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25725"/>
</workbook>
</file>

<file path=xl/calcChain.xml><?xml version="1.0" encoding="utf-8"?>
<calcChain xmlns="http://schemas.openxmlformats.org/spreadsheetml/2006/main">
  <c r="AG30" i="13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32"/>
  <c r="AG31"/>
  <c r="AG29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F32" i="14" l="1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29"/>
  <c r="AE29"/>
  <c r="AD29"/>
  <c r="AC29"/>
  <c r="AB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7" i="12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30" i="16" l="1"/>
  <c r="AI31" i="14" l="1"/>
  <c r="AI8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7"/>
  <c r="AI6"/>
  <c r="AI5"/>
  <c r="AH31" l="1"/>
  <c r="AG31" i="4"/>
  <c r="C33"/>
  <c r="G33"/>
  <c r="K33"/>
  <c r="O33"/>
  <c r="W33"/>
  <c r="AA33"/>
  <c r="AE33"/>
  <c r="E33" i="5"/>
  <c r="I33"/>
  <c r="M33"/>
  <c r="Q33"/>
  <c r="U33"/>
  <c r="Y33"/>
  <c r="AC33"/>
  <c r="D33" i="6"/>
  <c r="H33"/>
  <c r="L33"/>
  <c r="P33"/>
  <c r="T33"/>
  <c r="X33"/>
  <c r="AB33"/>
  <c r="AF33"/>
  <c r="C33" i="7"/>
  <c r="G33"/>
  <c r="K33"/>
  <c r="O33"/>
  <c r="S33"/>
  <c r="W33"/>
  <c r="AA33"/>
  <c r="AE33"/>
  <c r="B33" i="8"/>
  <c r="F33"/>
  <c r="J33"/>
  <c r="N33"/>
  <c r="R33"/>
  <c r="V33"/>
  <c r="Z33"/>
  <c r="AD33"/>
  <c r="E33" i="9"/>
  <c r="I33"/>
  <c r="M33"/>
  <c r="Q33"/>
  <c r="U33"/>
  <c r="Y33"/>
  <c r="AC33"/>
  <c r="D33" i="12"/>
  <c r="H33"/>
  <c r="L33"/>
  <c r="P33"/>
  <c r="T33"/>
  <c r="X33"/>
  <c r="AB33"/>
  <c r="AF33"/>
  <c r="C33" i="15"/>
  <c r="G33"/>
  <c r="K33"/>
  <c r="O33"/>
  <c r="S33"/>
  <c r="W33"/>
  <c r="AA33"/>
  <c r="S33" i="4"/>
  <c r="I33"/>
  <c r="Q33"/>
  <c r="U33"/>
  <c r="AC33"/>
  <c r="C33" i="5"/>
  <c r="G33"/>
  <c r="K33"/>
  <c r="O33"/>
  <c r="S33"/>
  <c r="W33"/>
  <c r="AA33"/>
  <c r="AE33"/>
  <c r="B33" i="6"/>
  <c r="F33"/>
  <c r="J33"/>
  <c r="N33"/>
  <c r="R33"/>
  <c r="V33"/>
  <c r="Z33"/>
  <c r="AD33"/>
  <c r="E33" i="7"/>
  <c r="I33"/>
  <c r="M33"/>
  <c r="Q33"/>
  <c r="U33"/>
  <c r="Y33"/>
  <c r="AC33"/>
  <c r="D33" i="8"/>
  <c r="H33"/>
  <c r="L33"/>
  <c r="P33"/>
  <c r="T33"/>
  <c r="X33"/>
  <c r="AB33"/>
  <c r="AF33"/>
  <c r="C33" i="9"/>
  <c r="G33"/>
  <c r="E33" i="4"/>
  <c r="M33"/>
  <c r="Y33"/>
  <c r="K33" i="9"/>
  <c r="O33"/>
  <c r="S33"/>
  <c r="W33"/>
  <c r="AA33"/>
  <c r="AE33"/>
  <c r="B33" i="12"/>
  <c r="F33"/>
  <c r="J33"/>
  <c r="N33"/>
  <c r="R33"/>
  <c r="V33"/>
  <c r="Z33"/>
  <c r="AD33"/>
  <c r="AG14"/>
  <c r="E33" i="15"/>
  <c r="I33"/>
  <c r="M33"/>
  <c r="Q33"/>
  <c r="U33"/>
  <c r="Y33"/>
  <c r="AC33"/>
  <c r="AG14"/>
  <c r="AE33"/>
  <c r="AG31"/>
  <c r="AG11"/>
  <c r="AG30" i="14"/>
  <c r="AG31" i="5"/>
  <c r="AH31"/>
  <c r="AG14" i="6"/>
  <c r="AH14"/>
  <c r="AH31" i="9"/>
  <c r="AG31"/>
  <c r="B34" i="1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B33" i="4"/>
  <c r="AG14" i="5"/>
  <c r="AH14"/>
  <c r="AG31" i="6"/>
  <c r="AH31"/>
  <c r="AH31" i="8"/>
  <c r="AG31"/>
  <c r="AH14" i="9"/>
  <c r="AG14"/>
  <c r="C33" i="14"/>
  <c r="C34"/>
  <c r="E33"/>
  <c r="E34"/>
  <c r="G33"/>
  <c r="G34"/>
  <c r="I33"/>
  <c r="I34"/>
  <c r="K33"/>
  <c r="K34"/>
  <c r="M33"/>
  <c r="M34"/>
  <c r="O33"/>
  <c r="O34"/>
  <c r="Q33"/>
  <c r="Q34"/>
  <c r="S33"/>
  <c r="S34"/>
  <c r="U33"/>
  <c r="U34"/>
  <c r="W33"/>
  <c r="W34"/>
  <c r="Y33"/>
  <c r="Y34"/>
  <c r="AA33"/>
  <c r="AA34"/>
  <c r="AC33"/>
  <c r="AC34"/>
  <c r="AE33"/>
  <c r="AE34"/>
  <c r="D33" i="4"/>
  <c r="F33"/>
  <c r="H33"/>
  <c r="J33"/>
  <c r="L33"/>
  <c r="N33"/>
  <c r="P33"/>
  <c r="R33"/>
  <c r="T33"/>
  <c r="V33"/>
  <c r="X33"/>
  <c r="Z33"/>
  <c r="AB33"/>
  <c r="AD33"/>
  <c r="AF33"/>
  <c r="AG14"/>
  <c r="B33" i="5"/>
  <c r="D33"/>
  <c r="F33"/>
  <c r="H33"/>
  <c r="J33"/>
  <c r="L33"/>
  <c r="N33"/>
  <c r="P33"/>
  <c r="R33"/>
  <c r="T33"/>
  <c r="V33"/>
  <c r="X33"/>
  <c r="Z33"/>
  <c r="AB33"/>
  <c r="AD33"/>
  <c r="AF33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V33"/>
  <c r="X33"/>
  <c r="Z33"/>
  <c r="AB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C33" i="12"/>
  <c r="E33"/>
  <c r="G33"/>
  <c r="I33"/>
  <c r="K33"/>
  <c r="M33"/>
  <c r="O33"/>
  <c r="Q33"/>
  <c r="S33"/>
  <c r="U33"/>
  <c r="W33"/>
  <c r="Y33"/>
  <c r="AA33"/>
  <c r="AC33"/>
  <c r="AE33"/>
  <c r="AG11"/>
  <c r="AG31"/>
  <c r="B33" i="15"/>
  <c r="D33"/>
  <c r="F33"/>
  <c r="H33"/>
  <c r="J33"/>
  <c r="L33"/>
  <c r="N33"/>
  <c r="P33"/>
  <c r="R33"/>
  <c r="T33"/>
  <c r="V33"/>
  <c r="X33"/>
  <c r="Z33"/>
  <c r="AB33"/>
  <c r="AD33"/>
  <c r="AF33"/>
  <c r="AG31" i="14"/>
  <c r="AG31" i="7"/>
  <c r="AH14" i="8"/>
  <c r="AG14"/>
  <c r="AH14" i="14" l="1"/>
  <c r="AG14"/>
  <c r="AH9" i="8" l="1"/>
  <c r="AH19" i="9"/>
  <c r="AH19" i="14"/>
  <c r="AG19"/>
  <c r="AH19" i="8"/>
  <c r="AH9" i="14"/>
  <c r="AG9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l="1"/>
  <c r="AH30" i="14" l="1"/>
  <c r="AH20"/>
  <c r="AG20"/>
  <c r="AG5"/>
  <c r="AG5" i="12"/>
  <c r="AG5" i="9"/>
  <c r="AG5" i="8"/>
  <c r="AG5" i="7"/>
  <c r="AH5" i="6"/>
  <c r="AG5" i="5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H27" i="6"/>
  <c r="AH25"/>
  <c r="AH15"/>
  <c r="AH11"/>
  <c r="AH10"/>
  <c r="AG6"/>
  <c r="AG30" i="5"/>
  <c r="AG29"/>
  <c r="AG26"/>
  <c r="AH22"/>
  <c r="AH21"/>
  <c r="AH11"/>
  <c r="AG7"/>
  <c r="AG6"/>
  <c r="AG26" i="4"/>
  <c r="AG15"/>
  <c r="AG6"/>
  <c r="AH29" i="8"/>
  <c r="AG6"/>
  <c r="AG20" i="7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2" i="6"/>
  <c r="AH20"/>
  <c r="AH20" i="8"/>
  <c r="AH21" i="6"/>
  <c r="AG29" i="7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/>
  <c r="AG25" i="9"/>
  <c r="AH25" i="5"/>
  <c r="AG25" i="6"/>
  <c r="AG23" i="7"/>
  <c r="AG23" i="8"/>
  <c r="AG23" i="15"/>
  <c r="AG24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/>
  <c r="AH7" i="6"/>
  <c r="AG7"/>
  <c r="AH7" i="8"/>
  <c r="AG7" i="12"/>
  <c r="AH6" i="5"/>
  <c r="AG5" i="6"/>
  <c r="AG5" i="4"/>
  <c r="AG7" l="1"/>
  <c r="AG22"/>
  <c r="AG18"/>
  <c r="AG30"/>
  <c r="AH7" i="5"/>
  <c r="AG20"/>
  <c r="AH24"/>
  <c r="AG21" i="6"/>
  <c r="AH32"/>
  <c r="AG15" i="7"/>
  <c r="AH18" i="8"/>
  <c r="AH27"/>
  <c r="AH25" i="9"/>
  <c r="AG25" i="12"/>
  <c r="AG27"/>
  <c r="AG32"/>
  <c r="AG7" i="15"/>
  <c r="AG32"/>
  <c r="AH10" i="14"/>
  <c r="AG32"/>
  <c r="AH32" i="5"/>
  <c r="AG17" i="6"/>
  <c r="AH17" i="8"/>
  <c r="AG18" i="12"/>
  <c r="AG32" i="4"/>
  <c r="AG13" i="5"/>
  <c r="AG25"/>
  <c r="AH29"/>
  <c r="AH18"/>
  <c r="AH12" i="6"/>
  <c r="AG18"/>
  <c r="AH29"/>
  <c r="AG32"/>
  <c r="AG11" i="7"/>
  <c r="AH25" i="8"/>
  <c r="AG27"/>
  <c r="AH10" i="9"/>
  <c r="AG15"/>
  <c r="AG32"/>
  <c r="AG24" i="4"/>
  <c r="AH13" i="5"/>
  <c r="AG11" i="4"/>
  <c r="AG12"/>
  <c r="AG25"/>
  <c r="AG10" i="5"/>
  <c r="AG11"/>
  <c r="AH12"/>
  <c r="AG15"/>
  <c r="AH16"/>
  <c r="AH27"/>
  <c r="AH17"/>
  <c r="AG15" i="6"/>
  <c r="AH16"/>
  <c r="AH24"/>
  <c r="AG10" i="7"/>
  <c r="AG12"/>
  <c r="AG16" i="8"/>
  <c r="AG32"/>
  <c r="AG18" i="9"/>
  <c r="AH17"/>
  <c r="AG15" i="14"/>
  <c r="AH25"/>
  <c r="AG30" i="7"/>
  <c r="AH30" i="8"/>
  <c r="AG30" i="12"/>
  <c r="AG30" i="15"/>
  <c r="AH30" i="5"/>
  <c r="AG30" i="6"/>
  <c r="AG32" i="5"/>
  <c r="AH30" i="9"/>
  <c r="AH30" i="6"/>
  <c r="AG27" i="9"/>
  <c r="AG27" i="5"/>
  <c r="AG27" i="4"/>
  <c r="AH27" i="14"/>
  <c r="AG25" i="15"/>
  <c r="AG18" i="14"/>
  <c r="AH18" i="6"/>
  <c r="AG16"/>
  <c r="AG15" i="8"/>
  <c r="AH15" i="14"/>
  <c r="AG12" i="6"/>
  <c r="AG11"/>
  <c r="AG10" i="15"/>
  <c r="AH10" i="8"/>
  <c r="AG10" i="6"/>
  <c r="AH10" i="5"/>
  <c r="AG10" i="9"/>
  <c r="AG7"/>
  <c r="AG7" i="7"/>
  <c r="AH7" i="14"/>
  <c r="AH7" i="9"/>
  <c r="AH6" i="6"/>
  <c r="AG33" i="14" l="1"/>
  <c r="AH33"/>
  <c r="AG34"/>
  <c r="AH33" i="9"/>
  <c r="AH33" i="6"/>
  <c r="AH33" i="8"/>
  <c r="AG33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<sst xmlns="http://schemas.openxmlformats.org/spreadsheetml/2006/main" count="644" uniqueCount="147">
  <si>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</si>
  <si>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</si>
  <si>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</si>
  <si>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</si>
  <si>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</si>
  <si>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</si>
  <si>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</si>
  <si>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</si>
  <si>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</si>
  <si>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</si>
  <si>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</si>
  <si>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</si>
  <si>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</si>
  <si>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</si>
  <si>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</si>
  <si>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</si>
  <si>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</si>
  <si>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</si>
  <si>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</si>
  <si>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</si>
  <si>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</si>
  <si>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</si>
  <si>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</si>
  <si>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</si>
  <si>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</si>
  <si>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</si>
  <si>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</si>
  <si>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</si>
  <si>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</si>
  <si>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</si>
  <si>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</si>
  <si>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</si>
  <si>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</si>
  <si>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</si>
  <si>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</si>
  <si>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</si>
  <si>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</si>
  <si>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</si>
  <si>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</si>
  <si>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</si>
  <si>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</si>
  <si>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</si>
  <si>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</si>
  <si>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</si>
  <si>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</si>
  <si>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</si>
  <si>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</si>
  <si>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</si>
  <si>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</si>
  <si>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</si>
  <si>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</si>
  <si>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</si>
  <si>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</si>
  <si>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</si>
  <si>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</si>
  <si>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</si>
  <si>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</si>
  <si>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L</t>
  </si>
  <si>
    <t>Bataguassu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</si>
  <si>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</si>
  <si>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</si>
  <si>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</si>
  <si>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</si>
  <si>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</si>
  <si>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</si>
  <si>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</si>
  <si>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</si>
  <si>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</si>
  <si>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</si>
  <si>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</si>
  <si>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</si>
  <si>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</si>
  <si>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</si>
  <si>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</si>
  <si>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</si>
  <si>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</si>
  <si>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</si>
  <si>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</si>
  <si>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</si>
  <si>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</si>
  <si>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</si>
  <si>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</si>
  <si>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</si>
  <si>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</si>
  <si>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</si>
  <si>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</si>
  <si>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</si>
  <si>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</si>
  <si>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</si>
  <si>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</si>
  <si>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</si>
  <si>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</si>
  <si>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</si>
  <si>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</si>
  <si>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</si>
  <si>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</si>
  <si>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</si>
  <si>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</si>
  <si>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</si>
  <si>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</si>
  <si>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</si>
  <si>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</si>
  <si>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</si>
  <si>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</si>
  <si>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</si>
  <si>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</si>
  <si>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</si>
  <si>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</si>
  <si>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</si>
  <si>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</si>
  <si>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</si>
  <si>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</si>
  <si>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</si>
  <si>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</si>
  <si>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</si>
  <si>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</si>
  <si>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</si>
  <si>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</si>
  <si>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</si>
  <si>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</si>
  <si>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</si>
  <si>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</si>
  <si>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</si>
  <si>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</si>
  <si>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</si>
  <si>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</si>
  <si>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</si>
  <si>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</si>
  <si>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</si>
  <si>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</si>
  <si>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</si>
  <si>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</si>
  <si>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</si>
  <si>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</si>
  <si>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</si>
  <si>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</si>
  <si>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</si>
  <si>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Disponivel_Idem para as demais Variáveis</t>
  </si>
  <si>
    <t>Março/2015</t>
  </si>
  <si>
    <t>Fonte: Inmet/Sepaf/Agraer/Cemtec-MS</t>
  </si>
  <si>
    <t>*</t>
  </si>
  <si>
    <t>NO</t>
  </si>
  <si>
    <t>N</t>
  </si>
  <si>
    <t>SO</t>
  </si>
  <si>
    <t>SE</t>
  </si>
  <si>
    <t>S</t>
  </si>
  <si>
    <t>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</si>
</sst>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19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9" fillId="7" borderId="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14" fillId="7" borderId="4" xfId="0" applyFont="1" applyFill="1" applyBorder="1" applyAlignment="1">
      <alignment horizontal="center" vertical="center"/>
    </xf>
    <xf numFmtId="0" fontId="14" fillId="7" borderId="4" xfId="0" applyFont="1" applyFill="1" applyBorder="1"/>
    <xf numFmtId="0" fontId="14" fillId="7" borderId="5" xfId="0" applyFont="1" applyFill="1" applyBorder="1"/>
    <xf numFmtId="0" fontId="14" fillId="7" borderId="7" xfId="0" applyFont="1" applyFill="1" applyBorder="1"/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/>
    <xf numFmtId="0" fontId="25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26.600000000000005</v>
          </cell>
          <cell r="C5">
            <v>33.200000000000003</v>
          </cell>
          <cell r="D5">
            <v>21.5</v>
          </cell>
          <cell r="E5">
            <v>73.708333333333329</v>
          </cell>
          <cell r="F5">
            <v>98</v>
          </cell>
          <cell r="G5">
            <v>43</v>
          </cell>
          <cell r="H5">
            <v>10.44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26.312499999999996</v>
          </cell>
          <cell r="C6">
            <v>33.299999999999997</v>
          </cell>
          <cell r="D6">
            <v>21.9</v>
          </cell>
          <cell r="E6">
            <v>79</v>
          </cell>
          <cell r="F6">
            <v>99</v>
          </cell>
          <cell r="G6">
            <v>44</v>
          </cell>
          <cell r="H6">
            <v>12.96</v>
          </cell>
          <cell r="I6" t="str">
            <v>S</v>
          </cell>
          <cell r="J6">
            <v>46.800000000000004</v>
          </cell>
          <cell r="K6">
            <v>0</v>
          </cell>
        </row>
        <row r="7">
          <cell r="B7">
            <v>25.854166666666668</v>
          </cell>
          <cell r="C7">
            <v>33</v>
          </cell>
          <cell r="D7">
            <v>22.6</v>
          </cell>
          <cell r="E7">
            <v>81.458333333333329</v>
          </cell>
          <cell r="F7">
            <v>99</v>
          </cell>
          <cell r="G7">
            <v>45</v>
          </cell>
          <cell r="H7">
            <v>10.44</v>
          </cell>
          <cell r="I7" t="str">
            <v>SE</v>
          </cell>
          <cell r="J7">
            <v>30.240000000000002</v>
          </cell>
          <cell r="K7">
            <v>0</v>
          </cell>
        </row>
        <row r="8">
          <cell r="B8">
            <v>25.754166666666666</v>
          </cell>
          <cell r="C8">
            <v>31.6</v>
          </cell>
          <cell r="D8">
            <v>22.6</v>
          </cell>
          <cell r="E8">
            <v>79.416666666666671</v>
          </cell>
          <cell r="F8">
            <v>98</v>
          </cell>
          <cell r="G8">
            <v>50</v>
          </cell>
          <cell r="H8">
            <v>6.12</v>
          </cell>
          <cell r="I8" t="str">
            <v>O</v>
          </cell>
          <cell r="J8">
            <v>15.48</v>
          </cell>
          <cell r="K8">
            <v>0</v>
          </cell>
        </row>
        <row r="9">
          <cell r="B9">
            <v>26.200000000000003</v>
          </cell>
          <cell r="C9">
            <v>33.700000000000003</v>
          </cell>
          <cell r="D9">
            <v>20.8</v>
          </cell>
          <cell r="E9">
            <v>75.291666666666671</v>
          </cell>
          <cell r="F9">
            <v>100</v>
          </cell>
          <cell r="G9">
            <v>37</v>
          </cell>
          <cell r="H9">
            <v>11.879999999999999</v>
          </cell>
          <cell r="I9" t="str">
            <v>NE</v>
          </cell>
          <cell r="J9">
            <v>45</v>
          </cell>
          <cell r="K9">
            <v>0</v>
          </cell>
        </row>
        <row r="10">
          <cell r="B10">
            <v>26.812499999999996</v>
          </cell>
          <cell r="C10">
            <v>34</v>
          </cell>
          <cell r="D10">
            <v>22.2</v>
          </cell>
          <cell r="E10">
            <v>73.916666666666671</v>
          </cell>
          <cell r="F10">
            <v>99</v>
          </cell>
          <cell r="G10">
            <v>37</v>
          </cell>
          <cell r="H10">
            <v>9.7200000000000006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24.950000000000003</v>
          </cell>
          <cell r="C11">
            <v>32.4</v>
          </cell>
          <cell r="D11">
            <v>21.9</v>
          </cell>
          <cell r="E11">
            <v>85.25</v>
          </cell>
          <cell r="F11">
            <v>100</v>
          </cell>
          <cell r="G11">
            <v>47</v>
          </cell>
          <cell r="H11">
            <v>15.120000000000001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24.633333333333329</v>
          </cell>
          <cell r="C12">
            <v>29.6</v>
          </cell>
          <cell r="D12">
            <v>22.6</v>
          </cell>
          <cell r="E12">
            <v>87.125</v>
          </cell>
          <cell r="F12">
            <v>98</v>
          </cell>
          <cell r="G12">
            <v>62</v>
          </cell>
          <cell r="H12">
            <v>16.559999999999999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24.579166666666669</v>
          </cell>
          <cell r="C13">
            <v>30.5</v>
          </cell>
          <cell r="D13">
            <v>22.4</v>
          </cell>
          <cell r="E13">
            <v>90.708333333333329</v>
          </cell>
          <cell r="F13">
            <v>100</v>
          </cell>
          <cell r="G13">
            <v>58</v>
          </cell>
          <cell r="H13">
            <v>12.24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25.662500000000005</v>
          </cell>
          <cell r="C14">
            <v>32.9</v>
          </cell>
          <cell r="D14">
            <v>21.4</v>
          </cell>
          <cell r="E14">
            <v>79.083333333333329</v>
          </cell>
          <cell r="F14">
            <v>100</v>
          </cell>
          <cell r="G14">
            <v>36</v>
          </cell>
          <cell r="H14">
            <v>12.96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26.162499999999998</v>
          </cell>
          <cell r="C15">
            <v>33.6</v>
          </cell>
          <cell r="D15">
            <v>21.5</v>
          </cell>
          <cell r="E15">
            <v>75.875</v>
          </cell>
          <cell r="F15">
            <v>100</v>
          </cell>
          <cell r="G15">
            <v>38</v>
          </cell>
          <cell r="H15">
            <v>9.7200000000000006</v>
          </cell>
          <cell r="I15" t="str">
            <v>NE</v>
          </cell>
          <cell r="J15">
            <v>26.28</v>
          </cell>
          <cell r="K15">
            <v>0</v>
          </cell>
        </row>
        <row r="16">
          <cell r="B16">
            <v>26.070833333333329</v>
          </cell>
          <cell r="C16">
            <v>34.200000000000003</v>
          </cell>
          <cell r="D16">
            <v>20.2</v>
          </cell>
          <cell r="E16">
            <v>71.125</v>
          </cell>
          <cell r="F16">
            <v>100</v>
          </cell>
          <cell r="G16">
            <v>34</v>
          </cell>
          <cell r="H16">
            <v>13.32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24.208333333333339</v>
          </cell>
          <cell r="C17">
            <v>34.200000000000003</v>
          </cell>
          <cell r="D17">
            <v>18.8</v>
          </cell>
          <cell r="E17">
            <v>76.458333333333329</v>
          </cell>
          <cell r="F17">
            <v>99</v>
          </cell>
          <cell r="G17">
            <v>36</v>
          </cell>
          <cell r="H17">
            <v>14.4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25.0625</v>
          </cell>
          <cell r="C18">
            <v>33.299999999999997</v>
          </cell>
          <cell r="D18">
            <v>19.600000000000001</v>
          </cell>
          <cell r="E18">
            <v>77.125</v>
          </cell>
          <cell r="F18">
            <v>100</v>
          </cell>
          <cell r="G18">
            <v>41</v>
          </cell>
          <cell r="H18">
            <v>10.8</v>
          </cell>
          <cell r="I18" t="str">
            <v>S</v>
          </cell>
          <cell r="J18">
            <v>25.56</v>
          </cell>
          <cell r="K18">
            <v>0</v>
          </cell>
        </row>
        <row r="19">
          <cell r="B19">
            <v>25.804166666666671</v>
          </cell>
          <cell r="C19">
            <v>32.9</v>
          </cell>
          <cell r="D19">
            <v>19.8</v>
          </cell>
          <cell r="E19">
            <v>71.458333333333329</v>
          </cell>
          <cell r="F19">
            <v>99</v>
          </cell>
          <cell r="G19">
            <v>37</v>
          </cell>
          <cell r="H19">
            <v>7.5600000000000005</v>
          </cell>
          <cell r="I19" t="str">
            <v>SO</v>
          </cell>
          <cell r="J19">
            <v>18</v>
          </cell>
          <cell r="K19">
            <v>0</v>
          </cell>
        </row>
        <row r="20">
          <cell r="B20">
            <v>25.870833333333334</v>
          </cell>
          <cell r="C20">
            <v>32.6</v>
          </cell>
          <cell r="D20">
            <v>20.3</v>
          </cell>
          <cell r="E20">
            <v>75.958333333333329</v>
          </cell>
          <cell r="F20">
            <v>100</v>
          </cell>
          <cell r="G20">
            <v>45</v>
          </cell>
          <cell r="H20">
            <v>12.96</v>
          </cell>
          <cell r="I20" t="str">
            <v>O</v>
          </cell>
          <cell r="J20">
            <v>30.6</v>
          </cell>
          <cell r="K20">
            <v>0</v>
          </cell>
        </row>
        <row r="21">
          <cell r="B21">
            <v>25.354166666666671</v>
          </cell>
          <cell r="C21">
            <v>34.1</v>
          </cell>
          <cell r="D21">
            <v>20.8</v>
          </cell>
          <cell r="E21">
            <v>80.333333333333329</v>
          </cell>
          <cell r="F21">
            <v>99</v>
          </cell>
          <cell r="G21">
            <v>39</v>
          </cell>
          <cell r="H21">
            <v>8.64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25.120833333333326</v>
          </cell>
          <cell r="C22">
            <v>31.2</v>
          </cell>
          <cell r="D22">
            <v>20.3</v>
          </cell>
          <cell r="E22">
            <v>79.75</v>
          </cell>
          <cell r="F22">
            <v>100</v>
          </cell>
          <cell r="G22">
            <v>48</v>
          </cell>
          <cell r="H22">
            <v>10.8</v>
          </cell>
          <cell r="I22" t="str">
            <v>O</v>
          </cell>
          <cell r="J22">
            <v>23.040000000000003</v>
          </cell>
          <cell r="K22">
            <v>0</v>
          </cell>
        </row>
        <row r="23">
          <cell r="B23">
            <v>23.558333333333334</v>
          </cell>
          <cell r="C23">
            <v>29.8</v>
          </cell>
          <cell r="D23">
            <v>19.7</v>
          </cell>
          <cell r="E23">
            <v>81.791666666666671</v>
          </cell>
          <cell r="F23">
            <v>98</v>
          </cell>
          <cell r="G23">
            <v>50</v>
          </cell>
          <cell r="H23">
            <v>13.68</v>
          </cell>
          <cell r="I23" t="str">
            <v>O</v>
          </cell>
          <cell r="J23">
            <v>25.2</v>
          </cell>
          <cell r="K23">
            <v>0</v>
          </cell>
        </row>
        <row r="24">
          <cell r="B24">
            <v>22.741666666666664</v>
          </cell>
          <cell r="C24">
            <v>28.9</v>
          </cell>
          <cell r="D24">
            <v>19.5</v>
          </cell>
          <cell r="E24">
            <v>89.25</v>
          </cell>
          <cell r="F24">
            <v>100</v>
          </cell>
          <cell r="G24">
            <v>58</v>
          </cell>
          <cell r="H24">
            <v>9.7200000000000006</v>
          </cell>
          <cell r="I24" t="str">
            <v>O</v>
          </cell>
          <cell r="J24">
            <v>22.68</v>
          </cell>
          <cell r="K24">
            <v>0</v>
          </cell>
        </row>
        <row r="25">
          <cell r="B25">
            <v>24.170833333333334</v>
          </cell>
          <cell r="C25">
            <v>30.1</v>
          </cell>
          <cell r="D25">
            <v>21.1</v>
          </cell>
          <cell r="E25">
            <v>81.458333333333329</v>
          </cell>
          <cell r="F25">
            <v>99</v>
          </cell>
          <cell r="G25">
            <v>48</v>
          </cell>
          <cell r="H25">
            <v>10.8</v>
          </cell>
          <cell r="I25" t="str">
            <v>O</v>
          </cell>
          <cell r="J25">
            <v>27</v>
          </cell>
          <cell r="K25">
            <v>0</v>
          </cell>
        </row>
        <row r="26">
          <cell r="B26">
            <v>25</v>
          </cell>
          <cell r="C26">
            <v>32.299999999999997</v>
          </cell>
          <cell r="D26">
            <v>19.5</v>
          </cell>
          <cell r="E26">
            <v>78.041666666666671</v>
          </cell>
          <cell r="F26">
            <v>100</v>
          </cell>
          <cell r="G26">
            <v>40</v>
          </cell>
          <cell r="H26">
            <v>7.2</v>
          </cell>
          <cell r="I26" t="str">
            <v>NO</v>
          </cell>
          <cell r="J26">
            <v>45</v>
          </cell>
          <cell r="K26">
            <v>0</v>
          </cell>
        </row>
        <row r="27">
          <cell r="B27">
            <v>24.920833333333331</v>
          </cell>
          <cell r="C27">
            <v>32.700000000000003</v>
          </cell>
          <cell r="D27">
            <v>18.7</v>
          </cell>
          <cell r="E27">
            <v>71.75</v>
          </cell>
          <cell r="F27">
            <v>99</v>
          </cell>
          <cell r="G27">
            <v>27</v>
          </cell>
          <cell r="H27">
            <v>6.48</v>
          </cell>
          <cell r="I27" t="str">
            <v>NO</v>
          </cell>
          <cell r="J27">
            <v>15.48</v>
          </cell>
          <cell r="K27">
            <v>0</v>
          </cell>
        </row>
        <row r="28">
          <cell r="B28">
            <v>24.945833333333336</v>
          </cell>
          <cell r="C28">
            <v>33.1</v>
          </cell>
          <cell r="D28">
            <v>17.7</v>
          </cell>
          <cell r="E28">
            <v>71.458333333333329</v>
          </cell>
          <cell r="F28">
            <v>100</v>
          </cell>
          <cell r="G28">
            <v>35</v>
          </cell>
          <cell r="H28">
            <v>11.16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25.083333333333329</v>
          </cell>
          <cell r="C29">
            <v>33.1</v>
          </cell>
          <cell r="D29">
            <v>18.600000000000001</v>
          </cell>
          <cell r="E29">
            <v>73.375</v>
          </cell>
          <cell r="F29">
            <v>99</v>
          </cell>
          <cell r="G29">
            <v>38</v>
          </cell>
          <cell r="H29">
            <v>9.3600000000000012</v>
          </cell>
          <cell r="I29" t="str">
            <v>O</v>
          </cell>
          <cell r="J29">
            <v>19.8</v>
          </cell>
          <cell r="K29">
            <v>0</v>
          </cell>
        </row>
        <row r="30">
          <cell r="B30">
            <v>26.633333333333329</v>
          </cell>
          <cell r="C30">
            <v>34.299999999999997</v>
          </cell>
          <cell r="D30">
            <v>21.4</v>
          </cell>
          <cell r="E30">
            <v>73.833333333333329</v>
          </cell>
          <cell r="F30">
            <v>98</v>
          </cell>
          <cell r="G30">
            <v>41</v>
          </cell>
          <cell r="H30">
            <v>15.840000000000002</v>
          </cell>
          <cell r="J30">
            <v>45.72</v>
          </cell>
          <cell r="K30">
            <v>0</v>
          </cell>
        </row>
        <row r="31">
          <cell r="B31">
            <v>24.1875</v>
          </cell>
          <cell r="C31">
            <v>29.4</v>
          </cell>
          <cell r="D31">
            <v>21.4</v>
          </cell>
          <cell r="E31">
            <v>85.291666666666671</v>
          </cell>
          <cell r="F31">
            <v>100</v>
          </cell>
          <cell r="G31">
            <v>56</v>
          </cell>
          <cell r="H31">
            <v>12.6</v>
          </cell>
          <cell r="I31" t="str">
            <v>SE</v>
          </cell>
          <cell r="J31">
            <v>41.04</v>
          </cell>
          <cell r="K31">
            <v>0</v>
          </cell>
        </row>
        <row r="32">
          <cell r="B32">
            <v>26.429166666666664</v>
          </cell>
          <cell r="C32">
            <v>33.1</v>
          </cell>
          <cell r="D32">
            <v>21.7</v>
          </cell>
          <cell r="E32">
            <v>76.083333333333329</v>
          </cell>
          <cell r="F32">
            <v>99</v>
          </cell>
          <cell r="G32">
            <v>41</v>
          </cell>
          <cell r="H32">
            <v>9.3600000000000012</v>
          </cell>
          <cell r="I32" t="str">
            <v>N</v>
          </cell>
          <cell r="J32">
            <v>24.48</v>
          </cell>
          <cell r="K32">
            <v>0</v>
          </cell>
        </row>
        <row r="33">
          <cell r="B33">
            <v>26.379166666666666</v>
          </cell>
          <cell r="C33">
            <v>32.700000000000003</v>
          </cell>
          <cell r="D33">
            <v>23.3</v>
          </cell>
          <cell r="E33">
            <v>79.333333333333329</v>
          </cell>
          <cell r="F33">
            <v>98</v>
          </cell>
          <cell r="G33">
            <v>46</v>
          </cell>
          <cell r="H33">
            <v>9</v>
          </cell>
          <cell r="I33" t="str">
            <v>N</v>
          </cell>
          <cell r="J33">
            <v>21.240000000000002</v>
          </cell>
          <cell r="K33">
            <v>0</v>
          </cell>
        </row>
        <row r="34">
          <cell r="B34">
            <v>25.041666666666661</v>
          </cell>
          <cell r="C34">
            <v>31.1</v>
          </cell>
          <cell r="D34">
            <v>22</v>
          </cell>
          <cell r="E34">
            <v>85.958333333333329</v>
          </cell>
          <cell r="F34">
            <v>99</v>
          </cell>
          <cell r="G34">
            <v>57</v>
          </cell>
          <cell r="H34">
            <v>16.2</v>
          </cell>
          <cell r="I34" t="str">
            <v>NO</v>
          </cell>
          <cell r="J34">
            <v>38.159999999999997</v>
          </cell>
          <cell r="K34">
            <v>0</v>
          </cell>
        </row>
        <row r="35">
          <cell r="B35">
            <v>25.637500000000003</v>
          </cell>
          <cell r="C35">
            <v>33.799999999999997</v>
          </cell>
          <cell r="D35">
            <v>21.1</v>
          </cell>
          <cell r="E35">
            <v>81.791666666666671</v>
          </cell>
          <cell r="F35">
            <v>100</v>
          </cell>
          <cell r="G35">
            <v>40</v>
          </cell>
          <cell r="H35">
            <v>26.28</v>
          </cell>
          <cell r="I35" t="str">
            <v>NO</v>
          </cell>
          <cell r="J35">
            <v>56.88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23.174999999999997</v>
          </cell>
          <cell r="C5">
            <v>31.1</v>
          </cell>
          <cell r="D5">
            <v>20.399999999999999</v>
          </cell>
          <cell r="E5">
            <v>84.291666666666671</v>
          </cell>
          <cell r="F5">
            <v>95</v>
          </cell>
          <cell r="G5">
            <v>50</v>
          </cell>
          <cell r="H5">
            <v>30.6</v>
          </cell>
          <cell r="I5" t="str">
            <v>L</v>
          </cell>
          <cell r="J5">
            <v>42.12</v>
          </cell>
          <cell r="K5">
            <v>16.999999999999996</v>
          </cell>
        </row>
        <row r="6">
          <cell r="B6">
            <v>22.654166666666665</v>
          </cell>
          <cell r="C6">
            <v>29.2</v>
          </cell>
          <cell r="D6">
            <v>19.899999999999999</v>
          </cell>
          <cell r="E6">
            <v>86.458333333333329</v>
          </cell>
          <cell r="F6">
            <v>96</v>
          </cell>
          <cell r="G6">
            <v>57</v>
          </cell>
          <cell r="H6">
            <v>18</v>
          </cell>
          <cell r="I6" t="str">
            <v>NE</v>
          </cell>
          <cell r="J6">
            <v>28.44</v>
          </cell>
          <cell r="K6">
            <v>9.1999999999999993</v>
          </cell>
        </row>
        <row r="7">
          <cell r="B7">
            <v>23.137499999999999</v>
          </cell>
          <cell r="C7">
            <v>30.7</v>
          </cell>
          <cell r="D7">
            <v>20.3</v>
          </cell>
          <cell r="E7">
            <v>84.75</v>
          </cell>
          <cell r="F7">
            <v>96</v>
          </cell>
          <cell r="G7">
            <v>50</v>
          </cell>
          <cell r="H7">
            <v>21.96</v>
          </cell>
          <cell r="I7" t="str">
            <v>NE</v>
          </cell>
          <cell r="J7">
            <v>34.92</v>
          </cell>
          <cell r="K7">
            <v>19.600000000000001</v>
          </cell>
        </row>
        <row r="8">
          <cell r="B8">
            <v>23.5</v>
          </cell>
          <cell r="C8">
            <v>30</v>
          </cell>
          <cell r="D8">
            <v>19.899999999999999</v>
          </cell>
          <cell r="E8">
            <v>81</v>
          </cell>
          <cell r="F8">
            <v>94</v>
          </cell>
          <cell r="G8">
            <v>52</v>
          </cell>
          <cell r="H8">
            <v>24.840000000000003</v>
          </cell>
          <cell r="I8" t="str">
            <v>NE</v>
          </cell>
          <cell r="J8">
            <v>43.2</v>
          </cell>
          <cell r="K8">
            <v>0.60000000000000009</v>
          </cell>
        </row>
        <row r="9">
          <cell r="B9">
            <v>21.945833333333336</v>
          </cell>
          <cell r="C9">
            <v>30.3</v>
          </cell>
          <cell r="D9">
            <v>19.3</v>
          </cell>
          <cell r="E9">
            <v>85.75</v>
          </cell>
          <cell r="F9">
            <v>96</v>
          </cell>
          <cell r="G9">
            <v>49</v>
          </cell>
          <cell r="H9">
            <v>29.16</v>
          </cell>
          <cell r="I9" t="str">
            <v>NE</v>
          </cell>
          <cell r="J9">
            <v>53.28</v>
          </cell>
          <cell r="K9">
            <v>18.399999999999999</v>
          </cell>
        </row>
        <row r="10">
          <cell r="B10">
            <v>22.7</v>
          </cell>
          <cell r="C10">
            <v>29</v>
          </cell>
          <cell r="D10">
            <v>20.6</v>
          </cell>
          <cell r="E10">
            <v>84.666666666666671</v>
          </cell>
          <cell r="F10">
            <v>95</v>
          </cell>
          <cell r="G10">
            <v>57</v>
          </cell>
          <cell r="H10">
            <v>14.76</v>
          </cell>
          <cell r="I10" t="str">
            <v>NE</v>
          </cell>
          <cell r="J10">
            <v>30.240000000000002</v>
          </cell>
          <cell r="K10">
            <v>2</v>
          </cell>
        </row>
        <row r="11">
          <cell r="B11">
            <v>22.991666666666664</v>
          </cell>
          <cell r="C11">
            <v>30.6</v>
          </cell>
          <cell r="D11">
            <v>20.5</v>
          </cell>
          <cell r="E11">
            <v>84.583333333333329</v>
          </cell>
          <cell r="F11">
            <v>95</v>
          </cell>
          <cell r="G11">
            <v>46</v>
          </cell>
          <cell r="H11">
            <v>11.879999999999999</v>
          </cell>
          <cell r="I11" t="str">
            <v>NE</v>
          </cell>
          <cell r="J11">
            <v>30.96</v>
          </cell>
          <cell r="K11">
            <v>1.8</v>
          </cell>
        </row>
        <row r="12">
          <cell r="B12">
            <v>23.395833333333332</v>
          </cell>
          <cell r="C12">
            <v>29.9</v>
          </cell>
          <cell r="D12">
            <v>20.3</v>
          </cell>
          <cell r="E12">
            <v>82.791666666666671</v>
          </cell>
          <cell r="F12">
            <v>96</v>
          </cell>
          <cell r="G12">
            <v>48</v>
          </cell>
          <cell r="H12">
            <v>16.559999999999999</v>
          </cell>
          <cell r="I12" t="str">
            <v>N</v>
          </cell>
          <cell r="J12">
            <v>30.6</v>
          </cell>
          <cell r="K12">
            <v>0.4</v>
          </cell>
        </row>
        <row r="13">
          <cell r="B13">
            <v>23.291666666666671</v>
          </cell>
          <cell r="C13">
            <v>30.1</v>
          </cell>
          <cell r="D13">
            <v>20.2</v>
          </cell>
          <cell r="E13">
            <v>84.125</v>
          </cell>
          <cell r="F13">
            <v>95</v>
          </cell>
          <cell r="G13">
            <v>53</v>
          </cell>
          <cell r="H13">
            <v>20.88</v>
          </cell>
          <cell r="I13" t="str">
            <v>NE</v>
          </cell>
          <cell r="J13">
            <v>45.72</v>
          </cell>
          <cell r="K13">
            <v>4</v>
          </cell>
        </row>
        <row r="14">
          <cell r="B14">
            <v>23.916666666666661</v>
          </cell>
          <cell r="C14">
            <v>30.1</v>
          </cell>
          <cell r="D14">
            <v>19.3</v>
          </cell>
          <cell r="E14">
            <v>80.125</v>
          </cell>
          <cell r="F14">
            <v>96</v>
          </cell>
          <cell r="G14">
            <v>52</v>
          </cell>
          <cell r="H14">
            <v>19.8</v>
          </cell>
          <cell r="I14" t="str">
            <v>O</v>
          </cell>
          <cell r="J14">
            <v>32.4</v>
          </cell>
          <cell r="K14">
            <v>0</v>
          </cell>
        </row>
        <row r="15">
          <cell r="B15">
            <v>24.037499999999998</v>
          </cell>
          <cell r="C15">
            <v>30.6</v>
          </cell>
          <cell r="D15">
            <v>19.600000000000001</v>
          </cell>
          <cell r="E15">
            <v>77.083333333333329</v>
          </cell>
          <cell r="F15">
            <v>96</v>
          </cell>
          <cell r="G15">
            <v>46</v>
          </cell>
          <cell r="H15">
            <v>19.8</v>
          </cell>
          <cell r="I15" t="str">
            <v>O</v>
          </cell>
          <cell r="J15">
            <v>33.119999999999997</v>
          </cell>
          <cell r="K15">
            <v>0.2</v>
          </cell>
        </row>
        <row r="16">
          <cell r="B16">
            <v>23.458333333333332</v>
          </cell>
          <cell r="C16">
            <v>30.9</v>
          </cell>
          <cell r="D16">
            <v>17.8</v>
          </cell>
          <cell r="E16">
            <v>72.791666666666671</v>
          </cell>
          <cell r="F16">
            <v>94</v>
          </cell>
          <cell r="G16">
            <v>38</v>
          </cell>
          <cell r="H16">
            <v>16.559999999999999</v>
          </cell>
          <cell r="I16" t="str">
            <v>NO</v>
          </cell>
          <cell r="J16">
            <v>28.08</v>
          </cell>
          <cell r="K16">
            <v>0</v>
          </cell>
        </row>
        <row r="17">
          <cell r="B17">
            <v>22.633333333333329</v>
          </cell>
          <cell r="C17">
            <v>30</v>
          </cell>
          <cell r="D17">
            <v>17.399999999999999</v>
          </cell>
          <cell r="E17">
            <v>78.708333333333329</v>
          </cell>
          <cell r="F17">
            <v>95</v>
          </cell>
          <cell r="G17">
            <v>48</v>
          </cell>
          <cell r="H17">
            <v>21.6</v>
          </cell>
          <cell r="I17" t="str">
            <v>NE</v>
          </cell>
          <cell r="J17">
            <v>36.36</v>
          </cell>
          <cell r="K17">
            <v>5.4</v>
          </cell>
        </row>
        <row r="18">
          <cell r="B18">
            <v>22.804166666666671</v>
          </cell>
          <cell r="C18">
            <v>30.2</v>
          </cell>
          <cell r="D18">
            <v>17.899999999999999</v>
          </cell>
          <cell r="E18">
            <v>79.125</v>
          </cell>
          <cell r="F18">
            <v>94</v>
          </cell>
          <cell r="G18">
            <v>47</v>
          </cell>
          <cell r="H18">
            <v>20.88</v>
          </cell>
          <cell r="I18" t="str">
            <v>NE</v>
          </cell>
          <cell r="J18">
            <v>34.56</v>
          </cell>
          <cell r="K18">
            <v>0.2</v>
          </cell>
        </row>
        <row r="19">
          <cell r="B19">
            <v>23.075000000000003</v>
          </cell>
          <cell r="C19">
            <v>31</v>
          </cell>
          <cell r="D19">
            <v>18.8</v>
          </cell>
          <cell r="E19">
            <v>78.791666666666671</v>
          </cell>
          <cell r="F19">
            <v>96</v>
          </cell>
          <cell r="G19">
            <v>44</v>
          </cell>
          <cell r="H19">
            <v>18.720000000000002</v>
          </cell>
          <cell r="I19" t="str">
            <v>NE</v>
          </cell>
          <cell r="J19">
            <v>34.200000000000003</v>
          </cell>
          <cell r="K19">
            <v>0</v>
          </cell>
        </row>
        <row r="20">
          <cell r="B20">
            <v>22.712500000000002</v>
          </cell>
          <cell r="C20">
            <v>29.4</v>
          </cell>
          <cell r="D20">
            <v>17.899999999999999</v>
          </cell>
          <cell r="E20">
            <v>81.708333333333329</v>
          </cell>
          <cell r="F20">
            <v>96</v>
          </cell>
          <cell r="G20">
            <v>51</v>
          </cell>
          <cell r="H20">
            <v>17.64</v>
          </cell>
          <cell r="I20" t="str">
            <v>NE</v>
          </cell>
          <cell r="J20">
            <v>36</v>
          </cell>
          <cell r="K20">
            <v>20.399999999999999</v>
          </cell>
        </row>
        <row r="21">
          <cell r="B21">
            <v>23.333333333333332</v>
          </cell>
          <cell r="C21">
            <v>30.8</v>
          </cell>
          <cell r="D21">
            <v>19.5</v>
          </cell>
          <cell r="E21">
            <v>81.708333333333329</v>
          </cell>
          <cell r="F21">
            <v>94</v>
          </cell>
          <cell r="G21">
            <v>47</v>
          </cell>
          <cell r="H21">
            <v>25.56</v>
          </cell>
          <cell r="I21" t="str">
            <v>NE</v>
          </cell>
          <cell r="J21">
            <v>49.32</v>
          </cell>
          <cell r="K21">
            <v>34.800000000000004</v>
          </cell>
        </row>
        <row r="22">
          <cell r="B22">
            <v>21.799999999999997</v>
          </cell>
          <cell r="C22">
            <v>29.2</v>
          </cell>
          <cell r="D22">
            <v>18.899999999999999</v>
          </cell>
          <cell r="E22">
            <v>83.958333333333329</v>
          </cell>
          <cell r="F22">
            <v>96</v>
          </cell>
          <cell r="G22">
            <v>51</v>
          </cell>
          <cell r="H22">
            <v>19.079999999999998</v>
          </cell>
          <cell r="I22" t="str">
            <v>NE</v>
          </cell>
          <cell r="J22">
            <v>28.8</v>
          </cell>
          <cell r="K22">
            <v>4.5999999999999996</v>
          </cell>
        </row>
        <row r="23">
          <cell r="B23">
            <v>20.604166666666664</v>
          </cell>
          <cell r="C23">
            <v>27.8</v>
          </cell>
          <cell r="D23">
            <v>18.3</v>
          </cell>
          <cell r="E23">
            <v>87.875</v>
          </cell>
          <cell r="F23">
            <v>96</v>
          </cell>
          <cell r="G23">
            <v>59</v>
          </cell>
          <cell r="H23">
            <v>19.079999999999998</v>
          </cell>
          <cell r="I23" t="str">
            <v>NE</v>
          </cell>
          <cell r="J23">
            <v>30.240000000000002</v>
          </cell>
          <cell r="K23">
            <v>0.4</v>
          </cell>
        </row>
        <row r="24">
          <cell r="B24">
            <v>21.154166666666672</v>
          </cell>
          <cell r="C24">
            <v>27.6</v>
          </cell>
          <cell r="D24">
            <v>16.899999999999999</v>
          </cell>
          <cell r="E24">
            <v>82.25</v>
          </cell>
          <cell r="F24">
            <v>96</v>
          </cell>
          <cell r="G24">
            <v>53</v>
          </cell>
          <cell r="H24">
            <v>17.64</v>
          </cell>
          <cell r="I24" t="str">
            <v>NE</v>
          </cell>
          <cell r="J24">
            <v>37.800000000000004</v>
          </cell>
          <cell r="K24">
            <v>0.2</v>
          </cell>
        </row>
        <row r="25">
          <cell r="B25">
            <v>22.086956521739129</v>
          </cell>
          <cell r="C25">
            <v>28.7</v>
          </cell>
          <cell r="D25">
            <v>18.8</v>
          </cell>
          <cell r="E25">
            <v>84.565217391304344</v>
          </cell>
          <cell r="F25">
            <v>96</v>
          </cell>
          <cell r="G25">
            <v>55</v>
          </cell>
          <cell r="H25">
            <v>20.16</v>
          </cell>
          <cell r="I25" t="str">
            <v>O</v>
          </cell>
          <cell r="J25">
            <v>43.56</v>
          </cell>
          <cell r="K25">
            <v>7.8000000000000007</v>
          </cell>
        </row>
        <row r="26">
          <cell r="B26">
            <v>22.783333333333335</v>
          </cell>
          <cell r="C26">
            <v>29.9</v>
          </cell>
          <cell r="D26">
            <v>17.8</v>
          </cell>
          <cell r="E26">
            <v>79.666666666666671</v>
          </cell>
          <cell r="F26">
            <v>97</v>
          </cell>
          <cell r="G26">
            <v>45</v>
          </cell>
          <cell r="H26">
            <v>15.840000000000002</v>
          </cell>
          <cell r="I26" t="str">
            <v>SO</v>
          </cell>
          <cell r="J26">
            <v>27.720000000000002</v>
          </cell>
          <cell r="K26">
            <v>0.2</v>
          </cell>
        </row>
        <row r="27">
          <cell r="B27">
            <v>24.220833333333335</v>
          </cell>
          <cell r="C27">
            <v>30.8</v>
          </cell>
          <cell r="D27">
            <v>18.600000000000001</v>
          </cell>
          <cell r="E27">
            <v>70.833333333333329</v>
          </cell>
          <cell r="F27">
            <v>93</v>
          </cell>
          <cell r="G27">
            <v>40</v>
          </cell>
          <cell r="H27">
            <v>12.24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25.024999999999991</v>
          </cell>
          <cell r="C28">
            <v>31.3</v>
          </cell>
          <cell r="D28">
            <v>20.100000000000001</v>
          </cell>
          <cell r="E28">
            <v>68.333333333333329</v>
          </cell>
          <cell r="F28">
            <v>88</v>
          </cell>
          <cell r="G28">
            <v>43</v>
          </cell>
          <cell r="H28">
            <v>18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22.620833333333334</v>
          </cell>
          <cell r="C29">
            <v>29.6</v>
          </cell>
          <cell r="D29">
            <v>19.3</v>
          </cell>
          <cell r="E29">
            <v>85.583333333333329</v>
          </cell>
          <cell r="F29">
            <v>95</v>
          </cell>
          <cell r="G29">
            <v>55</v>
          </cell>
          <cell r="H29">
            <v>17.64</v>
          </cell>
          <cell r="I29" t="str">
            <v>NE</v>
          </cell>
          <cell r="J29">
            <v>52.2</v>
          </cell>
          <cell r="K29">
            <v>22.6</v>
          </cell>
        </row>
        <row r="30">
          <cell r="B30">
            <v>24.079166666666666</v>
          </cell>
          <cell r="C30">
            <v>30.7</v>
          </cell>
          <cell r="D30">
            <v>20</v>
          </cell>
          <cell r="E30">
            <v>79.458333333333329</v>
          </cell>
          <cell r="F30">
            <v>95</v>
          </cell>
          <cell r="G30">
            <v>49</v>
          </cell>
          <cell r="H30">
            <v>24.48</v>
          </cell>
          <cell r="J30">
            <v>43.56</v>
          </cell>
          <cell r="K30">
            <v>10.4</v>
          </cell>
        </row>
        <row r="31">
          <cell r="B31">
            <v>21.8125</v>
          </cell>
          <cell r="C31">
            <v>26.3</v>
          </cell>
          <cell r="D31">
            <v>19.100000000000001</v>
          </cell>
          <cell r="E31">
            <v>86.458333333333329</v>
          </cell>
          <cell r="F31">
            <v>97</v>
          </cell>
          <cell r="G31">
            <v>62</v>
          </cell>
          <cell r="H31">
            <v>19.440000000000001</v>
          </cell>
          <cell r="I31" t="str">
            <v>SO</v>
          </cell>
          <cell r="J31">
            <v>34.200000000000003</v>
          </cell>
          <cell r="K31">
            <v>9.9999999999999964</v>
          </cell>
        </row>
        <row r="32">
          <cell r="B32">
            <v>23.425000000000001</v>
          </cell>
          <cell r="C32">
            <v>31.2</v>
          </cell>
          <cell r="D32">
            <v>19.3</v>
          </cell>
          <cell r="E32">
            <v>80.916666666666671</v>
          </cell>
          <cell r="F32">
            <v>96</v>
          </cell>
          <cell r="G32">
            <v>46</v>
          </cell>
          <cell r="H32">
            <v>12.96</v>
          </cell>
          <cell r="I32" t="str">
            <v>L</v>
          </cell>
          <cell r="J32">
            <v>34.200000000000003</v>
          </cell>
          <cell r="K32">
            <v>0</v>
          </cell>
        </row>
        <row r="33">
          <cell r="B33">
            <v>23.466666666666665</v>
          </cell>
          <cell r="C33">
            <v>30.2</v>
          </cell>
          <cell r="D33">
            <v>21.1</v>
          </cell>
          <cell r="E33">
            <v>86.041666666666671</v>
          </cell>
          <cell r="F33">
            <v>96</v>
          </cell>
          <cell r="G33">
            <v>57</v>
          </cell>
          <cell r="H33">
            <v>20.88</v>
          </cell>
          <cell r="I33" t="str">
            <v>L</v>
          </cell>
          <cell r="J33">
            <v>47.519999999999996</v>
          </cell>
          <cell r="K33">
            <v>9.1999999999999993</v>
          </cell>
        </row>
        <row r="34">
          <cell r="B34">
            <v>22.912500000000005</v>
          </cell>
          <cell r="C34">
            <v>30.8</v>
          </cell>
          <cell r="D34">
            <v>19.100000000000001</v>
          </cell>
          <cell r="E34">
            <v>85.916666666666671</v>
          </cell>
          <cell r="F34">
            <v>97</v>
          </cell>
          <cell r="G34">
            <v>48</v>
          </cell>
          <cell r="H34">
            <v>16.2</v>
          </cell>
          <cell r="I34" t="str">
            <v>N</v>
          </cell>
          <cell r="J34">
            <v>41.4</v>
          </cell>
          <cell r="K34">
            <v>39.199999999999996</v>
          </cell>
        </row>
        <row r="35">
          <cell r="B35">
            <v>23.895833333333332</v>
          </cell>
          <cell r="C35">
            <v>30.6</v>
          </cell>
          <cell r="D35">
            <v>20.5</v>
          </cell>
          <cell r="E35">
            <v>81.583333333333329</v>
          </cell>
          <cell r="F35">
            <v>96</v>
          </cell>
          <cell r="G35">
            <v>47</v>
          </cell>
          <cell r="H35">
            <v>14.76</v>
          </cell>
          <cell r="I35" t="str">
            <v>NE</v>
          </cell>
          <cell r="J35">
            <v>19.8</v>
          </cell>
          <cell r="K35">
            <v>0.8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26.883333333333329</v>
          </cell>
          <cell r="C5">
            <v>34.700000000000003</v>
          </cell>
          <cell r="D5">
            <v>22.4</v>
          </cell>
          <cell r="E5">
            <v>74.083333333333329</v>
          </cell>
          <cell r="F5">
            <v>92</v>
          </cell>
          <cell r="G5">
            <v>42</v>
          </cell>
          <cell r="H5">
            <v>12.96</v>
          </cell>
          <cell r="I5" t="str">
            <v>L</v>
          </cell>
          <cell r="J5">
            <v>26.64</v>
          </cell>
          <cell r="K5">
            <v>0.60000000000000009</v>
          </cell>
        </row>
        <row r="6">
          <cell r="B6">
            <v>25.545833333333324</v>
          </cell>
          <cell r="C6">
            <v>32.299999999999997</v>
          </cell>
          <cell r="D6">
            <v>22.5</v>
          </cell>
          <cell r="E6">
            <v>82.5</v>
          </cell>
          <cell r="F6">
            <v>94</v>
          </cell>
          <cell r="G6">
            <v>55</v>
          </cell>
          <cell r="H6">
            <v>10.44</v>
          </cell>
          <cell r="I6" t="str">
            <v>SE</v>
          </cell>
          <cell r="J6">
            <v>26.28</v>
          </cell>
          <cell r="K6">
            <v>0.4</v>
          </cell>
        </row>
        <row r="7">
          <cell r="B7">
            <v>25.450000000000003</v>
          </cell>
          <cell r="C7">
            <v>32.200000000000003</v>
          </cell>
          <cell r="D7">
            <v>22.7</v>
          </cell>
          <cell r="E7">
            <v>83.791666666666671</v>
          </cell>
          <cell r="F7">
            <v>93</v>
          </cell>
          <cell r="G7">
            <v>55</v>
          </cell>
          <cell r="H7">
            <v>9</v>
          </cell>
          <cell r="I7" t="str">
            <v>L</v>
          </cell>
          <cell r="J7">
            <v>27</v>
          </cell>
          <cell r="K7">
            <v>0.4</v>
          </cell>
        </row>
        <row r="8">
          <cell r="B8">
            <v>26.158333333333331</v>
          </cell>
          <cell r="C8">
            <v>31.9</v>
          </cell>
          <cell r="D8">
            <v>21.9</v>
          </cell>
          <cell r="E8">
            <v>78.25</v>
          </cell>
          <cell r="F8">
            <v>94</v>
          </cell>
          <cell r="G8">
            <v>52</v>
          </cell>
          <cell r="H8">
            <v>14.4</v>
          </cell>
          <cell r="I8" t="str">
            <v>O</v>
          </cell>
          <cell r="J8">
            <v>32.76</v>
          </cell>
          <cell r="K8">
            <v>0.4</v>
          </cell>
        </row>
        <row r="9">
          <cell r="B9">
            <v>26.104166666666671</v>
          </cell>
          <cell r="C9">
            <v>32.700000000000003</v>
          </cell>
          <cell r="D9">
            <v>22.4</v>
          </cell>
          <cell r="E9">
            <v>75.625</v>
          </cell>
          <cell r="F9">
            <v>92</v>
          </cell>
          <cell r="G9">
            <v>48</v>
          </cell>
          <cell r="H9">
            <v>10.44</v>
          </cell>
          <cell r="I9" t="str">
            <v>L</v>
          </cell>
          <cell r="J9">
            <v>33.480000000000004</v>
          </cell>
          <cell r="K9">
            <v>0.4</v>
          </cell>
        </row>
        <row r="10">
          <cell r="B10">
            <v>27.191666666666666</v>
          </cell>
          <cell r="C10">
            <v>34.5</v>
          </cell>
          <cell r="D10">
            <v>22.2</v>
          </cell>
          <cell r="E10">
            <v>74.333333333333329</v>
          </cell>
          <cell r="F10">
            <v>94</v>
          </cell>
          <cell r="G10">
            <v>35</v>
          </cell>
          <cell r="H10">
            <v>7.2</v>
          </cell>
          <cell r="I10" t="str">
            <v>O</v>
          </cell>
          <cell r="J10">
            <v>18.36</v>
          </cell>
          <cell r="K10">
            <v>0.4</v>
          </cell>
        </row>
        <row r="11">
          <cell r="B11">
            <v>26.112500000000001</v>
          </cell>
          <cell r="C11">
            <v>32.1</v>
          </cell>
          <cell r="D11">
            <v>22.8</v>
          </cell>
          <cell r="E11">
            <v>79.666666666666671</v>
          </cell>
          <cell r="F11">
            <v>93</v>
          </cell>
          <cell r="G11">
            <v>56</v>
          </cell>
          <cell r="H11">
            <v>14.4</v>
          </cell>
          <cell r="I11" t="str">
            <v>NE</v>
          </cell>
          <cell r="J11">
            <v>30.240000000000002</v>
          </cell>
          <cell r="K11">
            <v>0.4</v>
          </cell>
        </row>
        <row r="12">
          <cell r="B12">
            <v>25.779166666666665</v>
          </cell>
          <cell r="C12">
            <v>32.5</v>
          </cell>
          <cell r="D12">
            <v>22.3</v>
          </cell>
          <cell r="E12">
            <v>80.791666666666671</v>
          </cell>
          <cell r="F12">
            <v>94</v>
          </cell>
          <cell r="G12">
            <v>52</v>
          </cell>
          <cell r="H12">
            <v>15.48</v>
          </cell>
          <cell r="I12" t="str">
            <v>O</v>
          </cell>
          <cell r="J12">
            <v>32.04</v>
          </cell>
          <cell r="K12">
            <v>0.4</v>
          </cell>
        </row>
        <row r="13">
          <cell r="B13">
            <v>25.004166666666663</v>
          </cell>
          <cell r="C13">
            <v>32.4</v>
          </cell>
          <cell r="D13">
            <v>22.6</v>
          </cell>
          <cell r="E13">
            <v>85.75</v>
          </cell>
          <cell r="F13">
            <v>94</v>
          </cell>
          <cell r="G13">
            <v>57</v>
          </cell>
          <cell r="H13">
            <v>18</v>
          </cell>
          <cell r="I13" t="str">
            <v>L</v>
          </cell>
          <cell r="J13">
            <v>41.4</v>
          </cell>
          <cell r="K13">
            <v>0.2</v>
          </cell>
        </row>
        <row r="14">
          <cell r="B14">
            <v>25.774999999999995</v>
          </cell>
          <cell r="C14">
            <v>33.1</v>
          </cell>
          <cell r="D14">
            <v>21.2</v>
          </cell>
          <cell r="E14">
            <v>79.625</v>
          </cell>
          <cell r="F14">
            <v>95</v>
          </cell>
          <cell r="G14">
            <v>49</v>
          </cell>
          <cell r="H14">
            <v>11.879999999999999</v>
          </cell>
          <cell r="I14" t="str">
            <v>SO</v>
          </cell>
          <cell r="J14">
            <v>26.28</v>
          </cell>
          <cell r="K14">
            <v>0.4</v>
          </cell>
        </row>
        <row r="15">
          <cell r="B15">
            <v>26.179166666666671</v>
          </cell>
          <cell r="C15">
            <v>33.299999999999997</v>
          </cell>
          <cell r="D15">
            <v>20.7</v>
          </cell>
          <cell r="E15">
            <v>75.75</v>
          </cell>
          <cell r="F15">
            <v>94</v>
          </cell>
          <cell r="G15">
            <v>40</v>
          </cell>
          <cell r="H15">
            <v>13.32</v>
          </cell>
          <cell r="I15" t="str">
            <v>O</v>
          </cell>
          <cell r="J15">
            <v>26.28</v>
          </cell>
          <cell r="K15">
            <v>0.2</v>
          </cell>
        </row>
        <row r="16">
          <cell r="B16">
            <v>25.666666666666668</v>
          </cell>
          <cell r="C16">
            <v>34.200000000000003</v>
          </cell>
          <cell r="D16">
            <v>19.899999999999999</v>
          </cell>
          <cell r="E16">
            <v>76</v>
          </cell>
          <cell r="F16">
            <v>94</v>
          </cell>
          <cell r="G16">
            <v>41</v>
          </cell>
          <cell r="H16">
            <v>13.32</v>
          </cell>
          <cell r="I16" t="str">
            <v>NO</v>
          </cell>
          <cell r="J16">
            <v>42.12</v>
          </cell>
          <cell r="K16">
            <v>0.2</v>
          </cell>
        </row>
        <row r="17">
          <cell r="B17">
            <v>25.941666666666674</v>
          </cell>
          <cell r="C17">
            <v>33.299999999999997</v>
          </cell>
          <cell r="D17">
            <v>20.399999999999999</v>
          </cell>
          <cell r="E17">
            <v>74.958333333333329</v>
          </cell>
          <cell r="F17">
            <v>94</v>
          </cell>
          <cell r="G17">
            <v>45</v>
          </cell>
          <cell r="H17">
            <v>13.32</v>
          </cell>
          <cell r="I17" t="str">
            <v>NO</v>
          </cell>
          <cell r="J17">
            <v>29.16</v>
          </cell>
          <cell r="K17">
            <v>0</v>
          </cell>
        </row>
        <row r="18">
          <cell r="B18">
            <v>25.999999999999996</v>
          </cell>
          <cell r="C18">
            <v>33.700000000000003</v>
          </cell>
          <cell r="D18">
            <v>20.3</v>
          </cell>
          <cell r="E18">
            <v>73.25</v>
          </cell>
          <cell r="F18">
            <v>94</v>
          </cell>
          <cell r="G18">
            <v>44</v>
          </cell>
          <cell r="H18">
            <v>9.7200000000000006</v>
          </cell>
          <cell r="I18" t="str">
            <v>L</v>
          </cell>
          <cell r="J18">
            <v>26.64</v>
          </cell>
          <cell r="K18">
            <v>0.2</v>
          </cell>
        </row>
        <row r="19">
          <cell r="B19">
            <v>26.183333333333334</v>
          </cell>
          <cell r="C19">
            <v>33.6</v>
          </cell>
          <cell r="D19">
            <v>21.3</v>
          </cell>
          <cell r="E19">
            <v>77.875</v>
          </cell>
          <cell r="F19">
            <v>94</v>
          </cell>
          <cell r="G19">
            <v>46</v>
          </cell>
          <cell r="H19">
            <v>19.440000000000001</v>
          </cell>
          <cell r="I19" t="str">
            <v>L</v>
          </cell>
          <cell r="J19">
            <v>38.159999999999997</v>
          </cell>
          <cell r="K19">
            <v>0</v>
          </cell>
        </row>
        <row r="20">
          <cell r="B20">
            <v>25.662499999999998</v>
          </cell>
          <cell r="C20">
            <v>33.4</v>
          </cell>
          <cell r="D20">
            <v>20.3</v>
          </cell>
          <cell r="E20">
            <v>77.166666666666671</v>
          </cell>
          <cell r="F20">
            <v>94</v>
          </cell>
          <cell r="G20">
            <v>46</v>
          </cell>
          <cell r="H20">
            <v>9.7200000000000006</v>
          </cell>
          <cell r="I20" t="str">
            <v>SO</v>
          </cell>
          <cell r="J20">
            <v>18.720000000000002</v>
          </cell>
          <cell r="K20">
            <v>0.2</v>
          </cell>
        </row>
        <row r="21">
          <cell r="B21">
            <v>27.137499999999999</v>
          </cell>
          <cell r="C21">
            <v>35.299999999999997</v>
          </cell>
          <cell r="D21">
            <v>22.4</v>
          </cell>
          <cell r="E21">
            <v>73.458333333333329</v>
          </cell>
          <cell r="F21">
            <v>93</v>
          </cell>
          <cell r="G21">
            <v>38</v>
          </cell>
          <cell r="H21">
            <v>11.520000000000001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25.316666666666663</v>
          </cell>
          <cell r="C22">
            <v>31.9</v>
          </cell>
          <cell r="D22">
            <v>20.6</v>
          </cell>
          <cell r="E22">
            <v>76.916666666666671</v>
          </cell>
          <cell r="F22">
            <v>94</v>
          </cell>
          <cell r="G22">
            <v>44</v>
          </cell>
          <cell r="H22">
            <v>15.840000000000002</v>
          </cell>
          <cell r="I22" t="str">
            <v>L</v>
          </cell>
          <cell r="J22">
            <v>34.200000000000003</v>
          </cell>
          <cell r="K22">
            <v>0.2</v>
          </cell>
        </row>
        <row r="23">
          <cell r="B23">
            <v>24.762500000000006</v>
          </cell>
          <cell r="C23">
            <v>33.1</v>
          </cell>
          <cell r="D23">
            <v>19.899999999999999</v>
          </cell>
          <cell r="E23">
            <v>74.5</v>
          </cell>
          <cell r="F23">
            <v>93</v>
          </cell>
          <cell r="G23">
            <v>41</v>
          </cell>
          <cell r="H23">
            <v>14.04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23.995833333333334</v>
          </cell>
          <cell r="C24">
            <v>30.4</v>
          </cell>
          <cell r="D24">
            <v>19.600000000000001</v>
          </cell>
          <cell r="E24">
            <v>78.708333333333329</v>
          </cell>
          <cell r="F24">
            <v>94</v>
          </cell>
          <cell r="G24">
            <v>48</v>
          </cell>
          <cell r="H24">
            <v>7.5600000000000005</v>
          </cell>
          <cell r="I24" t="str">
            <v>L</v>
          </cell>
          <cell r="J24">
            <v>20.16</v>
          </cell>
          <cell r="K24">
            <v>0.2</v>
          </cell>
        </row>
        <row r="25">
          <cell r="B25">
            <v>25.474999999999998</v>
          </cell>
          <cell r="C25">
            <v>32.1</v>
          </cell>
          <cell r="D25">
            <v>20.399999999999999</v>
          </cell>
          <cell r="E25">
            <v>75.625</v>
          </cell>
          <cell r="F25">
            <v>94</v>
          </cell>
          <cell r="G25">
            <v>46</v>
          </cell>
          <cell r="H25">
            <v>9.3600000000000012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25.083333333333332</v>
          </cell>
          <cell r="C26">
            <v>33.5</v>
          </cell>
          <cell r="D26">
            <v>20.100000000000001</v>
          </cell>
          <cell r="E26">
            <v>76.083333333333329</v>
          </cell>
          <cell r="F26">
            <v>94</v>
          </cell>
          <cell r="G26">
            <v>39</v>
          </cell>
          <cell r="H26">
            <v>11.520000000000001</v>
          </cell>
          <cell r="I26" t="str">
            <v>SE</v>
          </cell>
          <cell r="J26">
            <v>45</v>
          </cell>
          <cell r="K26">
            <v>0</v>
          </cell>
        </row>
        <row r="27">
          <cell r="B27">
            <v>25.375</v>
          </cell>
          <cell r="C27">
            <v>33.9</v>
          </cell>
          <cell r="D27">
            <v>19.5</v>
          </cell>
          <cell r="E27">
            <v>72.291666666666671</v>
          </cell>
          <cell r="F27">
            <v>94</v>
          </cell>
          <cell r="G27">
            <v>30</v>
          </cell>
          <cell r="H27">
            <v>10.08</v>
          </cell>
          <cell r="I27" t="str">
            <v>L</v>
          </cell>
          <cell r="J27">
            <v>23.040000000000003</v>
          </cell>
          <cell r="K27">
            <v>0.2</v>
          </cell>
        </row>
        <row r="28">
          <cell r="B28">
            <v>25.391666666666666</v>
          </cell>
          <cell r="C28">
            <v>34.6</v>
          </cell>
          <cell r="D28">
            <v>18.8</v>
          </cell>
          <cell r="E28">
            <v>72.458333333333329</v>
          </cell>
          <cell r="F28">
            <v>93</v>
          </cell>
          <cell r="G28">
            <v>41</v>
          </cell>
          <cell r="H28">
            <v>10.08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25.766666666666666</v>
          </cell>
          <cell r="C29">
            <v>31.7</v>
          </cell>
          <cell r="D29">
            <v>22.3</v>
          </cell>
          <cell r="E29">
            <v>82</v>
          </cell>
          <cell r="F29">
            <v>93</v>
          </cell>
          <cell r="G29">
            <v>57</v>
          </cell>
          <cell r="H29">
            <v>9.3600000000000012</v>
          </cell>
          <cell r="I29" t="str">
            <v>SE</v>
          </cell>
          <cell r="J29">
            <v>39.96</v>
          </cell>
          <cell r="K29">
            <v>0</v>
          </cell>
        </row>
        <row r="30">
          <cell r="B30">
            <v>26.875</v>
          </cell>
          <cell r="C30">
            <v>33.5</v>
          </cell>
          <cell r="D30">
            <v>22.9</v>
          </cell>
          <cell r="E30">
            <v>77</v>
          </cell>
          <cell r="F30">
            <v>94</v>
          </cell>
          <cell r="G30">
            <v>43</v>
          </cell>
          <cell r="H30">
            <v>13.32</v>
          </cell>
          <cell r="J30">
            <v>25.92</v>
          </cell>
          <cell r="K30">
            <v>0.2</v>
          </cell>
        </row>
        <row r="31">
          <cell r="B31">
            <v>24.549999999999994</v>
          </cell>
          <cell r="C31">
            <v>29.8</v>
          </cell>
          <cell r="D31">
            <v>22.1</v>
          </cell>
          <cell r="E31">
            <v>82.416666666666671</v>
          </cell>
          <cell r="F31">
            <v>93</v>
          </cell>
          <cell r="G31">
            <v>55</v>
          </cell>
          <cell r="H31">
            <v>7.9200000000000008</v>
          </cell>
          <cell r="I31" t="str">
            <v>NE</v>
          </cell>
          <cell r="J31">
            <v>24.12</v>
          </cell>
          <cell r="K31">
            <v>0</v>
          </cell>
        </row>
        <row r="32">
          <cell r="B32">
            <v>25.179166666666664</v>
          </cell>
          <cell r="C32">
            <v>33.1</v>
          </cell>
          <cell r="D32">
            <v>20.7</v>
          </cell>
          <cell r="E32">
            <v>79.5</v>
          </cell>
          <cell r="F32">
            <v>94</v>
          </cell>
          <cell r="G32">
            <v>47</v>
          </cell>
          <cell r="H32">
            <v>11.520000000000001</v>
          </cell>
          <cell r="I32" t="str">
            <v>O</v>
          </cell>
          <cell r="J32">
            <v>33.480000000000004</v>
          </cell>
          <cell r="K32">
            <v>0.2</v>
          </cell>
        </row>
        <row r="33">
          <cell r="B33">
            <v>26.849999999999994</v>
          </cell>
          <cell r="C33">
            <v>33</v>
          </cell>
          <cell r="D33">
            <v>22.5</v>
          </cell>
          <cell r="E33">
            <v>75.083333333333329</v>
          </cell>
          <cell r="F33">
            <v>93</v>
          </cell>
          <cell r="G33">
            <v>48</v>
          </cell>
          <cell r="H33">
            <v>12.96</v>
          </cell>
          <cell r="I33" t="str">
            <v>SO</v>
          </cell>
          <cell r="J33">
            <v>21.6</v>
          </cell>
          <cell r="K33">
            <v>0</v>
          </cell>
        </row>
        <row r="34">
          <cell r="B34">
            <v>26.733333333333338</v>
          </cell>
          <cell r="C34">
            <v>33.200000000000003</v>
          </cell>
          <cell r="D34">
            <v>22.3</v>
          </cell>
          <cell r="E34">
            <v>75.041666666666671</v>
          </cell>
          <cell r="F34">
            <v>92</v>
          </cell>
          <cell r="G34">
            <v>47</v>
          </cell>
          <cell r="H34">
            <v>12.6</v>
          </cell>
          <cell r="I34" t="str">
            <v>O</v>
          </cell>
          <cell r="J34">
            <v>28.8</v>
          </cell>
          <cell r="K34">
            <v>1.7999999999999998</v>
          </cell>
        </row>
        <row r="35">
          <cell r="B35">
            <v>26.691666666666674</v>
          </cell>
          <cell r="C35">
            <v>34.700000000000003</v>
          </cell>
          <cell r="D35">
            <v>21.4</v>
          </cell>
          <cell r="E35">
            <v>75.458333333333329</v>
          </cell>
          <cell r="F35">
            <v>94</v>
          </cell>
          <cell r="G35">
            <v>39</v>
          </cell>
          <cell r="H35">
            <v>17.64</v>
          </cell>
          <cell r="I35" t="str">
            <v>SE</v>
          </cell>
          <cell r="J35">
            <v>36.36</v>
          </cell>
          <cell r="K35">
            <v>0.60000000000000009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28.406666666666663</v>
          </cell>
          <cell r="C5">
            <v>31.7</v>
          </cell>
          <cell r="D5">
            <v>24.4</v>
          </cell>
          <cell r="E5">
            <v>58.6</v>
          </cell>
          <cell r="F5">
            <v>75</v>
          </cell>
          <cell r="G5">
            <v>46</v>
          </cell>
          <cell r="H5">
            <v>19.440000000000001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29.737500000000004</v>
          </cell>
          <cell r="C6">
            <v>32</v>
          </cell>
          <cell r="D6">
            <v>26.8</v>
          </cell>
          <cell r="E6">
            <v>56.875</v>
          </cell>
          <cell r="F6">
            <v>65</v>
          </cell>
          <cell r="G6">
            <v>50</v>
          </cell>
          <cell r="H6">
            <v>18</v>
          </cell>
          <cell r="I6" t="str">
            <v>NE</v>
          </cell>
          <cell r="J6">
            <v>53.28</v>
          </cell>
          <cell r="K6">
            <v>0</v>
          </cell>
        </row>
        <row r="7">
          <cell r="B7">
            <v>29.375</v>
          </cell>
          <cell r="C7">
            <v>31.6</v>
          </cell>
          <cell r="D7">
            <v>26</v>
          </cell>
          <cell r="E7">
            <v>59.25</v>
          </cell>
          <cell r="F7">
            <v>74</v>
          </cell>
          <cell r="G7">
            <v>49</v>
          </cell>
          <cell r="H7">
            <v>11.879999999999999</v>
          </cell>
          <cell r="I7" t="str">
            <v>NO</v>
          </cell>
          <cell r="J7">
            <v>24.48</v>
          </cell>
          <cell r="K7">
            <v>0</v>
          </cell>
        </row>
        <row r="8">
          <cell r="B8">
            <v>28.6</v>
          </cell>
          <cell r="C8">
            <v>28.9</v>
          </cell>
          <cell r="D8">
            <v>26.1</v>
          </cell>
          <cell r="E8">
            <v>69</v>
          </cell>
          <cell r="F8">
            <v>78</v>
          </cell>
          <cell r="G8">
            <v>67</v>
          </cell>
          <cell r="H8">
            <v>10.44</v>
          </cell>
          <cell r="I8" t="str">
            <v>NO</v>
          </cell>
          <cell r="J8">
            <v>23.759999999999998</v>
          </cell>
          <cell r="K8">
            <v>6</v>
          </cell>
        </row>
        <row r="9">
          <cell r="B9">
            <v>30.450000000000003</v>
          </cell>
          <cell r="C9">
            <v>32.200000000000003</v>
          </cell>
          <cell r="D9">
            <v>26.7</v>
          </cell>
          <cell r="E9">
            <v>60</v>
          </cell>
          <cell r="F9">
            <v>78</v>
          </cell>
          <cell r="G9">
            <v>47</v>
          </cell>
          <cell r="H9">
            <v>7.9200000000000008</v>
          </cell>
          <cell r="I9" t="str">
            <v>N</v>
          </cell>
          <cell r="J9">
            <v>23.759999999999998</v>
          </cell>
          <cell r="K9">
            <v>0</v>
          </cell>
        </row>
        <row r="10">
          <cell r="B10">
            <v>30.4</v>
          </cell>
          <cell r="C10">
            <v>30.9</v>
          </cell>
          <cell r="D10">
            <v>29.2</v>
          </cell>
          <cell r="E10">
            <v>57</v>
          </cell>
          <cell r="F10">
            <v>65</v>
          </cell>
          <cell r="G10">
            <v>55</v>
          </cell>
          <cell r="H10">
            <v>6.48</v>
          </cell>
          <cell r="I10" t="str">
            <v>O</v>
          </cell>
          <cell r="J10">
            <v>23.400000000000002</v>
          </cell>
          <cell r="K10">
            <v>2.6</v>
          </cell>
        </row>
        <row r="11">
          <cell r="B11">
            <v>29.839999999999996</v>
          </cell>
          <cell r="C11">
            <v>31.4</v>
          </cell>
          <cell r="D11">
            <v>26.2</v>
          </cell>
          <cell r="E11">
            <v>61.2</v>
          </cell>
          <cell r="F11">
            <v>76</v>
          </cell>
          <cell r="G11">
            <v>53</v>
          </cell>
          <cell r="H11">
            <v>16.559999999999999</v>
          </cell>
          <cell r="I11" t="str">
            <v>O</v>
          </cell>
          <cell r="J11">
            <v>28.44</v>
          </cell>
          <cell r="K11">
            <v>20.2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>
            <v>42</v>
          </cell>
        </row>
        <row r="13">
          <cell r="B13">
            <v>28.8</v>
          </cell>
          <cell r="C13">
            <v>29.6</v>
          </cell>
          <cell r="D13">
            <v>26.3</v>
          </cell>
          <cell r="E13">
            <v>63.5</v>
          </cell>
          <cell r="F13">
            <v>73</v>
          </cell>
          <cell r="G13">
            <v>57</v>
          </cell>
          <cell r="H13">
            <v>13.32</v>
          </cell>
          <cell r="I13" t="str">
            <v>O</v>
          </cell>
          <cell r="J13">
            <v>27.36</v>
          </cell>
          <cell r="K13" t="str">
            <v>*</v>
          </cell>
        </row>
        <row r="14">
          <cell r="B14">
            <v>28.549999999999997</v>
          </cell>
          <cell r="C14">
            <v>29.7</v>
          </cell>
          <cell r="D14">
            <v>26.8</v>
          </cell>
          <cell r="E14">
            <v>59</v>
          </cell>
          <cell r="F14">
            <v>72</v>
          </cell>
          <cell r="G14">
            <v>52</v>
          </cell>
          <cell r="H14">
            <v>8.2799999999999994</v>
          </cell>
          <cell r="I14" t="str">
            <v>O</v>
          </cell>
          <cell r="J14">
            <v>16.920000000000002</v>
          </cell>
          <cell r="K14" t="str">
            <v>*</v>
          </cell>
        </row>
        <row r="15">
          <cell r="B15">
            <v>30.580000000000002</v>
          </cell>
          <cell r="C15">
            <v>31.8</v>
          </cell>
          <cell r="D15">
            <v>28</v>
          </cell>
          <cell r="E15">
            <v>48</v>
          </cell>
          <cell r="F15">
            <v>65</v>
          </cell>
          <cell r="G15">
            <v>36</v>
          </cell>
          <cell r="H15">
            <v>13.32</v>
          </cell>
          <cell r="I15" t="str">
            <v>O</v>
          </cell>
          <cell r="J15">
            <v>30.6</v>
          </cell>
          <cell r="K15">
            <v>0</v>
          </cell>
        </row>
        <row r="16">
          <cell r="B16">
            <v>31.666666666666668</v>
          </cell>
          <cell r="C16">
            <v>33.299999999999997</v>
          </cell>
          <cell r="D16">
            <v>29.6</v>
          </cell>
          <cell r="E16">
            <v>43</v>
          </cell>
          <cell r="F16">
            <v>54</v>
          </cell>
          <cell r="G16">
            <v>40</v>
          </cell>
          <cell r="H16">
            <v>11.16</v>
          </cell>
          <cell r="I16" t="str">
            <v>N</v>
          </cell>
          <cell r="J16">
            <v>25.2</v>
          </cell>
          <cell r="K16">
            <v>17</v>
          </cell>
        </row>
        <row r="17">
          <cell r="B17">
            <v>26.7</v>
          </cell>
          <cell r="C17">
            <v>30.7</v>
          </cell>
          <cell r="D17">
            <v>22.5</v>
          </cell>
          <cell r="E17">
            <v>64.400000000000006</v>
          </cell>
          <cell r="F17">
            <v>80</v>
          </cell>
          <cell r="G17">
            <v>54</v>
          </cell>
          <cell r="H17">
            <v>10.44</v>
          </cell>
          <cell r="I17" t="str">
            <v>N</v>
          </cell>
          <cell r="J17">
            <v>23.400000000000002</v>
          </cell>
          <cell r="K17">
            <v>0</v>
          </cell>
        </row>
        <row r="18">
          <cell r="B18">
            <v>25.869999999999997</v>
          </cell>
          <cell r="C18">
            <v>31.8</v>
          </cell>
          <cell r="D18">
            <v>18</v>
          </cell>
          <cell r="E18">
            <v>70</v>
          </cell>
          <cell r="F18">
            <v>96</v>
          </cell>
          <cell r="G18">
            <v>41</v>
          </cell>
          <cell r="H18">
            <v>30.96</v>
          </cell>
          <cell r="I18" t="str">
            <v>NO</v>
          </cell>
          <cell r="J18">
            <v>75.960000000000008</v>
          </cell>
          <cell r="K18">
            <v>0.6</v>
          </cell>
        </row>
        <row r="19">
          <cell r="B19">
            <v>28.412499999999998</v>
          </cell>
          <cell r="C19">
            <v>31.5</v>
          </cell>
          <cell r="D19">
            <v>23.6</v>
          </cell>
          <cell r="E19">
            <v>60.625</v>
          </cell>
          <cell r="F19">
            <v>82</v>
          </cell>
          <cell r="G19">
            <v>44</v>
          </cell>
          <cell r="H19">
            <v>12.24</v>
          </cell>
          <cell r="I19" t="str">
            <v>NE</v>
          </cell>
          <cell r="J19">
            <v>27.720000000000002</v>
          </cell>
          <cell r="K19">
            <v>3.4</v>
          </cell>
        </row>
        <row r="20">
          <cell r="B20">
            <v>30.54</v>
          </cell>
          <cell r="C20">
            <v>32</v>
          </cell>
          <cell r="D20">
            <v>27.6</v>
          </cell>
          <cell r="E20">
            <v>52.8</v>
          </cell>
          <cell r="F20">
            <v>69</v>
          </cell>
          <cell r="G20">
            <v>42</v>
          </cell>
          <cell r="H20">
            <v>9</v>
          </cell>
          <cell r="I20" t="str">
            <v>NE</v>
          </cell>
          <cell r="J20">
            <v>22.32</v>
          </cell>
          <cell r="K20">
            <v>0</v>
          </cell>
        </row>
        <row r="21">
          <cell r="B21">
            <v>27.941666666666663</v>
          </cell>
          <cell r="C21">
            <v>33.1</v>
          </cell>
          <cell r="D21">
            <v>21.7</v>
          </cell>
          <cell r="E21">
            <v>63.666666666666664</v>
          </cell>
          <cell r="F21">
            <v>86</v>
          </cell>
          <cell r="G21">
            <v>40</v>
          </cell>
          <cell r="H21">
            <v>16.559999999999999</v>
          </cell>
          <cell r="I21" t="str">
            <v>NE</v>
          </cell>
          <cell r="J21">
            <v>63.72</v>
          </cell>
          <cell r="K21">
            <v>0</v>
          </cell>
        </row>
        <row r="22">
          <cell r="B22">
            <v>26.027777777777779</v>
          </cell>
          <cell r="C22">
            <v>31.2</v>
          </cell>
          <cell r="D22">
            <v>20.5</v>
          </cell>
          <cell r="E22">
            <v>69.5</v>
          </cell>
          <cell r="F22">
            <v>94</v>
          </cell>
          <cell r="G22">
            <v>48</v>
          </cell>
          <cell r="H22">
            <v>19.440000000000001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25.312500000000004</v>
          </cell>
          <cell r="C23">
            <v>29.8</v>
          </cell>
          <cell r="D23">
            <v>21</v>
          </cell>
          <cell r="E23">
            <v>68.583333333333329</v>
          </cell>
          <cell r="F23">
            <v>87</v>
          </cell>
          <cell r="G23">
            <v>49</v>
          </cell>
          <cell r="H23">
            <v>15.48</v>
          </cell>
          <cell r="I23" t="str">
            <v>L</v>
          </cell>
          <cell r="J23">
            <v>30.240000000000002</v>
          </cell>
          <cell r="K23">
            <v>0</v>
          </cell>
        </row>
        <row r="24">
          <cell r="B24">
            <v>23.904761904761909</v>
          </cell>
          <cell r="C24">
            <v>28.8</v>
          </cell>
          <cell r="D24">
            <v>20.100000000000001</v>
          </cell>
          <cell r="E24">
            <v>75.047619047619051</v>
          </cell>
          <cell r="F24">
            <v>94</v>
          </cell>
          <cell r="G24">
            <v>51</v>
          </cell>
          <cell r="H24">
            <v>12.6</v>
          </cell>
          <cell r="I24" t="str">
            <v>L</v>
          </cell>
          <cell r="J24">
            <v>23.759999999999998</v>
          </cell>
          <cell r="K24">
            <v>0</v>
          </cell>
        </row>
        <row r="25">
          <cell r="B25">
            <v>24.875</v>
          </cell>
          <cell r="C25">
            <v>30</v>
          </cell>
          <cell r="D25">
            <v>21.4</v>
          </cell>
          <cell r="E25">
            <v>72.75</v>
          </cell>
          <cell r="F25">
            <v>88</v>
          </cell>
          <cell r="G25">
            <v>52</v>
          </cell>
          <cell r="H25">
            <v>12.96</v>
          </cell>
          <cell r="I25" t="str">
            <v>S</v>
          </cell>
          <cell r="J25">
            <v>38.519999999999996</v>
          </cell>
          <cell r="K25">
            <v>0.6</v>
          </cell>
        </row>
        <row r="26">
          <cell r="B26">
            <v>24.127272727272729</v>
          </cell>
          <cell r="C26">
            <v>30.8</v>
          </cell>
          <cell r="D26">
            <v>19.2</v>
          </cell>
          <cell r="E26">
            <v>70.86363636363636</v>
          </cell>
          <cell r="F26">
            <v>92</v>
          </cell>
          <cell r="G26">
            <v>38</v>
          </cell>
          <cell r="H26">
            <v>12.6</v>
          </cell>
          <cell r="I26" t="str">
            <v>SO</v>
          </cell>
          <cell r="J26">
            <v>28.44</v>
          </cell>
          <cell r="K26">
            <v>0</v>
          </cell>
        </row>
        <row r="27">
          <cell r="B27">
            <v>21.912499999999998</v>
          </cell>
          <cell r="C27">
            <v>30.2</v>
          </cell>
          <cell r="D27">
            <v>13.8</v>
          </cell>
          <cell r="E27">
            <v>63.458333333333336</v>
          </cell>
          <cell r="F27">
            <v>92</v>
          </cell>
          <cell r="G27">
            <v>28</v>
          </cell>
          <cell r="H27">
            <v>9.3600000000000012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24.725000000000005</v>
          </cell>
          <cell r="C28">
            <v>31.7</v>
          </cell>
          <cell r="D28">
            <v>19</v>
          </cell>
          <cell r="E28">
            <v>60.416666666666664</v>
          </cell>
          <cell r="F28">
            <v>80</v>
          </cell>
          <cell r="G28">
            <v>38</v>
          </cell>
          <cell r="H28">
            <v>15.840000000000002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25.154166666666665</v>
          </cell>
          <cell r="C29">
            <v>29.3</v>
          </cell>
          <cell r="D29">
            <v>20.9</v>
          </cell>
          <cell r="E29">
            <v>63.125</v>
          </cell>
          <cell r="F29">
            <v>76</v>
          </cell>
          <cell r="G29">
            <v>50</v>
          </cell>
          <cell r="H29">
            <v>16.920000000000002</v>
          </cell>
          <cell r="I29" t="str">
            <v>L</v>
          </cell>
          <cell r="J29">
            <v>32.4</v>
          </cell>
          <cell r="K29">
            <v>0</v>
          </cell>
        </row>
        <row r="30">
          <cell r="B30">
            <v>24.885714285714286</v>
          </cell>
          <cell r="C30">
            <v>31.5</v>
          </cell>
          <cell r="D30">
            <v>21.3</v>
          </cell>
          <cell r="E30">
            <v>72.19047619047619</v>
          </cell>
          <cell r="F30">
            <v>93</v>
          </cell>
          <cell r="G30">
            <v>54</v>
          </cell>
          <cell r="H30">
            <v>18</v>
          </cell>
          <cell r="J30">
            <v>52.56</v>
          </cell>
          <cell r="K30">
            <v>39.799999999999997</v>
          </cell>
        </row>
        <row r="31">
          <cell r="B31">
            <v>23.137499999999999</v>
          </cell>
          <cell r="C31">
            <v>28.6</v>
          </cell>
          <cell r="D31">
            <v>20.8</v>
          </cell>
          <cell r="E31">
            <v>85.4375</v>
          </cell>
          <cell r="F31">
            <v>95</v>
          </cell>
          <cell r="G31">
            <v>68</v>
          </cell>
          <cell r="H31">
            <v>11.16</v>
          </cell>
          <cell r="I31" t="str">
            <v>N</v>
          </cell>
          <cell r="J31">
            <v>38.880000000000003</v>
          </cell>
          <cell r="K31">
            <v>0.8</v>
          </cell>
        </row>
        <row r="32">
          <cell r="B32">
            <v>24.080000000000002</v>
          </cell>
          <cell r="C32">
            <v>29.5</v>
          </cell>
          <cell r="D32">
            <v>20.7</v>
          </cell>
          <cell r="E32">
            <v>82.85</v>
          </cell>
          <cell r="F32">
            <v>96</v>
          </cell>
          <cell r="G32">
            <v>57</v>
          </cell>
          <cell r="H32">
            <v>12.24</v>
          </cell>
          <cell r="I32" t="str">
            <v>S</v>
          </cell>
          <cell r="J32">
            <v>22.68</v>
          </cell>
          <cell r="K32">
            <v>19.8</v>
          </cell>
        </row>
        <row r="33">
          <cell r="B33">
            <v>24.264285714285716</v>
          </cell>
          <cell r="C33">
            <v>28.2</v>
          </cell>
          <cell r="D33">
            <v>21.7</v>
          </cell>
          <cell r="E33">
            <v>85.071428571428569</v>
          </cell>
          <cell r="F33">
            <v>94</v>
          </cell>
          <cell r="G33">
            <v>67</v>
          </cell>
          <cell r="H33">
            <v>8.64</v>
          </cell>
          <cell r="I33" t="str">
            <v>S</v>
          </cell>
          <cell r="J33">
            <v>21.240000000000002</v>
          </cell>
          <cell r="K33">
            <v>4</v>
          </cell>
        </row>
        <row r="34">
          <cell r="B34">
            <v>25.999999999999996</v>
          </cell>
          <cell r="C34">
            <v>30.2</v>
          </cell>
          <cell r="D34">
            <v>21.6</v>
          </cell>
          <cell r="E34">
            <v>71.785714285714292</v>
          </cell>
          <cell r="F34">
            <v>95</v>
          </cell>
          <cell r="G34">
            <v>47</v>
          </cell>
          <cell r="H34">
            <v>10.44</v>
          </cell>
          <cell r="I34" t="str">
            <v>O</v>
          </cell>
          <cell r="J34">
            <v>19.079999999999998</v>
          </cell>
          <cell r="K34">
            <v>0</v>
          </cell>
        </row>
        <row r="35">
          <cell r="B35">
            <v>26.2</v>
          </cell>
          <cell r="C35">
            <v>30</v>
          </cell>
          <cell r="D35">
            <v>17.8</v>
          </cell>
          <cell r="E35">
            <v>80.631578947368425</v>
          </cell>
          <cell r="F35">
            <v>96</v>
          </cell>
          <cell r="G35">
            <v>58</v>
          </cell>
          <cell r="H35">
            <v>23.040000000000003</v>
          </cell>
          <cell r="I35" t="str">
            <v>SE</v>
          </cell>
          <cell r="J35">
            <v>60.480000000000004</v>
          </cell>
          <cell r="K35">
            <v>21.4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26.612500000000001</v>
          </cell>
          <cell r="C5">
            <v>32.799999999999997</v>
          </cell>
          <cell r="D5">
            <v>21.3</v>
          </cell>
          <cell r="E5">
            <v>68.75</v>
          </cell>
          <cell r="F5">
            <v>86</v>
          </cell>
          <cell r="G5">
            <v>46</v>
          </cell>
          <cell r="H5">
            <v>24.48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26.575000000000006</v>
          </cell>
          <cell r="C6">
            <v>33</v>
          </cell>
          <cell r="D6">
            <v>21.4</v>
          </cell>
          <cell r="E6">
            <v>68.5</v>
          </cell>
          <cell r="F6">
            <v>85</v>
          </cell>
          <cell r="G6">
            <v>49</v>
          </cell>
          <cell r="H6">
            <v>23.759999999999998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26.55</v>
          </cell>
          <cell r="C7">
            <v>33.1</v>
          </cell>
          <cell r="D7">
            <v>23.2</v>
          </cell>
          <cell r="E7">
            <v>75</v>
          </cell>
          <cell r="F7">
            <v>88</v>
          </cell>
          <cell r="G7">
            <v>50</v>
          </cell>
          <cell r="H7">
            <v>24.12</v>
          </cell>
          <cell r="I7" t="str">
            <v>NE</v>
          </cell>
          <cell r="J7">
            <v>41.76</v>
          </cell>
          <cell r="K7">
            <v>7</v>
          </cell>
        </row>
        <row r="8">
          <cell r="B8">
            <v>26.087499999999995</v>
          </cell>
          <cell r="C8">
            <v>34.5</v>
          </cell>
          <cell r="D8">
            <v>22.9</v>
          </cell>
          <cell r="E8">
            <v>80.208333333333329</v>
          </cell>
          <cell r="F8">
            <v>95</v>
          </cell>
          <cell r="G8">
            <v>47</v>
          </cell>
          <cell r="H8">
            <v>16.559999999999999</v>
          </cell>
          <cell r="I8" t="str">
            <v>NE</v>
          </cell>
          <cell r="J8">
            <v>42.84</v>
          </cell>
          <cell r="K8">
            <v>1.4</v>
          </cell>
        </row>
        <row r="9">
          <cell r="B9">
            <v>25.433333333333326</v>
          </cell>
          <cell r="C9">
            <v>35.1</v>
          </cell>
          <cell r="D9">
            <v>21.6</v>
          </cell>
          <cell r="E9">
            <v>81.833333333333329</v>
          </cell>
          <cell r="F9">
            <v>97</v>
          </cell>
          <cell r="G9">
            <v>34</v>
          </cell>
          <cell r="H9">
            <v>14.4</v>
          </cell>
          <cell r="I9" t="str">
            <v>SE</v>
          </cell>
          <cell r="J9">
            <v>30.6</v>
          </cell>
          <cell r="K9">
            <v>2.8000000000000003</v>
          </cell>
        </row>
        <row r="10">
          <cell r="B10">
            <v>24.295833333333338</v>
          </cell>
          <cell r="C10">
            <v>32.700000000000003</v>
          </cell>
          <cell r="D10">
            <v>20.7</v>
          </cell>
          <cell r="E10">
            <v>86.833333333333329</v>
          </cell>
          <cell r="F10">
            <v>97</v>
          </cell>
          <cell r="G10">
            <v>52</v>
          </cell>
          <cell r="H10">
            <v>30.96</v>
          </cell>
          <cell r="I10" t="str">
            <v>NO</v>
          </cell>
          <cell r="J10">
            <v>74.52</v>
          </cell>
          <cell r="K10">
            <v>14.8</v>
          </cell>
        </row>
        <row r="11">
          <cell r="B11">
            <v>24.324999999999999</v>
          </cell>
          <cell r="C11">
            <v>30.4</v>
          </cell>
          <cell r="D11">
            <v>21.1</v>
          </cell>
          <cell r="E11">
            <v>87.041666666666671</v>
          </cell>
          <cell r="F11">
            <v>98</v>
          </cell>
          <cell r="G11">
            <v>62</v>
          </cell>
          <cell r="H11">
            <v>13.68</v>
          </cell>
          <cell r="I11" t="str">
            <v>NO</v>
          </cell>
          <cell r="J11">
            <v>36</v>
          </cell>
          <cell r="K11">
            <v>0</v>
          </cell>
        </row>
        <row r="12">
          <cell r="B12">
            <v>24.600000000000005</v>
          </cell>
          <cell r="C12">
            <v>29.9</v>
          </cell>
          <cell r="D12">
            <v>22.3</v>
          </cell>
          <cell r="E12">
            <v>85.416666666666671</v>
          </cell>
          <cell r="F12">
            <v>97</v>
          </cell>
          <cell r="G12">
            <v>59</v>
          </cell>
          <cell r="H12">
            <v>10.08</v>
          </cell>
          <cell r="I12" t="str">
            <v>NE</v>
          </cell>
          <cell r="J12">
            <v>46.440000000000005</v>
          </cell>
          <cell r="K12">
            <v>3.4</v>
          </cell>
        </row>
        <row r="13">
          <cell r="B13">
            <v>24.620833333333337</v>
          </cell>
          <cell r="C13">
            <v>30.8</v>
          </cell>
          <cell r="D13">
            <v>21.5</v>
          </cell>
          <cell r="E13">
            <v>82.916666666666671</v>
          </cell>
          <cell r="F13">
            <v>96</v>
          </cell>
          <cell r="G13">
            <v>55</v>
          </cell>
          <cell r="H13">
            <v>15.120000000000001</v>
          </cell>
          <cell r="I13" t="str">
            <v>SE</v>
          </cell>
          <cell r="J13">
            <v>50.4</v>
          </cell>
          <cell r="K13">
            <v>3.4</v>
          </cell>
        </row>
        <row r="14">
          <cell r="B14">
            <v>25.337499999999995</v>
          </cell>
          <cell r="C14">
            <v>32.200000000000003</v>
          </cell>
          <cell r="D14">
            <v>20.6</v>
          </cell>
          <cell r="E14">
            <v>79.166666666666671</v>
          </cell>
          <cell r="F14">
            <v>97</v>
          </cell>
          <cell r="G14">
            <v>49</v>
          </cell>
          <cell r="H14">
            <v>14.04</v>
          </cell>
          <cell r="I14" t="str">
            <v>SE</v>
          </cell>
          <cell r="J14">
            <v>31.319999999999997</v>
          </cell>
          <cell r="K14">
            <v>6.8000000000000007</v>
          </cell>
        </row>
        <row r="15">
          <cell r="B15">
            <v>26.383333333333336</v>
          </cell>
          <cell r="C15">
            <v>33.5</v>
          </cell>
          <cell r="D15">
            <v>20.5</v>
          </cell>
          <cell r="E15">
            <v>71.041666666666671</v>
          </cell>
          <cell r="F15">
            <v>93</v>
          </cell>
          <cell r="G15">
            <v>36</v>
          </cell>
          <cell r="H15">
            <v>15.120000000000001</v>
          </cell>
          <cell r="I15" t="str">
            <v>SO</v>
          </cell>
          <cell r="J15">
            <v>32.04</v>
          </cell>
          <cell r="K15">
            <v>0</v>
          </cell>
        </row>
        <row r="16">
          <cell r="B16">
            <v>25.020833333333329</v>
          </cell>
          <cell r="C16">
            <v>33.6</v>
          </cell>
          <cell r="D16">
            <v>19.600000000000001</v>
          </cell>
          <cell r="E16">
            <v>74.083333333333329</v>
          </cell>
          <cell r="F16">
            <v>95</v>
          </cell>
          <cell r="G16">
            <v>39</v>
          </cell>
          <cell r="H16">
            <v>18.36</v>
          </cell>
          <cell r="I16" t="str">
            <v>S</v>
          </cell>
          <cell r="J16">
            <v>34.56</v>
          </cell>
          <cell r="K16">
            <v>5.6</v>
          </cell>
        </row>
        <row r="17">
          <cell r="B17">
            <v>22.775000000000002</v>
          </cell>
          <cell r="C17">
            <v>31.8</v>
          </cell>
          <cell r="D17">
            <v>18.3</v>
          </cell>
          <cell r="E17">
            <v>82.25</v>
          </cell>
          <cell r="F17">
            <v>96</v>
          </cell>
          <cell r="G17">
            <v>51</v>
          </cell>
          <cell r="H17">
            <v>25.92</v>
          </cell>
          <cell r="I17" t="str">
            <v>NE</v>
          </cell>
          <cell r="J17">
            <v>53.64</v>
          </cell>
          <cell r="K17">
            <v>5.6000000000000005</v>
          </cell>
        </row>
        <row r="18">
          <cell r="B18">
            <v>22.983333333333338</v>
          </cell>
          <cell r="C18">
            <v>31.8</v>
          </cell>
          <cell r="D18">
            <v>17.899999999999999</v>
          </cell>
          <cell r="E18">
            <v>81.416666666666671</v>
          </cell>
          <cell r="F18">
            <v>96</v>
          </cell>
          <cell r="G18">
            <v>51</v>
          </cell>
          <cell r="H18">
            <v>23.040000000000003</v>
          </cell>
          <cell r="I18" t="str">
            <v>N</v>
          </cell>
          <cell r="J18">
            <v>39.24</v>
          </cell>
          <cell r="K18">
            <v>0</v>
          </cell>
        </row>
        <row r="19">
          <cell r="B19">
            <v>24.724999999999991</v>
          </cell>
          <cell r="C19">
            <v>32.200000000000003</v>
          </cell>
          <cell r="D19">
            <v>20.5</v>
          </cell>
          <cell r="E19">
            <v>78.791666666666671</v>
          </cell>
          <cell r="F19">
            <v>96</v>
          </cell>
          <cell r="G19">
            <v>45</v>
          </cell>
          <cell r="H19">
            <v>11.16</v>
          </cell>
          <cell r="I19" t="str">
            <v>NE</v>
          </cell>
          <cell r="J19">
            <v>27</v>
          </cell>
          <cell r="K19">
            <v>0</v>
          </cell>
        </row>
        <row r="20">
          <cell r="B20">
            <v>26.041666666666661</v>
          </cell>
          <cell r="C20">
            <v>33.1</v>
          </cell>
          <cell r="D20">
            <v>20.2</v>
          </cell>
          <cell r="E20">
            <v>75.833333333333329</v>
          </cell>
          <cell r="F20">
            <v>97</v>
          </cell>
          <cell r="G20">
            <v>43</v>
          </cell>
          <cell r="H20">
            <v>9.3600000000000012</v>
          </cell>
          <cell r="I20" t="str">
            <v>SE</v>
          </cell>
          <cell r="J20">
            <v>18.36</v>
          </cell>
          <cell r="K20">
            <v>0.2</v>
          </cell>
        </row>
        <row r="21">
          <cell r="B21">
            <v>26.683333333333334</v>
          </cell>
          <cell r="C21">
            <v>33.1</v>
          </cell>
          <cell r="D21">
            <v>20.5</v>
          </cell>
          <cell r="E21">
            <v>70.583333333333329</v>
          </cell>
          <cell r="F21">
            <v>95</v>
          </cell>
          <cell r="G21">
            <v>42</v>
          </cell>
          <cell r="H21">
            <v>18.720000000000002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26.662499999999994</v>
          </cell>
          <cell r="C22">
            <v>32.799999999999997</v>
          </cell>
          <cell r="D22">
            <v>21.8</v>
          </cell>
          <cell r="E22">
            <v>71.083333333333329</v>
          </cell>
          <cell r="F22">
            <v>90</v>
          </cell>
          <cell r="G22">
            <v>43</v>
          </cell>
          <cell r="H22">
            <v>17.64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25.591666666666669</v>
          </cell>
          <cell r="C23">
            <v>31.4</v>
          </cell>
          <cell r="D23">
            <v>20.5</v>
          </cell>
          <cell r="E23">
            <v>69.958333333333329</v>
          </cell>
          <cell r="F23">
            <v>92</v>
          </cell>
          <cell r="G23">
            <v>46</v>
          </cell>
          <cell r="H23">
            <v>17.64</v>
          </cell>
          <cell r="I23" t="str">
            <v>L</v>
          </cell>
          <cell r="J23">
            <v>30.96</v>
          </cell>
          <cell r="K23">
            <v>0</v>
          </cell>
        </row>
        <row r="24">
          <cell r="B24">
            <v>24.104166666666671</v>
          </cell>
          <cell r="C24">
            <v>31.2</v>
          </cell>
          <cell r="D24">
            <v>19.5</v>
          </cell>
          <cell r="E24">
            <v>75.875</v>
          </cell>
          <cell r="F24">
            <v>96</v>
          </cell>
          <cell r="G24">
            <v>47</v>
          </cell>
          <cell r="H24">
            <v>16.559999999999999</v>
          </cell>
          <cell r="I24" t="str">
            <v>NE</v>
          </cell>
          <cell r="J24">
            <v>32.04</v>
          </cell>
          <cell r="K24">
            <v>0.4</v>
          </cell>
        </row>
        <row r="25">
          <cell r="B25">
            <v>24.904166666666665</v>
          </cell>
          <cell r="C25">
            <v>31.3</v>
          </cell>
          <cell r="D25">
            <v>21</v>
          </cell>
          <cell r="E25">
            <v>76.375</v>
          </cell>
          <cell r="F25">
            <v>92</v>
          </cell>
          <cell r="G25">
            <v>53</v>
          </cell>
          <cell r="H25">
            <v>12.24</v>
          </cell>
          <cell r="I25" t="str">
            <v>SE</v>
          </cell>
          <cell r="J25">
            <v>24.840000000000003</v>
          </cell>
          <cell r="K25">
            <v>0.2</v>
          </cell>
        </row>
        <row r="26">
          <cell r="B26">
            <v>24.017391304347829</v>
          </cell>
          <cell r="C26">
            <v>31.9</v>
          </cell>
          <cell r="D26">
            <v>19.600000000000001</v>
          </cell>
          <cell r="E26">
            <v>72.695652173913047</v>
          </cell>
          <cell r="F26">
            <v>93</v>
          </cell>
          <cell r="G26">
            <v>40</v>
          </cell>
          <cell r="H26">
            <v>16.559999999999999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22.1875</v>
          </cell>
          <cell r="C27">
            <v>30.5</v>
          </cell>
          <cell r="D27">
            <v>14.9</v>
          </cell>
          <cell r="E27">
            <v>70.791666666666671</v>
          </cell>
          <cell r="F27">
            <v>95</v>
          </cell>
          <cell r="G27">
            <v>35</v>
          </cell>
          <cell r="H27">
            <v>13.68</v>
          </cell>
          <cell r="I27" t="str">
            <v>S</v>
          </cell>
          <cell r="J27">
            <v>29.16</v>
          </cell>
          <cell r="K27">
            <v>0</v>
          </cell>
        </row>
        <row r="28">
          <cell r="B28">
            <v>24.429166666666671</v>
          </cell>
          <cell r="C28">
            <v>32.299999999999997</v>
          </cell>
          <cell r="D28">
            <v>17.899999999999999</v>
          </cell>
          <cell r="E28">
            <v>66.916666666666671</v>
          </cell>
          <cell r="F28">
            <v>93</v>
          </cell>
          <cell r="G28">
            <v>38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24.766666666666666</v>
          </cell>
          <cell r="C29">
            <v>32.6</v>
          </cell>
          <cell r="D29">
            <v>18.399999999999999</v>
          </cell>
          <cell r="E29">
            <v>65.625</v>
          </cell>
          <cell r="F29">
            <v>87</v>
          </cell>
          <cell r="G29">
            <v>35</v>
          </cell>
          <cell r="H29">
            <v>17.28</v>
          </cell>
          <cell r="I29" t="str">
            <v>NE</v>
          </cell>
          <cell r="J29">
            <v>33.119999999999997</v>
          </cell>
          <cell r="K29">
            <v>0</v>
          </cell>
        </row>
        <row r="30">
          <cell r="B30">
            <v>24.091666666666669</v>
          </cell>
          <cell r="C30">
            <v>32</v>
          </cell>
          <cell r="D30">
            <v>20.7</v>
          </cell>
          <cell r="E30">
            <v>72.041666666666671</v>
          </cell>
          <cell r="F30">
            <v>95</v>
          </cell>
          <cell r="G30">
            <v>46</v>
          </cell>
          <cell r="H30">
            <v>15.48</v>
          </cell>
          <cell r="J30">
            <v>50.4</v>
          </cell>
          <cell r="K30">
            <v>5.2</v>
          </cell>
        </row>
        <row r="31">
          <cell r="B31">
            <v>23.908333333333331</v>
          </cell>
          <cell r="C31">
            <v>30</v>
          </cell>
          <cell r="D31">
            <v>20.9</v>
          </cell>
          <cell r="E31">
            <v>84.166666666666671</v>
          </cell>
          <cell r="F31">
            <v>97</v>
          </cell>
          <cell r="G31">
            <v>58</v>
          </cell>
          <cell r="H31">
            <v>11.879999999999999</v>
          </cell>
          <cell r="I31" t="str">
            <v>N</v>
          </cell>
          <cell r="J31">
            <v>25.56</v>
          </cell>
          <cell r="K31">
            <v>14.199999999999998</v>
          </cell>
        </row>
        <row r="32">
          <cell r="B32">
            <v>24.679166666666664</v>
          </cell>
          <cell r="C32">
            <v>30.2</v>
          </cell>
          <cell r="D32">
            <v>21.2</v>
          </cell>
          <cell r="E32">
            <v>82.166666666666671</v>
          </cell>
          <cell r="F32">
            <v>97</v>
          </cell>
          <cell r="G32">
            <v>60</v>
          </cell>
          <cell r="H32">
            <v>12.24</v>
          </cell>
          <cell r="I32" t="str">
            <v>S</v>
          </cell>
          <cell r="J32">
            <v>30.240000000000002</v>
          </cell>
          <cell r="K32">
            <v>0.2</v>
          </cell>
        </row>
        <row r="33">
          <cell r="B33">
            <v>24.162499999999998</v>
          </cell>
          <cell r="C33">
            <v>29.4</v>
          </cell>
          <cell r="D33">
            <v>22</v>
          </cell>
          <cell r="E33">
            <v>86.791666666666671</v>
          </cell>
          <cell r="F33">
            <v>95</v>
          </cell>
          <cell r="G33">
            <v>62</v>
          </cell>
          <cell r="H33">
            <v>11.16</v>
          </cell>
          <cell r="I33" t="str">
            <v>SO</v>
          </cell>
          <cell r="J33">
            <v>23.040000000000003</v>
          </cell>
          <cell r="K33">
            <v>3.4000000000000004</v>
          </cell>
        </row>
        <row r="34">
          <cell r="B34">
            <v>24.204166666666669</v>
          </cell>
          <cell r="C34">
            <v>29.6</v>
          </cell>
          <cell r="D34">
            <v>21.5</v>
          </cell>
          <cell r="E34">
            <v>82.791666666666671</v>
          </cell>
          <cell r="F34">
            <v>96</v>
          </cell>
          <cell r="G34">
            <v>56</v>
          </cell>
          <cell r="H34">
            <v>11.879999999999999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22.875</v>
          </cell>
          <cell r="C35">
            <v>29.9</v>
          </cell>
          <cell r="D35">
            <v>16.7</v>
          </cell>
          <cell r="E35">
            <v>79.416666666666671</v>
          </cell>
          <cell r="F35">
            <v>98</v>
          </cell>
          <cell r="G35">
            <v>56</v>
          </cell>
          <cell r="H35">
            <v>14.04</v>
          </cell>
          <cell r="I35" t="str">
            <v>S</v>
          </cell>
          <cell r="J35">
            <v>29.880000000000003</v>
          </cell>
          <cell r="K35">
            <v>0.2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26.845833333333328</v>
          </cell>
          <cell r="C5">
            <v>32.200000000000003</v>
          </cell>
          <cell r="D5">
            <v>21.6</v>
          </cell>
          <cell r="E5">
            <v>65.416666666666671</v>
          </cell>
          <cell r="F5">
            <v>83</v>
          </cell>
          <cell r="G5">
            <v>48</v>
          </cell>
          <cell r="H5">
            <v>21.240000000000002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26.629166666666666</v>
          </cell>
          <cell r="C6">
            <v>32.200000000000003</v>
          </cell>
          <cell r="D6">
            <v>21.9</v>
          </cell>
          <cell r="E6">
            <v>68.166666666666671</v>
          </cell>
          <cell r="F6">
            <v>82</v>
          </cell>
          <cell r="G6">
            <v>52</v>
          </cell>
          <cell r="H6">
            <v>18.36</v>
          </cell>
          <cell r="I6" t="str">
            <v>L</v>
          </cell>
          <cell r="J6">
            <v>39.96</v>
          </cell>
          <cell r="K6">
            <v>0</v>
          </cell>
        </row>
        <row r="7">
          <cell r="B7">
            <v>26.608333333333334</v>
          </cell>
          <cell r="C7">
            <v>32.299999999999997</v>
          </cell>
          <cell r="D7">
            <v>22.7</v>
          </cell>
          <cell r="E7">
            <v>74.666666666666671</v>
          </cell>
          <cell r="F7">
            <v>92</v>
          </cell>
          <cell r="G7">
            <v>48</v>
          </cell>
          <cell r="H7">
            <v>12.96</v>
          </cell>
          <cell r="I7" t="str">
            <v>L</v>
          </cell>
          <cell r="J7">
            <v>36.36</v>
          </cell>
          <cell r="K7">
            <v>0</v>
          </cell>
        </row>
        <row r="8">
          <cell r="B8">
            <v>25.775000000000006</v>
          </cell>
          <cell r="C8">
            <v>32.5</v>
          </cell>
          <cell r="D8">
            <v>22.6</v>
          </cell>
          <cell r="E8">
            <v>76.958333333333329</v>
          </cell>
          <cell r="F8">
            <v>89</v>
          </cell>
          <cell r="G8">
            <v>48</v>
          </cell>
          <cell r="H8">
            <v>26.64</v>
          </cell>
          <cell r="I8" t="str">
            <v>NE</v>
          </cell>
          <cell r="J8">
            <v>50.4</v>
          </cell>
          <cell r="K8">
            <v>0</v>
          </cell>
        </row>
        <row r="9">
          <cell r="B9">
            <v>26.341666666666665</v>
          </cell>
          <cell r="C9">
            <v>33.9</v>
          </cell>
          <cell r="D9">
            <v>21.8</v>
          </cell>
          <cell r="E9">
            <v>74.125</v>
          </cell>
          <cell r="F9">
            <v>95</v>
          </cell>
          <cell r="G9">
            <v>40</v>
          </cell>
          <cell r="H9">
            <v>12.96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24.895833333333332</v>
          </cell>
          <cell r="C10">
            <v>30.8</v>
          </cell>
          <cell r="D10">
            <v>22.1</v>
          </cell>
          <cell r="E10">
            <v>81.541666666666671</v>
          </cell>
          <cell r="F10">
            <v>95</v>
          </cell>
          <cell r="G10">
            <v>59</v>
          </cell>
          <cell r="H10">
            <v>27.720000000000002</v>
          </cell>
          <cell r="I10" t="str">
            <v>NE</v>
          </cell>
          <cell r="J10">
            <v>51.84</v>
          </cell>
          <cell r="K10">
            <v>0</v>
          </cell>
        </row>
        <row r="11">
          <cell r="B11">
            <v>25.308333333333337</v>
          </cell>
          <cell r="C11">
            <v>31.4</v>
          </cell>
          <cell r="D11">
            <v>22</v>
          </cell>
          <cell r="E11">
            <v>81.666666666666671</v>
          </cell>
          <cell r="F11">
            <v>96</v>
          </cell>
          <cell r="G11">
            <v>53</v>
          </cell>
          <cell r="H11">
            <v>14.04</v>
          </cell>
          <cell r="I11" t="str">
            <v>NO</v>
          </cell>
          <cell r="J11">
            <v>35.64</v>
          </cell>
          <cell r="K11">
            <v>0</v>
          </cell>
        </row>
        <row r="12">
          <cell r="B12">
            <v>23.587499999999995</v>
          </cell>
          <cell r="C12">
            <v>29.7</v>
          </cell>
          <cell r="D12">
            <v>20.9</v>
          </cell>
          <cell r="E12">
            <v>87.291666666666671</v>
          </cell>
          <cell r="F12">
            <v>96</v>
          </cell>
          <cell r="G12">
            <v>61</v>
          </cell>
          <cell r="H12">
            <v>29.52</v>
          </cell>
          <cell r="I12" t="str">
            <v>NO</v>
          </cell>
          <cell r="J12">
            <v>53.64</v>
          </cell>
          <cell r="K12">
            <v>0</v>
          </cell>
        </row>
        <row r="13">
          <cell r="B13">
            <v>24.120833333333341</v>
          </cell>
          <cell r="C13">
            <v>30.6</v>
          </cell>
          <cell r="D13">
            <v>21</v>
          </cell>
          <cell r="E13">
            <v>83.666666666666671</v>
          </cell>
          <cell r="F13">
            <v>96</v>
          </cell>
          <cell r="G13">
            <v>55</v>
          </cell>
          <cell r="H13">
            <v>13.32</v>
          </cell>
          <cell r="I13" t="str">
            <v>O</v>
          </cell>
          <cell r="J13">
            <v>40.32</v>
          </cell>
          <cell r="K13">
            <v>0</v>
          </cell>
        </row>
        <row r="14">
          <cell r="B14">
            <v>24.95</v>
          </cell>
          <cell r="C14">
            <v>30.9</v>
          </cell>
          <cell r="D14">
            <v>20.3</v>
          </cell>
          <cell r="E14">
            <v>78.375</v>
          </cell>
          <cell r="F14">
            <v>97</v>
          </cell>
          <cell r="G14">
            <v>47</v>
          </cell>
          <cell r="H14">
            <v>11.16</v>
          </cell>
          <cell r="I14" t="str">
            <v>S</v>
          </cell>
          <cell r="J14">
            <v>38.880000000000003</v>
          </cell>
          <cell r="K14">
            <v>0</v>
          </cell>
        </row>
        <row r="15">
          <cell r="B15">
            <v>27.154166666666665</v>
          </cell>
          <cell r="C15">
            <v>33.1</v>
          </cell>
          <cell r="D15">
            <v>22.2</v>
          </cell>
          <cell r="E15">
            <v>67.333333333333329</v>
          </cell>
          <cell r="F15">
            <v>90</v>
          </cell>
          <cell r="G15">
            <v>38</v>
          </cell>
          <cell r="H15">
            <v>12.6</v>
          </cell>
          <cell r="I15" t="str">
            <v>O</v>
          </cell>
          <cell r="J15">
            <v>24.840000000000003</v>
          </cell>
          <cell r="K15">
            <v>0</v>
          </cell>
        </row>
        <row r="16">
          <cell r="B16">
            <v>25.437499999999996</v>
          </cell>
          <cell r="C16">
            <v>32.200000000000003</v>
          </cell>
          <cell r="D16">
            <v>20</v>
          </cell>
          <cell r="E16">
            <v>71.791666666666671</v>
          </cell>
          <cell r="F16">
            <v>91</v>
          </cell>
          <cell r="G16">
            <v>50</v>
          </cell>
          <cell r="H16">
            <v>19.440000000000001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21.779166666666669</v>
          </cell>
          <cell r="C17">
            <v>31.4</v>
          </cell>
          <cell r="D17">
            <v>18.899999999999999</v>
          </cell>
          <cell r="E17">
            <v>83.166666666666671</v>
          </cell>
          <cell r="F17">
            <v>96</v>
          </cell>
          <cell r="G17">
            <v>49</v>
          </cell>
          <cell r="H17">
            <v>10.44</v>
          </cell>
          <cell r="I17" t="str">
            <v>NE</v>
          </cell>
          <cell r="J17">
            <v>53.64</v>
          </cell>
          <cell r="K17">
            <v>0</v>
          </cell>
        </row>
        <row r="18">
          <cell r="B18">
            <v>23.616666666666664</v>
          </cell>
          <cell r="C18">
            <v>31.4</v>
          </cell>
          <cell r="D18">
            <v>18.899999999999999</v>
          </cell>
          <cell r="E18">
            <v>77.833333333333329</v>
          </cell>
          <cell r="F18">
            <v>94</v>
          </cell>
          <cell r="G18">
            <v>47</v>
          </cell>
          <cell r="H18">
            <v>10.08</v>
          </cell>
          <cell r="I18" t="str">
            <v>NE</v>
          </cell>
          <cell r="J18">
            <v>18.720000000000002</v>
          </cell>
          <cell r="K18">
            <v>0</v>
          </cell>
        </row>
        <row r="19">
          <cell r="B19">
            <v>25.541666666666668</v>
          </cell>
          <cell r="C19">
            <v>31.9</v>
          </cell>
          <cell r="D19">
            <v>19.899999999999999</v>
          </cell>
          <cell r="E19">
            <v>72.041666666666671</v>
          </cell>
          <cell r="F19">
            <v>93</v>
          </cell>
          <cell r="G19">
            <v>43</v>
          </cell>
          <cell r="H19">
            <v>10.8</v>
          </cell>
          <cell r="I19" t="str">
            <v>NE</v>
          </cell>
          <cell r="J19">
            <v>20.88</v>
          </cell>
          <cell r="K19">
            <v>0</v>
          </cell>
        </row>
        <row r="20">
          <cell r="B20">
            <v>26.958333333333339</v>
          </cell>
          <cell r="C20">
            <v>32.700000000000003</v>
          </cell>
          <cell r="D20">
            <v>22.1</v>
          </cell>
          <cell r="E20">
            <v>67.541666666666671</v>
          </cell>
          <cell r="F20">
            <v>88</v>
          </cell>
          <cell r="G20">
            <v>42</v>
          </cell>
          <cell r="H20">
            <v>10.08</v>
          </cell>
          <cell r="I20" t="str">
            <v>SE</v>
          </cell>
          <cell r="J20">
            <v>19.440000000000001</v>
          </cell>
          <cell r="K20">
            <v>0</v>
          </cell>
        </row>
        <row r="21">
          <cell r="B21">
            <v>27.279166666666669</v>
          </cell>
          <cell r="C21">
            <v>33</v>
          </cell>
          <cell r="D21">
            <v>23.1</v>
          </cell>
          <cell r="E21">
            <v>68.75</v>
          </cell>
          <cell r="F21">
            <v>88</v>
          </cell>
          <cell r="G21">
            <v>47</v>
          </cell>
          <cell r="H21">
            <v>13.32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26.095833333333335</v>
          </cell>
          <cell r="C22">
            <v>31.4</v>
          </cell>
          <cell r="D22">
            <v>21.7</v>
          </cell>
          <cell r="E22">
            <v>71.583333333333329</v>
          </cell>
          <cell r="F22">
            <v>93</v>
          </cell>
          <cell r="G22">
            <v>48</v>
          </cell>
          <cell r="H22">
            <v>14.4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24.775000000000002</v>
          </cell>
          <cell r="C23">
            <v>29.8</v>
          </cell>
          <cell r="D23">
            <v>20.399999999999999</v>
          </cell>
          <cell r="E23">
            <v>73.583333333333329</v>
          </cell>
          <cell r="F23">
            <v>96</v>
          </cell>
          <cell r="G23">
            <v>50</v>
          </cell>
          <cell r="H23">
            <v>18.720000000000002</v>
          </cell>
          <cell r="I23" t="str">
            <v>L</v>
          </cell>
          <cell r="J23">
            <v>35.28</v>
          </cell>
          <cell r="K23">
            <v>0</v>
          </cell>
        </row>
        <row r="24">
          <cell r="B24">
            <v>23.720833333333335</v>
          </cell>
          <cell r="C24">
            <v>29.4</v>
          </cell>
          <cell r="D24">
            <v>20.2</v>
          </cell>
          <cell r="E24">
            <v>79.708333333333329</v>
          </cell>
          <cell r="F24">
            <v>95</v>
          </cell>
          <cell r="G24">
            <v>51</v>
          </cell>
          <cell r="H24">
            <v>11.16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24.954166666666662</v>
          </cell>
          <cell r="C25">
            <v>30.5</v>
          </cell>
          <cell r="D25">
            <v>21</v>
          </cell>
          <cell r="E25">
            <v>74.375</v>
          </cell>
          <cell r="F25">
            <v>93</v>
          </cell>
          <cell r="G25">
            <v>47</v>
          </cell>
          <cell r="H25">
            <v>13.68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25.674999999999994</v>
          </cell>
          <cell r="C26">
            <v>31.9</v>
          </cell>
          <cell r="D26">
            <v>20.7</v>
          </cell>
          <cell r="E26">
            <v>68.583333333333329</v>
          </cell>
          <cell r="F26">
            <v>91</v>
          </cell>
          <cell r="G26">
            <v>32</v>
          </cell>
          <cell r="H26">
            <v>14.04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23.204166666666666</v>
          </cell>
          <cell r="C27">
            <v>30.3</v>
          </cell>
          <cell r="D27">
            <v>16.5</v>
          </cell>
          <cell r="E27">
            <v>65.875</v>
          </cell>
          <cell r="F27">
            <v>92</v>
          </cell>
          <cell r="G27">
            <v>33</v>
          </cell>
          <cell r="H27">
            <v>13.68</v>
          </cell>
          <cell r="I27" t="str">
            <v>SO</v>
          </cell>
          <cell r="J27">
            <v>25.2</v>
          </cell>
          <cell r="K27">
            <v>0</v>
          </cell>
        </row>
        <row r="28">
          <cell r="B28">
            <v>25.512500000000003</v>
          </cell>
          <cell r="C28">
            <v>31.8</v>
          </cell>
          <cell r="D28">
            <v>20.399999999999999</v>
          </cell>
          <cell r="E28">
            <v>62.5</v>
          </cell>
          <cell r="F28">
            <v>84</v>
          </cell>
          <cell r="G28">
            <v>40</v>
          </cell>
          <cell r="H28">
            <v>14.76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25.341666666666669</v>
          </cell>
          <cell r="C29">
            <v>31.6</v>
          </cell>
          <cell r="D29">
            <v>19.899999999999999</v>
          </cell>
          <cell r="E29">
            <v>63.625</v>
          </cell>
          <cell r="F29">
            <v>86</v>
          </cell>
          <cell r="G29">
            <v>42</v>
          </cell>
          <cell r="H29">
            <v>15.840000000000002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26.008333333333336</v>
          </cell>
          <cell r="C30">
            <v>33.299999999999997</v>
          </cell>
          <cell r="D30">
            <v>22.7</v>
          </cell>
          <cell r="E30">
            <v>64.791666666666671</v>
          </cell>
          <cell r="F30">
            <v>94</v>
          </cell>
          <cell r="G30">
            <v>46</v>
          </cell>
          <cell r="H30">
            <v>11.879999999999999</v>
          </cell>
          <cell r="J30">
            <v>26.64</v>
          </cell>
          <cell r="K30">
            <v>0</v>
          </cell>
        </row>
        <row r="31">
          <cell r="B31">
            <v>23.691666666666666</v>
          </cell>
          <cell r="C31">
            <v>27.3</v>
          </cell>
          <cell r="D31">
            <v>20.3</v>
          </cell>
          <cell r="E31">
            <v>84.125</v>
          </cell>
          <cell r="F31">
            <v>96</v>
          </cell>
          <cell r="G31">
            <v>67</v>
          </cell>
          <cell r="H31">
            <v>14.76</v>
          </cell>
          <cell r="I31" t="str">
            <v>SE</v>
          </cell>
          <cell r="J31">
            <v>27</v>
          </cell>
          <cell r="K31">
            <v>0</v>
          </cell>
        </row>
        <row r="32">
          <cell r="B32">
            <v>24.674999999999997</v>
          </cell>
          <cell r="C32">
            <v>30.8</v>
          </cell>
          <cell r="D32">
            <v>21.8</v>
          </cell>
          <cell r="E32">
            <v>81.916666666666671</v>
          </cell>
          <cell r="F32">
            <v>94</v>
          </cell>
          <cell r="G32">
            <v>52</v>
          </cell>
          <cell r="H32">
            <v>15.120000000000001</v>
          </cell>
          <cell r="I32" t="str">
            <v>S</v>
          </cell>
          <cell r="J32">
            <v>29.52</v>
          </cell>
          <cell r="K32">
            <v>0</v>
          </cell>
        </row>
        <row r="33">
          <cell r="B33">
            <v>24.604166666666668</v>
          </cell>
          <cell r="C33">
            <v>29.6</v>
          </cell>
          <cell r="D33">
            <v>21.9</v>
          </cell>
          <cell r="E33">
            <v>84.416666666666671</v>
          </cell>
          <cell r="F33">
            <v>95</v>
          </cell>
          <cell r="G33">
            <v>59</v>
          </cell>
          <cell r="H33">
            <v>15.120000000000001</v>
          </cell>
          <cell r="I33" t="str">
            <v>SO</v>
          </cell>
          <cell r="J33">
            <v>31.319999999999997</v>
          </cell>
          <cell r="K33">
            <v>0</v>
          </cell>
        </row>
        <row r="34">
          <cell r="B34">
            <v>25.470833333333335</v>
          </cell>
          <cell r="C34">
            <v>30.8</v>
          </cell>
          <cell r="D34">
            <v>21.9</v>
          </cell>
          <cell r="E34">
            <v>77.916666666666671</v>
          </cell>
          <cell r="F34">
            <v>95</v>
          </cell>
          <cell r="G34">
            <v>50</v>
          </cell>
          <cell r="H34">
            <v>10.44</v>
          </cell>
          <cell r="I34" t="str">
            <v>S</v>
          </cell>
          <cell r="J34">
            <v>29.52</v>
          </cell>
          <cell r="K34">
            <v>0</v>
          </cell>
        </row>
        <row r="35">
          <cell r="B35">
            <v>24.112500000000001</v>
          </cell>
          <cell r="C35">
            <v>30.3</v>
          </cell>
          <cell r="D35">
            <v>20.3</v>
          </cell>
          <cell r="E35">
            <v>81.5</v>
          </cell>
          <cell r="F35">
            <v>96</v>
          </cell>
          <cell r="G35">
            <v>59</v>
          </cell>
          <cell r="H35">
            <v>19.440000000000001</v>
          </cell>
          <cell r="I35" t="str">
            <v>SE</v>
          </cell>
          <cell r="J35">
            <v>43.2</v>
          </cell>
          <cell r="K35">
            <v>0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27.112500000000001</v>
          </cell>
          <cell r="C5">
            <v>34.6</v>
          </cell>
          <cell r="D5">
            <v>22.1</v>
          </cell>
          <cell r="E5">
            <v>75.083333333333329</v>
          </cell>
          <cell r="F5">
            <v>96</v>
          </cell>
          <cell r="G5">
            <v>42</v>
          </cell>
          <cell r="H5">
            <v>14.04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27.737500000000001</v>
          </cell>
          <cell r="C6">
            <v>35</v>
          </cell>
          <cell r="D6">
            <v>23.2</v>
          </cell>
          <cell r="E6">
            <v>71.458333333333329</v>
          </cell>
          <cell r="F6">
            <v>90</v>
          </cell>
          <cell r="G6">
            <v>41</v>
          </cell>
          <cell r="H6">
            <v>10.08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27.029166666666665</v>
          </cell>
          <cell r="C7">
            <v>32</v>
          </cell>
          <cell r="D7">
            <v>23.7</v>
          </cell>
          <cell r="E7">
            <v>74.666666666666671</v>
          </cell>
          <cell r="F7">
            <v>87</v>
          </cell>
          <cell r="G7">
            <v>53</v>
          </cell>
          <cell r="H7">
            <v>16.559999999999999</v>
          </cell>
          <cell r="I7" t="str">
            <v>N</v>
          </cell>
          <cell r="J7">
            <v>30.6</v>
          </cell>
          <cell r="K7">
            <v>0</v>
          </cell>
        </row>
        <row r="8">
          <cell r="B8">
            <v>27.395833333333329</v>
          </cell>
          <cell r="C8">
            <v>31.9</v>
          </cell>
          <cell r="D8">
            <v>24.7</v>
          </cell>
          <cell r="E8">
            <v>73.5</v>
          </cell>
          <cell r="F8">
            <v>90</v>
          </cell>
          <cell r="G8">
            <v>53</v>
          </cell>
          <cell r="H8">
            <v>17.64</v>
          </cell>
          <cell r="I8" t="str">
            <v>N</v>
          </cell>
          <cell r="J8">
            <v>43.2</v>
          </cell>
          <cell r="K8">
            <v>0</v>
          </cell>
        </row>
        <row r="9">
          <cell r="B9">
            <v>27.358333333333334</v>
          </cell>
          <cell r="C9">
            <v>33.6</v>
          </cell>
          <cell r="D9">
            <v>23.5</v>
          </cell>
          <cell r="E9">
            <v>73.666666666666671</v>
          </cell>
          <cell r="F9">
            <v>93</v>
          </cell>
          <cell r="G9">
            <v>45</v>
          </cell>
          <cell r="H9">
            <v>12.24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26.912500000000005</v>
          </cell>
          <cell r="C10">
            <v>33.5</v>
          </cell>
          <cell r="D10">
            <v>23</v>
          </cell>
          <cell r="E10">
            <v>75.5</v>
          </cell>
          <cell r="F10">
            <v>93</v>
          </cell>
          <cell r="G10">
            <v>50</v>
          </cell>
          <cell r="H10">
            <v>16.2</v>
          </cell>
          <cell r="I10" t="str">
            <v>S</v>
          </cell>
          <cell r="J10">
            <v>32.04</v>
          </cell>
          <cell r="K10">
            <v>2</v>
          </cell>
        </row>
        <row r="11">
          <cell r="B11">
            <v>26.391666666666666</v>
          </cell>
          <cell r="C11">
            <v>33.4</v>
          </cell>
          <cell r="D11">
            <v>23.2</v>
          </cell>
          <cell r="E11">
            <v>80.833333333333329</v>
          </cell>
          <cell r="F11">
            <v>95</v>
          </cell>
          <cell r="G11">
            <v>51</v>
          </cell>
          <cell r="H11">
            <v>10.08</v>
          </cell>
          <cell r="I11" t="str">
            <v>NO</v>
          </cell>
          <cell r="J11">
            <v>30.6</v>
          </cell>
          <cell r="K11">
            <v>0</v>
          </cell>
        </row>
        <row r="12">
          <cell r="B12">
            <v>24.891666666666666</v>
          </cell>
          <cell r="C12">
            <v>31.5</v>
          </cell>
          <cell r="D12">
            <v>23.1</v>
          </cell>
          <cell r="E12">
            <v>88.083333333333329</v>
          </cell>
          <cell r="F12">
            <v>94</v>
          </cell>
          <cell r="G12">
            <v>62</v>
          </cell>
          <cell r="H12">
            <v>10.08</v>
          </cell>
          <cell r="I12" t="str">
            <v>N</v>
          </cell>
          <cell r="J12">
            <v>37.440000000000005</v>
          </cell>
          <cell r="K12">
            <v>20.399999999999999</v>
          </cell>
        </row>
        <row r="13">
          <cell r="B13">
            <v>26.125000000000004</v>
          </cell>
          <cell r="C13">
            <v>32.9</v>
          </cell>
          <cell r="D13">
            <v>22.1</v>
          </cell>
          <cell r="E13">
            <v>80.125</v>
          </cell>
          <cell r="F13">
            <v>96</v>
          </cell>
          <cell r="G13">
            <v>48</v>
          </cell>
          <cell r="H13">
            <v>11.16</v>
          </cell>
          <cell r="I13" t="str">
            <v>SO</v>
          </cell>
          <cell r="J13">
            <v>29.16</v>
          </cell>
          <cell r="K13">
            <v>0.4</v>
          </cell>
        </row>
        <row r="14">
          <cell r="B14">
            <v>26.329166666666669</v>
          </cell>
          <cell r="C14">
            <v>33.9</v>
          </cell>
          <cell r="D14">
            <v>20.7</v>
          </cell>
          <cell r="E14">
            <v>74.625</v>
          </cell>
          <cell r="F14">
            <v>96</v>
          </cell>
          <cell r="G14">
            <v>39</v>
          </cell>
          <cell r="H14">
            <v>7.9200000000000008</v>
          </cell>
          <cell r="I14" t="str">
            <v>SO</v>
          </cell>
          <cell r="J14">
            <v>22.32</v>
          </cell>
          <cell r="K14">
            <v>0.2</v>
          </cell>
        </row>
        <row r="15">
          <cell r="B15">
            <v>27.412499999999994</v>
          </cell>
          <cell r="C15">
            <v>34.4</v>
          </cell>
          <cell r="D15">
            <v>21.5</v>
          </cell>
          <cell r="E15">
            <v>68.583333333333329</v>
          </cell>
          <cell r="F15">
            <v>95</v>
          </cell>
          <cell r="G15">
            <v>36</v>
          </cell>
          <cell r="H15">
            <v>10.44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27.154166666666665</v>
          </cell>
          <cell r="C16">
            <v>34.700000000000003</v>
          </cell>
          <cell r="D16">
            <v>20.8</v>
          </cell>
          <cell r="E16">
            <v>65.666666666666671</v>
          </cell>
          <cell r="F16">
            <v>93</v>
          </cell>
          <cell r="G16">
            <v>25</v>
          </cell>
          <cell r="H16">
            <v>12.24</v>
          </cell>
          <cell r="I16" t="str">
            <v>S</v>
          </cell>
          <cell r="J16">
            <v>25.2</v>
          </cell>
          <cell r="K16">
            <v>0</v>
          </cell>
        </row>
        <row r="17">
          <cell r="B17">
            <v>25.866666666666664</v>
          </cell>
          <cell r="C17">
            <v>32.200000000000003</v>
          </cell>
          <cell r="D17">
            <v>20.100000000000001</v>
          </cell>
          <cell r="E17">
            <v>69.791666666666671</v>
          </cell>
          <cell r="F17">
            <v>93</v>
          </cell>
          <cell r="G17">
            <v>45</v>
          </cell>
          <cell r="H17">
            <v>19.440000000000001</v>
          </cell>
          <cell r="I17" t="str">
            <v>S</v>
          </cell>
          <cell r="J17">
            <v>44.64</v>
          </cell>
          <cell r="K17">
            <v>0</v>
          </cell>
        </row>
        <row r="18">
          <cell r="B18">
            <v>26.45</v>
          </cell>
          <cell r="C18">
            <v>33.6</v>
          </cell>
          <cell r="D18">
            <v>20.7</v>
          </cell>
          <cell r="E18">
            <v>68.875</v>
          </cell>
          <cell r="F18">
            <v>91</v>
          </cell>
          <cell r="G18">
            <v>45</v>
          </cell>
          <cell r="H18">
            <v>12.24</v>
          </cell>
          <cell r="I18" t="str">
            <v>N</v>
          </cell>
          <cell r="J18">
            <v>29.16</v>
          </cell>
          <cell r="K18">
            <v>0</v>
          </cell>
        </row>
        <row r="19">
          <cell r="B19">
            <v>27.108333333333331</v>
          </cell>
          <cell r="C19">
            <v>35.6</v>
          </cell>
          <cell r="D19">
            <v>22</v>
          </cell>
          <cell r="E19">
            <v>68.041666666666671</v>
          </cell>
          <cell r="F19">
            <v>87</v>
          </cell>
          <cell r="G19">
            <v>34</v>
          </cell>
          <cell r="H19">
            <v>9.3600000000000012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27.116666666666671</v>
          </cell>
          <cell r="C20">
            <v>34.799999999999997</v>
          </cell>
          <cell r="D20">
            <v>21.7</v>
          </cell>
          <cell r="E20">
            <v>70.416666666666671</v>
          </cell>
          <cell r="F20">
            <v>92</v>
          </cell>
          <cell r="G20">
            <v>38</v>
          </cell>
          <cell r="H20">
            <v>6.12</v>
          </cell>
          <cell r="I20" t="str">
            <v>SE</v>
          </cell>
          <cell r="J20">
            <v>18</v>
          </cell>
          <cell r="K20">
            <v>0</v>
          </cell>
        </row>
        <row r="21">
          <cell r="B21">
            <v>27.816666666666663</v>
          </cell>
          <cell r="C21">
            <v>36</v>
          </cell>
          <cell r="D21">
            <v>21.7</v>
          </cell>
          <cell r="E21">
            <v>68.208333333333329</v>
          </cell>
          <cell r="F21">
            <v>95</v>
          </cell>
          <cell r="G21">
            <v>31</v>
          </cell>
          <cell r="H21">
            <v>8.2799999999999994</v>
          </cell>
          <cell r="I21" t="str">
            <v>S</v>
          </cell>
          <cell r="J21">
            <v>20.16</v>
          </cell>
          <cell r="K21">
            <v>0</v>
          </cell>
        </row>
        <row r="22">
          <cell r="B22">
            <v>27.270833333333332</v>
          </cell>
          <cell r="C22">
            <v>35.6</v>
          </cell>
          <cell r="D22">
            <v>20.8</v>
          </cell>
          <cell r="E22">
            <v>67.708333333333329</v>
          </cell>
          <cell r="F22">
            <v>92</v>
          </cell>
          <cell r="G22">
            <v>34</v>
          </cell>
          <cell r="H22">
            <v>11.879999999999999</v>
          </cell>
          <cell r="I22" t="str">
            <v>L</v>
          </cell>
          <cell r="J22">
            <v>35.64</v>
          </cell>
          <cell r="K22">
            <v>0.2</v>
          </cell>
        </row>
        <row r="23">
          <cell r="B23">
            <v>26.745833333333334</v>
          </cell>
          <cell r="C23">
            <v>34.700000000000003</v>
          </cell>
          <cell r="D23">
            <v>21.7</v>
          </cell>
          <cell r="E23">
            <v>69.541666666666671</v>
          </cell>
          <cell r="F23">
            <v>90</v>
          </cell>
          <cell r="G23">
            <v>39</v>
          </cell>
          <cell r="H23">
            <v>9.7200000000000006</v>
          </cell>
          <cell r="I23" t="str">
            <v>SE</v>
          </cell>
          <cell r="J23">
            <v>34.56</v>
          </cell>
          <cell r="K23">
            <v>0.4</v>
          </cell>
        </row>
        <row r="24">
          <cell r="B24">
            <v>25.629166666666666</v>
          </cell>
          <cell r="C24">
            <v>32.6</v>
          </cell>
          <cell r="D24">
            <v>20.7</v>
          </cell>
          <cell r="E24">
            <v>70.958333333333329</v>
          </cell>
          <cell r="F24">
            <v>93</v>
          </cell>
          <cell r="G24">
            <v>40</v>
          </cell>
          <cell r="H24">
            <v>10.8</v>
          </cell>
          <cell r="I24" t="str">
            <v>L</v>
          </cell>
          <cell r="J24">
            <v>21.6</v>
          </cell>
          <cell r="K24">
            <v>0.60000000000000009</v>
          </cell>
        </row>
        <row r="25">
          <cell r="B25">
            <v>26.487499999999997</v>
          </cell>
          <cell r="C25">
            <v>34.5</v>
          </cell>
          <cell r="D25">
            <v>20.5</v>
          </cell>
          <cell r="E25">
            <v>68.083333333333329</v>
          </cell>
          <cell r="F25">
            <v>92</v>
          </cell>
          <cell r="G25">
            <v>36</v>
          </cell>
          <cell r="H25">
            <v>11.520000000000001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26.583333333333332</v>
          </cell>
          <cell r="C26">
            <v>33.6</v>
          </cell>
          <cell r="D26">
            <v>20</v>
          </cell>
          <cell r="E26">
            <v>65.416666666666671</v>
          </cell>
          <cell r="F26">
            <v>93</v>
          </cell>
          <cell r="G26">
            <v>34</v>
          </cell>
          <cell r="H26">
            <v>12.6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24.020833333333329</v>
          </cell>
          <cell r="C27">
            <v>32.9</v>
          </cell>
          <cell r="D27">
            <v>15.2</v>
          </cell>
          <cell r="E27">
            <v>58</v>
          </cell>
          <cell r="F27">
            <v>95</v>
          </cell>
          <cell r="G27">
            <v>20</v>
          </cell>
          <cell r="H27">
            <v>9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24.795833333333334</v>
          </cell>
          <cell r="C28">
            <v>34.6</v>
          </cell>
          <cell r="D28">
            <v>15.5</v>
          </cell>
          <cell r="E28">
            <v>61.708333333333336</v>
          </cell>
          <cell r="F28">
            <v>94</v>
          </cell>
          <cell r="G28">
            <v>28</v>
          </cell>
          <cell r="H28">
            <v>12.24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26.537499999999994</v>
          </cell>
          <cell r="C29">
            <v>34.200000000000003</v>
          </cell>
          <cell r="D29">
            <v>19.399999999999999</v>
          </cell>
          <cell r="E29">
            <v>65.5</v>
          </cell>
          <cell r="F29">
            <v>93</v>
          </cell>
          <cell r="G29">
            <v>38</v>
          </cell>
          <cell r="H29">
            <v>13.32</v>
          </cell>
          <cell r="I29" t="str">
            <v>SE</v>
          </cell>
          <cell r="J29">
            <v>28.08</v>
          </cell>
          <cell r="K29">
            <v>0</v>
          </cell>
        </row>
        <row r="30">
          <cell r="B30">
            <v>26.743478260869573</v>
          </cell>
          <cell r="C30">
            <v>33.9</v>
          </cell>
          <cell r="D30">
            <v>23.1</v>
          </cell>
          <cell r="E30">
            <v>75.782608695652172</v>
          </cell>
          <cell r="F30">
            <v>93</v>
          </cell>
          <cell r="G30">
            <v>46</v>
          </cell>
          <cell r="H30">
            <v>14.04</v>
          </cell>
          <cell r="J30">
            <v>37.440000000000005</v>
          </cell>
          <cell r="K30">
            <v>1.2</v>
          </cell>
        </row>
        <row r="31">
          <cell r="B31">
            <v>24.949999999999992</v>
          </cell>
          <cell r="C31">
            <v>29.7</v>
          </cell>
          <cell r="D31">
            <v>22.5</v>
          </cell>
          <cell r="E31">
            <v>81.5</v>
          </cell>
          <cell r="F31">
            <v>94</v>
          </cell>
          <cell r="G31">
            <v>61</v>
          </cell>
          <cell r="H31">
            <v>9.3600000000000012</v>
          </cell>
          <cell r="I31" t="str">
            <v>S</v>
          </cell>
          <cell r="J31">
            <v>22.68</v>
          </cell>
          <cell r="K31">
            <v>0.2</v>
          </cell>
        </row>
        <row r="32">
          <cell r="B32">
            <v>25.070833333333329</v>
          </cell>
          <cell r="C32">
            <v>31.3</v>
          </cell>
          <cell r="D32">
            <v>21.9</v>
          </cell>
          <cell r="E32">
            <v>77.916666666666671</v>
          </cell>
          <cell r="F32">
            <v>93</v>
          </cell>
          <cell r="G32">
            <v>50</v>
          </cell>
          <cell r="H32">
            <v>11.520000000000001</v>
          </cell>
          <cell r="I32" t="str">
            <v>SO</v>
          </cell>
          <cell r="J32">
            <v>25.56</v>
          </cell>
          <cell r="K32">
            <v>0</v>
          </cell>
        </row>
        <row r="33">
          <cell r="B33">
            <v>24.933333333333337</v>
          </cell>
          <cell r="C33">
            <v>31.3</v>
          </cell>
          <cell r="D33">
            <v>22</v>
          </cell>
          <cell r="E33">
            <v>80.166666666666671</v>
          </cell>
          <cell r="F33">
            <v>92</v>
          </cell>
          <cell r="G33">
            <v>51</v>
          </cell>
          <cell r="H33">
            <v>17.64</v>
          </cell>
          <cell r="I33" t="str">
            <v>SO</v>
          </cell>
          <cell r="J33">
            <v>28.08</v>
          </cell>
          <cell r="K33">
            <v>4.5999999999999996</v>
          </cell>
        </row>
        <row r="34">
          <cell r="B34">
            <v>25.341666666666669</v>
          </cell>
          <cell r="C34">
            <v>32.799999999999997</v>
          </cell>
          <cell r="D34">
            <v>20.100000000000001</v>
          </cell>
          <cell r="E34">
            <v>75.375</v>
          </cell>
          <cell r="F34">
            <v>96</v>
          </cell>
          <cell r="G34">
            <v>44</v>
          </cell>
          <cell r="H34">
            <v>9.7200000000000006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B35">
            <v>23.733333333333331</v>
          </cell>
          <cell r="C35">
            <v>32.799999999999997</v>
          </cell>
          <cell r="D35">
            <v>20.2</v>
          </cell>
          <cell r="E35">
            <v>81.833333333333329</v>
          </cell>
          <cell r="F35">
            <v>93</v>
          </cell>
          <cell r="G35">
            <v>53</v>
          </cell>
          <cell r="H35">
            <v>9.7200000000000006</v>
          </cell>
          <cell r="I35" t="str">
            <v>SE</v>
          </cell>
          <cell r="J35">
            <v>47.16</v>
          </cell>
          <cell r="K35">
            <v>17.799999999999997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26.650000000000006</v>
          </cell>
          <cell r="C5">
            <v>32.9</v>
          </cell>
          <cell r="D5">
            <v>22</v>
          </cell>
          <cell r="E5">
            <v>68.791666666666671</v>
          </cell>
          <cell r="F5">
            <v>87</v>
          </cell>
          <cell r="G5">
            <v>46</v>
          </cell>
          <cell r="H5">
            <v>17.64</v>
          </cell>
          <cell r="I5" t="str">
            <v>L</v>
          </cell>
          <cell r="J5">
            <v>35.28</v>
          </cell>
          <cell r="K5">
            <v>0</v>
          </cell>
        </row>
        <row r="6">
          <cell r="B6">
            <v>27.025000000000002</v>
          </cell>
          <cell r="C6">
            <v>33.299999999999997</v>
          </cell>
          <cell r="D6">
            <v>22.5</v>
          </cell>
          <cell r="E6">
            <v>68.291666666666671</v>
          </cell>
          <cell r="F6">
            <v>81</v>
          </cell>
          <cell r="G6">
            <v>48</v>
          </cell>
          <cell r="H6">
            <v>11.520000000000001</v>
          </cell>
          <cell r="I6" t="str">
            <v>L</v>
          </cell>
          <cell r="J6">
            <v>31.319999999999997</v>
          </cell>
          <cell r="K6">
            <v>0</v>
          </cell>
        </row>
        <row r="7">
          <cell r="B7">
            <v>26.633333333333329</v>
          </cell>
          <cell r="C7">
            <v>32.200000000000003</v>
          </cell>
          <cell r="D7">
            <v>22.7</v>
          </cell>
          <cell r="E7">
            <v>73.416666666666671</v>
          </cell>
          <cell r="F7">
            <v>92</v>
          </cell>
          <cell r="G7">
            <v>49</v>
          </cell>
          <cell r="H7">
            <v>11.520000000000001</v>
          </cell>
          <cell r="I7" t="str">
            <v>NE</v>
          </cell>
          <cell r="J7">
            <v>29.16</v>
          </cell>
          <cell r="K7">
            <v>0</v>
          </cell>
        </row>
        <row r="8">
          <cell r="B8">
            <v>26.008333333333329</v>
          </cell>
          <cell r="C8">
            <v>33.6</v>
          </cell>
          <cell r="D8">
            <v>20.3</v>
          </cell>
          <cell r="E8">
            <v>77.916666666666671</v>
          </cell>
          <cell r="F8">
            <v>95</v>
          </cell>
          <cell r="G8">
            <v>44</v>
          </cell>
          <cell r="H8">
            <v>14.4</v>
          </cell>
          <cell r="I8" t="str">
            <v>N</v>
          </cell>
          <cell r="J8">
            <v>61.2</v>
          </cell>
          <cell r="K8">
            <v>18.999999999999996</v>
          </cell>
        </row>
        <row r="9">
          <cell r="B9">
            <v>25.112500000000001</v>
          </cell>
          <cell r="C9">
            <v>33.4</v>
          </cell>
          <cell r="D9">
            <v>22</v>
          </cell>
          <cell r="E9">
            <v>83.583333333333329</v>
          </cell>
          <cell r="F9">
            <v>96</v>
          </cell>
          <cell r="G9">
            <v>47</v>
          </cell>
          <cell r="H9">
            <v>7.2</v>
          </cell>
          <cell r="I9" t="str">
            <v>N</v>
          </cell>
          <cell r="J9">
            <v>25.56</v>
          </cell>
          <cell r="K9">
            <v>2.5999999999999996</v>
          </cell>
        </row>
        <row r="10">
          <cell r="B10">
            <v>24.241666666666664</v>
          </cell>
          <cell r="C10">
            <v>32</v>
          </cell>
          <cell r="D10">
            <v>22</v>
          </cell>
          <cell r="E10">
            <v>87.708333333333329</v>
          </cell>
          <cell r="F10">
            <v>96</v>
          </cell>
          <cell r="G10">
            <v>56</v>
          </cell>
          <cell r="H10">
            <v>12.96</v>
          </cell>
          <cell r="I10" t="str">
            <v>SE</v>
          </cell>
          <cell r="J10">
            <v>33.840000000000003</v>
          </cell>
          <cell r="K10">
            <v>24</v>
          </cell>
        </row>
        <row r="11">
          <cell r="B11">
            <v>25.129166666666663</v>
          </cell>
          <cell r="C11">
            <v>31.4</v>
          </cell>
          <cell r="D11">
            <v>21.2</v>
          </cell>
          <cell r="E11">
            <v>84</v>
          </cell>
          <cell r="F11">
            <v>97</v>
          </cell>
          <cell r="G11">
            <v>58</v>
          </cell>
          <cell r="H11">
            <v>9.3600000000000012</v>
          </cell>
          <cell r="I11" t="str">
            <v>NO</v>
          </cell>
          <cell r="J11">
            <v>21.240000000000002</v>
          </cell>
          <cell r="K11">
            <v>0.2</v>
          </cell>
        </row>
        <row r="12">
          <cell r="B12">
            <v>23.508333333333329</v>
          </cell>
          <cell r="C12">
            <v>29.5</v>
          </cell>
          <cell r="D12">
            <v>20.8</v>
          </cell>
          <cell r="E12">
            <v>90.291666666666671</v>
          </cell>
          <cell r="F12">
            <v>96</v>
          </cell>
          <cell r="G12">
            <v>66</v>
          </cell>
          <cell r="H12">
            <v>12.6</v>
          </cell>
          <cell r="I12" t="str">
            <v>NO</v>
          </cell>
          <cell r="J12">
            <v>33.480000000000004</v>
          </cell>
          <cell r="K12">
            <v>35.800000000000004</v>
          </cell>
        </row>
        <row r="13">
          <cell r="B13">
            <v>24.870833333333326</v>
          </cell>
          <cell r="C13">
            <v>30.9</v>
          </cell>
          <cell r="D13">
            <v>21.2</v>
          </cell>
          <cell r="E13">
            <v>81.708333333333329</v>
          </cell>
          <cell r="F13">
            <v>96</v>
          </cell>
          <cell r="G13">
            <v>51</v>
          </cell>
          <cell r="H13">
            <v>10.8</v>
          </cell>
          <cell r="I13" t="str">
            <v>N</v>
          </cell>
          <cell r="J13">
            <v>27.720000000000002</v>
          </cell>
          <cell r="K13">
            <v>1</v>
          </cell>
        </row>
        <row r="14">
          <cell r="B14">
            <v>25.616666666666671</v>
          </cell>
          <cell r="C14">
            <v>32.299999999999997</v>
          </cell>
          <cell r="D14">
            <v>20.6</v>
          </cell>
          <cell r="E14">
            <v>77.916666666666671</v>
          </cell>
          <cell r="F14">
            <v>97</v>
          </cell>
          <cell r="G14">
            <v>47</v>
          </cell>
          <cell r="H14">
            <v>9</v>
          </cell>
          <cell r="I14" t="str">
            <v>S</v>
          </cell>
          <cell r="J14">
            <v>21.96</v>
          </cell>
          <cell r="K14">
            <v>0.60000000000000009</v>
          </cell>
        </row>
        <row r="15">
          <cell r="B15">
            <v>26.599999999999998</v>
          </cell>
          <cell r="C15">
            <v>33.6</v>
          </cell>
          <cell r="D15">
            <v>21</v>
          </cell>
          <cell r="E15">
            <v>69.708333333333329</v>
          </cell>
          <cell r="F15">
            <v>95</v>
          </cell>
          <cell r="G15">
            <v>36</v>
          </cell>
          <cell r="H15">
            <v>8.64</v>
          </cell>
          <cell r="I15" t="str">
            <v>O</v>
          </cell>
          <cell r="J15">
            <v>25.92</v>
          </cell>
          <cell r="K15">
            <v>0</v>
          </cell>
        </row>
        <row r="16">
          <cell r="B16">
            <v>25.116666666666664</v>
          </cell>
          <cell r="C16">
            <v>34.1</v>
          </cell>
          <cell r="D16">
            <v>20.100000000000001</v>
          </cell>
          <cell r="E16">
            <v>72.041666666666671</v>
          </cell>
          <cell r="F16">
            <v>93</v>
          </cell>
          <cell r="G16">
            <v>38</v>
          </cell>
          <cell r="H16">
            <v>16.559999999999999</v>
          </cell>
          <cell r="I16" t="str">
            <v>NE</v>
          </cell>
          <cell r="J16">
            <v>46.080000000000005</v>
          </cell>
          <cell r="K16">
            <v>5.1999999999999993</v>
          </cell>
        </row>
        <row r="17">
          <cell r="B17">
            <v>22.308333333333326</v>
          </cell>
          <cell r="C17">
            <v>32.4</v>
          </cell>
          <cell r="D17">
            <v>18</v>
          </cell>
          <cell r="E17">
            <v>83.083333333333329</v>
          </cell>
          <cell r="F17">
            <v>96</v>
          </cell>
          <cell r="G17">
            <v>46</v>
          </cell>
          <cell r="H17">
            <v>16.920000000000002</v>
          </cell>
          <cell r="I17" t="str">
            <v>N</v>
          </cell>
          <cell r="J17">
            <v>54.72</v>
          </cell>
          <cell r="K17">
            <v>23</v>
          </cell>
        </row>
        <row r="18">
          <cell r="B18">
            <v>23.347826086956523</v>
          </cell>
          <cell r="C18">
            <v>32</v>
          </cell>
          <cell r="D18">
            <v>18.7</v>
          </cell>
          <cell r="E18">
            <v>79.304347826086953</v>
          </cell>
          <cell r="F18">
            <v>95</v>
          </cell>
          <cell r="G18">
            <v>48</v>
          </cell>
          <cell r="H18">
            <v>9.3600000000000012</v>
          </cell>
          <cell r="I18" t="str">
            <v>N</v>
          </cell>
          <cell r="J18">
            <v>24.12</v>
          </cell>
          <cell r="K18">
            <v>0</v>
          </cell>
        </row>
        <row r="19">
          <cell r="B19">
            <v>23.747368421052627</v>
          </cell>
          <cell r="C19">
            <v>32.200000000000003</v>
          </cell>
          <cell r="D19">
            <v>20.100000000000001</v>
          </cell>
          <cell r="E19">
            <v>79.473684210526315</v>
          </cell>
          <cell r="F19">
            <v>94</v>
          </cell>
          <cell r="G19">
            <v>47</v>
          </cell>
          <cell r="H19">
            <v>7.5600000000000005</v>
          </cell>
          <cell r="I19" t="str">
            <v>N</v>
          </cell>
          <cell r="J19">
            <v>26.64</v>
          </cell>
          <cell r="K19">
            <v>0</v>
          </cell>
        </row>
        <row r="20">
          <cell r="B20">
            <v>25.049999999999997</v>
          </cell>
          <cell r="C20">
            <v>33.6</v>
          </cell>
          <cell r="D20">
            <v>20.100000000000001</v>
          </cell>
          <cell r="E20">
            <v>76.5</v>
          </cell>
          <cell r="F20">
            <v>95</v>
          </cell>
          <cell r="G20">
            <v>39</v>
          </cell>
          <cell r="H20">
            <v>2.52</v>
          </cell>
          <cell r="I20" t="str">
            <v>L</v>
          </cell>
          <cell r="J20">
            <v>12.6</v>
          </cell>
          <cell r="K20">
            <v>0</v>
          </cell>
        </row>
        <row r="21">
          <cell r="B21">
            <v>25.464705882352945</v>
          </cell>
          <cell r="C21">
            <v>31.8</v>
          </cell>
          <cell r="D21">
            <v>21.2</v>
          </cell>
          <cell r="E21">
            <v>76.411764705882348</v>
          </cell>
          <cell r="F21">
            <v>92</v>
          </cell>
          <cell r="G21">
            <v>55</v>
          </cell>
          <cell r="H21">
            <v>5.4</v>
          </cell>
          <cell r="I21" t="str">
            <v>SE</v>
          </cell>
          <cell r="J21">
            <v>17.64</v>
          </cell>
          <cell r="K21">
            <v>0</v>
          </cell>
        </row>
        <row r="22">
          <cell r="B22">
            <v>26.006249999999998</v>
          </cell>
          <cell r="C22">
            <v>32.799999999999997</v>
          </cell>
          <cell r="D22">
            <v>21.2</v>
          </cell>
          <cell r="E22">
            <v>73.5625</v>
          </cell>
          <cell r="F22">
            <v>94</v>
          </cell>
          <cell r="G22">
            <v>44</v>
          </cell>
          <cell r="H22">
            <v>7.5600000000000005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25.729166666666671</v>
          </cell>
          <cell r="C23">
            <v>30.8</v>
          </cell>
          <cell r="D23">
            <v>21.5</v>
          </cell>
          <cell r="E23">
            <v>68.916666666666671</v>
          </cell>
          <cell r="F23">
            <v>88</v>
          </cell>
          <cell r="G23">
            <v>47</v>
          </cell>
          <cell r="H23">
            <v>11.879999999999999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24.350000000000005</v>
          </cell>
          <cell r="C24">
            <v>30.6</v>
          </cell>
          <cell r="D24">
            <v>20.100000000000001</v>
          </cell>
          <cell r="E24">
            <v>74.208333333333329</v>
          </cell>
          <cell r="F24">
            <v>94</v>
          </cell>
          <cell r="G24">
            <v>46</v>
          </cell>
          <cell r="H24">
            <v>6.84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24.129166666666666</v>
          </cell>
          <cell r="C25">
            <v>30.5</v>
          </cell>
          <cell r="D25">
            <v>20.6</v>
          </cell>
          <cell r="E25">
            <v>80.25</v>
          </cell>
          <cell r="F25">
            <v>92</v>
          </cell>
          <cell r="G25">
            <v>52</v>
          </cell>
          <cell r="H25">
            <v>1.8</v>
          </cell>
          <cell r="I25" t="str">
            <v>SE</v>
          </cell>
          <cell r="J25">
            <v>29.880000000000003</v>
          </cell>
          <cell r="K25">
            <v>5.6</v>
          </cell>
        </row>
        <row r="26">
          <cell r="B26">
            <v>23.991666666666671</v>
          </cell>
          <cell r="C26">
            <v>31.3</v>
          </cell>
          <cell r="D26">
            <v>19.3</v>
          </cell>
          <cell r="E26">
            <v>74.875</v>
          </cell>
          <cell r="F26">
            <v>94</v>
          </cell>
          <cell r="G26">
            <v>42</v>
          </cell>
          <cell r="H26">
            <v>8.64</v>
          </cell>
          <cell r="I26" t="str">
            <v>SO</v>
          </cell>
          <cell r="J26">
            <v>26.28</v>
          </cell>
          <cell r="K26">
            <v>0</v>
          </cell>
        </row>
        <row r="27">
          <cell r="B27">
            <v>18.03846153846154</v>
          </cell>
          <cell r="C27">
            <v>23.7</v>
          </cell>
          <cell r="D27">
            <v>14.7</v>
          </cell>
          <cell r="E27">
            <v>81.692307692307693</v>
          </cell>
          <cell r="F27">
            <v>94</v>
          </cell>
          <cell r="G27">
            <v>60</v>
          </cell>
          <cell r="H27">
            <v>0</v>
          </cell>
          <cell r="I27" t="str">
            <v>S</v>
          </cell>
          <cell r="J27">
            <v>8.64</v>
          </cell>
          <cell r="K27">
            <v>0.2</v>
          </cell>
        </row>
        <row r="28">
          <cell r="B28">
            <v>24.284210526315793</v>
          </cell>
          <cell r="C28">
            <v>32.9</v>
          </cell>
          <cell r="D28">
            <v>16.7</v>
          </cell>
          <cell r="E28">
            <v>67.263157894736835</v>
          </cell>
          <cell r="F28">
            <v>94</v>
          </cell>
          <cell r="G28">
            <v>37</v>
          </cell>
          <cell r="H28">
            <v>10.08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25.265000000000001</v>
          </cell>
          <cell r="C29">
            <v>33</v>
          </cell>
          <cell r="D29">
            <v>18.600000000000001</v>
          </cell>
          <cell r="E29">
            <v>62.75</v>
          </cell>
          <cell r="F29">
            <v>86</v>
          </cell>
          <cell r="G29">
            <v>35</v>
          </cell>
          <cell r="H29">
            <v>3.9600000000000004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>
            <v>25.49444444444444</v>
          </cell>
          <cell r="C30">
            <v>33.4</v>
          </cell>
          <cell r="D30">
            <v>21.9</v>
          </cell>
          <cell r="E30">
            <v>68.055555555555557</v>
          </cell>
          <cell r="F30">
            <v>94</v>
          </cell>
          <cell r="G30">
            <v>47</v>
          </cell>
          <cell r="H30">
            <v>1.8</v>
          </cell>
          <cell r="J30">
            <v>27</v>
          </cell>
          <cell r="K30">
            <v>1.8</v>
          </cell>
        </row>
        <row r="31">
          <cell r="B31">
            <v>23.495238095238101</v>
          </cell>
          <cell r="C31">
            <v>28.6</v>
          </cell>
          <cell r="D31">
            <v>21.2</v>
          </cell>
          <cell r="E31">
            <v>86.80952380952381</v>
          </cell>
          <cell r="F31">
            <v>96</v>
          </cell>
          <cell r="G31">
            <v>47</v>
          </cell>
          <cell r="H31">
            <v>1.4400000000000002</v>
          </cell>
          <cell r="I31" t="str">
            <v>N</v>
          </cell>
          <cell r="J31">
            <v>22.68</v>
          </cell>
          <cell r="K31">
            <v>9.1999999999999993</v>
          </cell>
        </row>
        <row r="32">
          <cell r="B32">
            <v>24.095833333333335</v>
          </cell>
          <cell r="C32">
            <v>30.3</v>
          </cell>
          <cell r="D32">
            <v>21.2</v>
          </cell>
          <cell r="E32">
            <v>85.5</v>
          </cell>
          <cell r="F32">
            <v>96</v>
          </cell>
          <cell r="G32">
            <v>60</v>
          </cell>
          <cell r="H32">
            <v>0</v>
          </cell>
          <cell r="I32" t="str">
            <v>SO</v>
          </cell>
          <cell r="J32">
            <v>18</v>
          </cell>
          <cell r="K32">
            <v>0</v>
          </cell>
        </row>
        <row r="33">
          <cell r="B33">
            <v>23.624999999999996</v>
          </cell>
          <cell r="C33">
            <v>28.8</v>
          </cell>
          <cell r="D33">
            <v>21.8</v>
          </cell>
          <cell r="E33">
            <v>90.291666666666671</v>
          </cell>
          <cell r="F33">
            <v>96</v>
          </cell>
          <cell r="G33">
            <v>65</v>
          </cell>
          <cell r="H33">
            <v>0</v>
          </cell>
          <cell r="I33" t="str">
            <v>SO</v>
          </cell>
          <cell r="J33">
            <v>19.079999999999998</v>
          </cell>
          <cell r="K33">
            <v>25.399999999999995</v>
          </cell>
        </row>
        <row r="34">
          <cell r="B34">
            <v>24.3</v>
          </cell>
          <cell r="C34">
            <v>29.8</v>
          </cell>
          <cell r="D34">
            <v>20.8</v>
          </cell>
          <cell r="E34">
            <v>82.041666666666671</v>
          </cell>
          <cell r="F34">
            <v>96</v>
          </cell>
          <cell r="G34">
            <v>52</v>
          </cell>
          <cell r="H34">
            <v>1.08</v>
          </cell>
          <cell r="I34" t="str">
            <v>SO</v>
          </cell>
          <cell r="J34">
            <v>17.28</v>
          </cell>
          <cell r="K34">
            <v>4</v>
          </cell>
        </row>
        <row r="35">
          <cell r="B35">
            <v>22.647619047619049</v>
          </cell>
          <cell r="C35">
            <v>28.6</v>
          </cell>
          <cell r="D35">
            <v>19.100000000000001</v>
          </cell>
          <cell r="E35">
            <v>83.80952380952381</v>
          </cell>
          <cell r="F35">
            <v>96</v>
          </cell>
          <cell r="G35">
            <v>61</v>
          </cell>
          <cell r="H35">
            <v>1.08</v>
          </cell>
          <cell r="I35" t="str">
            <v>SE</v>
          </cell>
          <cell r="J35">
            <v>33.840000000000003</v>
          </cell>
          <cell r="K35">
            <v>0.2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25.945833333333336</v>
          </cell>
          <cell r="C5">
            <v>32.6</v>
          </cell>
          <cell r="D5">
            <v>21.5</v>
          </cell>
          <cell r="E5">
            <v>77.416666666666671</v>
          </cell>
          <cell r="F5">
            <v>97</v>
          </cell>
          <cell r="G5">
            <v>45</v>
          </cell>
          <cell r="H5">
            <v>10.44</v>
          </cell>
          <cell r="I5" t="str">
            <v>SO</v>
          </cell>
          <cell r="J5">
            <v>25.92</v>
          </cell>
          <cell r="K5">
            <v>0</v>
          </cell>
        </row>
        <row r="6">
          <cell r="B6">
            <v>26.570833333333336</v>
          </cell>
          <cell r="C6">
            <v>32.799999999999997</v>
          </cell>
          <cell r="D6">
            <v>22.1</v>
          </cell>
          <cell r="E6">
            <v>74.083333333333329</v>
          </cell>
          <cell r="F6">
            <v>93</v>
          </cell>
          <cell r="G6">
            <v>48</v>
          </cell>
          <cell r="H6">
            <v>11.879999999999999</v>
          </cell>
          <cell r="I6" t="str">
            <v>SO</v>
          </cell>
          <cell r="J6">
            <v>27.720000000000002</v>
          </cell>
          <cell r="K6">
            <v>0.2</v>
          </cell>
        </row>
        <row r="7">
          <cell r="B7">
            <v>26.5</v>
          </cell>
          <cell r="C7">
            <v>33.700000000000003</v>
          </cell>
          <cell r="D7">
            <v>21.3</v>
          </cell>
          <cell r="E7">
            <v>73</v>
          </cell>
          <cell r="F7">
            <v>96</v>
          </cell>
          <cell r="G7">
            <v>43</v>
          </cell>
          <cell r="H7">
            <v>7.9200000000000008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26.779166666666669</v>
          </cell>
          <cell r="C8">
            <v>33.200000000000003</v>
          </cell>
          <cell r="D8">
            <v>23.6</v>
          </cell>
          <cell r="E8">
            <v>74.666666666666671</v>
          </cell>
          <cell r="F8">
            <v>94</v>
          </cell>
          <cell r="G8">
            <v>49</v>
          </cell>
          <cell r="H8">
            <v>13.68</v>
          </cell>
          <cell r="I8" t="str">
            <v>L</v>
          </cell>
          <cell r="J8">
            <v>34.92</v>
          </cell>
          <cell r="K8">
            <v>0.60000000000000009</v>
          </cell>
        </row>
        <row r="9">
          <cell r="B9">
            <v>24.833333333333332</v>
          </cell>
          <cell r="C9">
            <v>33.1</v>
          </cell>
          <cell r="D9">
            <v>20.6</v>
          </cell>
          <cell r="E9">
            <v>84.625</v>
          </cell>
          <cell r="F9">
            <v>98</v>
          </cell>
          <cell r="G9">
            <v>44</v>
          </cell>
          <cell r="H9">
            <v>11.520000000000001</v>
          </cell>
          <cell r="I9" t="str">
            <v>SO</v>
          </cell>
          <cell r="J9">
            <v>26.64</v>
          </cell>
          <cell r="K9">
            <v>3.6</v>
          </cell>
        </row>
        <row r="10">
          <cell r="B10">
            <v>24.733333333333331</v>
          </cell>
          <cell r="C10">
            <v>32.299999999999997</v>
          </cell>
          <cell r="D10">
            <v>20.9</v>
          </cell>
          <cell r="E10">
            <v>84.416666666666671</v>
          </cell>
          <cell r="F10">
            <v>98</v>
          </cell>
          <cell r="G10">
            <v>52</v>
          </cell>
          <cell r="H10">
            <v>9.3600000000000012</v>
          </cell>
          <cell r="I10" t="str">
            <v>NE</v>
          </cell>
          <cell r="J10">
            <v>43.2</v>
          </cell>
          <cell r="K10">
            <v>1</v>
          </cell>
        </row>
        <row r="11">
          <cell r="B11">
            <v>24.887500000000003</v>
          </cell>
          <cell r="C11">
            <v>32.200000000000003</v>
          </cell>
          <cell r="D11">
            <v>21.5</v>
          </cell>
          <cell r="E11">
            <v>86.208333333333329</v>
          </cell>
          <cell r="F11">
            <v>97</v>
          </cell>
          <cell r="G11">
            <v>53</v>
          </cell>
          <cell r="H11">
            <v>10.8</v>
          </cell>
          <cell r="I11" t="str">
            <v>L</v>
          </cell>
          <cell r="J11">
            <v>42.12</v>
          </cell>
          <cell r="K11">
            <v>9</v>
          </cell>
        </row>
        <row r="12">
          <cell r="B12">
            <v>24.500000000000004</v>
          </cell>
          <cell r="C12">
            <v>31.9</v>
          </cell>
          <cell r="D12">
            <v>21.2</v>
          </cell>
          <cell r="E12">
            <v>88.708333333333329</v>
          </cell>
          <cell r="F12">
            <v>98</v>
          </cell>
          <cell r="G12">
            <v>54</v>
          </cell>
          <cell r="H12">
            <v>16.920000000000002</v>
          </cell>
          <cell r="I12" t="str">
            <v>L</v>
          </cell>
          <cell r="J12">
            <v>42.12</v>
          </cell>
          <cell r="K12">
            <v>13.600000000000001</v>
          </cell>
        </row>
        <row r="13">
          <cell r="B13">
            <v>25.291666666666661</v>
          </cell>
          <cell r="C13">
            <v>32.5</v>
          </cell>
          <cell r="D13">
            <v>20.7</v>
          </cell>
          <cell r="E13">
            <v>79.791666666666671</v>
          </cell>
          <cell r="F13">
            <v>98</v>
          </cell>
          <cell r="G13">
            <v>44</v>
          </cell>
          <cell r="H13">
            <v>18.720000000000002</v>
          </cell>
          <cell r="I13" t="str">
            <v>NE</v>
          </cell>
          <cell r="J13">
            <v>36.72</v>
          </cell>
          <cell r="K13">
            <v>0.2</v>
          </cell>
        </row>
        <row r="14">
          <cell r="B14">
            <v>25.220833333333335</v>
          </cell>
          <cell r="C14">
            <v>33.200000000000003</v>
          </cell>
          <cell r="D14">
            <v>19.100000000000001</v>
          </cell>
          <cell r="E14">
            <v>73.833333333333329</v>
          </cell>
          <cell r="F14">
            <v>97</v>
          </cell>
          <cell r="G14">
            <v>37</v>
          </cell>
          <cell r="H14">
            <v>10.44</v>
          </cell>
          <cell r="I14" t="str">
            <v>NE</v>
          </cell>
          <cell r="J14">
            <v>31.319999999999997</v>
          </cell>
          <cell r="K14">
            <v>0.4</v>
          </cell>
        </row>
        <row r="15">
          <cell r="B15">
            <v>26.191666666666666</v>
          </cell>
          <cell r="C15">
            <v>34.6</v>
          </cell>
          <cell r="D15">
            <v>20.2</v>
          </cell>
          <cell r="E15">
            <v>72.666666666666671</v>
          </cell>
          <cell r="F15">
            <v>97</v>
          </cell>
          <cell r="G15">
            <v>32</v>
          </cell>
          <cell r="H15">
            <v>14.04</v>
          </cell>
          <cell r="I15" t="str">
            <v>NE</v>
          </cell>
          <cell r="J15">
            <v>35.28</v>
          </cell>
          <cell r="K15">
            <v>0.2</v>
          </cell>
        </row>
        <row r="16">
          <cell r="B16">
            <v>24.754166666666663</v>
          </cell>
          <cell r="C16">
            <v>33.6</v>
          </cell>
          <cell r="D16">
            <v>20.6</v>
          </cell>
          <cell r="E16">
            <v>76.041666666666671</v>
          </cell>
          <cell r="F16">
            <v>92</v>
          </cell>
          <cell r="G16">
            <v>38</v>
          </cell>
          <cell r="H16">
            <v>8.2799999999999994</v>
          </cell>
          <cell r="I16" t="str">
            <v>NE</v>
          </cell>
          <cell r="J16">
            <v>29.880000000000003</v>
          </cell>
          <cell r="K16">
            <v>3.4000000000000004</v>
          </cell>
        </row>
        <row r="17">
          <cell r="B17">
            <v>23.799999999999997</v>
          </cell>
          <cell r="C17">
            <v>33.1</v>
          </cell>
          <cell r="D17">
            <v>18.100000000000001</v>
          </cell>
          <cell r="E17">
            <v>77.333333333333329</v>
          </cell>
          <cell r="F17">
            <v>98</v>
          </cell>
          <cell r="G17">
            <v>36</v>
          </cell>
          <cell r="H17">
            <v>13.68</v>
          </cell>
          <cell r="I17" t="str">
            <v>SO</v>
          </cell>
          <cell r="J17">
            <v>33.119999999999997</v>
          </cell>
          <cell r="K17">
            <v>0</v>
          </cell>
        </row>
        <row r="18">
          <cell r="B18">
            <v>23.595833333333342</v>
          </cell>
          <cell r="C18">
            <v>32.9</v>
          </cell>
          <cell r="D18">
            <v>17.8</v>
          </cell>
          <cell r="E18">
            <v>80.208333333333329</v>
          </cell>
          <cell r="F18">
            <v>98</v>
          </cell>
          <cell r="G18">
            <v>39</v>
          </cell>
          <cell r="H18">
            <v>5.4</v>
          </cell>
          <cell r="I18" t="str">
            <v>SO</v>
          </cell>
          <cell r="J18">
            <v>33.840000000000003</v>
          </cell>
          <cell r="K18">
            <v>8.6000000000000014</v>
          </cell>
        </row>
        <row r="19">
          <cell r="B19">
            <v>24.450000000000003</v>
          </cell>
          <cell r="C19">
            <v>33</v>
          </cell>
          <cell r="D19">
            <v>19.8</v>
          </cell>
          <cell r="E19">
            <v>80.25</v>
          </cell>
          <cell r="F19">
            <v>98</v>
          </cell>
          <cell r="G19">
            <v>42</v>
          </cell>
          <cell r="H19">
            <v>18</v>
          </cell>
          <cell r="I19" t="str">
            <v>O</v>
          </cell>
          <cell r="J19">
            <v>39.24</v>
          </cell>
          <cell r="K19">
            <v>3</v>
          </cell>
        </row>
        <row r="20">
          <cell r="B20">
            <v>26.358333333333334</v>
          </cell>
          <cell r="C20">
            <v>33.4</v>
          </cell>
          <cell r="D20">
            <v>20</v>
          </cell>
          <cell r="E20">
            <v>71.541666666666671</v>
          </cell>
          <cell r="F20">
            <v>97</v>
          </cell>
          <cell r="G20">
            <v>36</v>
          </cell>
          <cell r="H20">
            <v>2.52</v>
          </cell>
          <cell r="I20" t="str">
            <v>SO</v>
          </cell>
          <cell r="J20">
            <v>18.720000000000002</v>
          </cell>
          <cell r="K20">
            <v>0</v>
          </cell>
        </row>
        <row r="21">
          <cell r="B21">
            <v>26.487500000000001</v>
          </cell>
          <cell r="C21">
            <v>33.799999999999997</v>
          </cell>
          <cell r="D21">
            <v>20.399999999999999</v>
          </cell>
          <cell r="E21">
            <v>71.125</v>
          </cell>
          <cell r="F21">
            <v>97</v>
          </cell>
          <cell r="G21">
            <v>36</v>
          </cell>
          <cell r="H21">
            <v>10.44</v>
          </cell>
          <cell r="I21" t="str">
            <v>SO</v>
          </cell>
          <cell r="J21">
            <v>26.64</v>
          </cell>
          <cell r="K21">
            <v>0</v>
          </cell>
        </row>
        <row r="22">
          <cell r="B22">
            <v>25.308333333333337</v>
          </cell>
          <cell r="C22">
            <v>32.200000000000003</v>
          </cell>
          <cell r="D22">
            <v>19</v>
          </cell>
          <cell r="E22">
            <v>72.125</v>
          </cell>
          <cell r="F22">
            <v>97</v>
          </cell>
          <cell r="G22">
            <v>42</v>
          </cell>
          <cell r="H22">
            <v>13.32</v>
          </cell>
          <cell r="I22" t="str">
            <v>SO</v>
          </cell>
          <cell r="J22">
            <v>50.04</v>
          </cell>
          <cell r="K22">
            <v>0.2</v>
          </cell>
        </row>
        <row r="23">
          <cell r="B23">
            <v>25.254166666666663</v>
          </cell>
          <cell r="C23">
            <v>31.9</v>
          </cell>
          <cell r="D23">
            <v>19.7</v>
          </cell>
          <cell r="E23">
            <v>72.708333333333329</v>
          </cell>
          <cell r="F23">
            <v>97</v>
          </cell>
          <cell r="G23">
            <v>42</v>
          </cell>
          <cell r="H23">
            <v>10.8</v>
          </cell>
          <cell r="I23" t="str">
            <v>SO</v>
          </cell>
          <cell r="J23">
            <v>27.36</v>
          </cell>
          <cell r="K23">
            <v>0</v>
          </cell>
        </row>
        <row r="24">
          <cell r="B24">
            <v>24.295833333333338</v>
          </cell>
          <cell r="C24">
            <v>30.3</v>
          </cell>
          <cell r="D24">
            <v>20.3</v>
          </cell>
          <cell r="E24">
            <v>73.916666666666671</v>
          </cell>
          <cell r="F24">
            <v>95</v>
          </cell>
          <cell r="G24">
            <v>45</v>
          </cell>
          <cell r="H24">
            <v>0</v>
          </cell>
          <cell r="I24" t="str">
            <v>SO</v>
          </cell>
          <cell r="J24">
            <v>14.76</v>
          </cell>
          <cell r="K24">
            <v>0</v>
          </cell>
        </row>
        <row r="25">
          <cell r="B25">
            <v>23.937499999999996</v>
          </cell>
          <cell r="C25">
            <v>30.7</v>
          </cell>
          <cell r="D25">
            <v>19.2</v>
          </cell>
          <cell r="E25">
            <v>79.541666666666671</v>
          </cell>
          <cell r="F25">
            <v>97</v>
          </cell>
          <cell r="G25">
            <v>49</v>
          </cell>
          <cell r="H25">
            <v>9.3600000000000012</v>
          </cell>
          <cell r="I25" t="str">
            <v>O</v>
          </cell>
          <cell r="J25">
            <v>47.88</v>
          </cell>
          <cell r="K25">
            <v>7.3999999999999995</v>
          </cell>
        </row>
        <row r="26">
          <cell r="B26">
            <v>25.145833333333332</v>
          </cell>
          <cell r="C26">
            <v>32.700000000000003</v>
          </cell>
          <cell r="D26">
            <v>19.100000000000001</v>
          </cell>
          <cell r="E26">
            <v>69.458333333333329</v>
          </cell>
          <cell r="F26">
            <v>95</v>
          </cell>
          <cell r="G26">
            <v>29</v>
          </cell>
          <cell r="H26">
            <v>9</v>
          </cell>
          <cell r="I26" t="str">
            <v>NE</v>
          </cell>
          <cell r="J26">
            <v>22.68</v>
          </cell>
          <cell r="K26">
            <v>0</v>
          </cell>
        </row>
        <row r="27">
          <cell r="B27">
            <v>23.729166666666668</v>
          </cell>
          <cell r="C27">
            <v>32.799999999999997</v>
          </cell>
          <cell r="D27">
            <v>14.8</v>
          </cell>
          <cell r="E27">
            <v>55.541666666666664</v>
          </cell>
          <cell r="F27">
            <v>93</v>
          </cell>
          <cell r="G27">
            <v>17</v>
          </cell>
          <cell r="H27">
            <v>6.12</v>
          </cell>
          <cell r="I27" t="str">
            <v>O</v>
          </cell>
          <cell r="J27">
            <v>20.16</v>
          </cell>
          <cell r="K27">
            <v>0</v>
          </cell>
        </row>
        <row r="28">
          <cell r="B28">
            <v>23.262500000000003</v>
          </cell>
          <cell r="C28">
            <v>33.5</v>
          </cell>
          <cell r="D28">
            <v>15.2</v>
          </cell>
          <cell r="E28">
            <v>65.541666666666671</v>
          </cell>
          <cell r="F28">
            <v>94</v>
          </cell>
          <cell r="G28">
            <v>30</v>
          </cell>
          <cell r="H28">
            <v>10.44</v>
          </cell>
          <cell r="I28" t="str">
            <v>NE</v>
          </cell>
          <cell r="J28">
            <v>23.040000000000003</v>
          </cell>
          <cell r="K28">
            <v>0</v>
          </cell>
        </row>
        <row r="29">
          <cell r="B29">
            <v>24.716666666666669</v>
          </cell>
          <cell r="C29">
            <v>31.6</v>
          </cell>
          <cell r="D29">
            <v>18</v>
          </cell>
          <cell r="E29">
            <v>68.916666666666671</v>
          </cell>
          <cell r="F29">
            <v>93</v>
          </cell>
          <cell r="G29">
            <v>46</v>
          </cell>
          <cell r="H29">
            <v>9</v>
          </cell>
          <cell r="I29" t="str">
            <v>SO</v>
          </cell>
          <cell r="J29">
            <v>21.96</v>
          </cell>
          <cell r="K29">
            <v>0</v>
          </cell>
        </row>
        <row r="30">
          <cell r="B30">
            <v>26.900000000000002</v>
          </cell>
          <cell r="C30">
            <v>35</v>
          </cell>
          <cell r="D30">
            <v>22.3</v>
          </cell>
          <cell r="E30">
            <v>73.416666666666671</v>
          </cell>
          <cell r="F30">
            <v>94</v>
          </cell>
          <cell r="G30">
            <v>41</v>
          </cell>
          <cell r="H30">
            <v>15.120000000000001</v>
          </cell>
          <cell r="J30">
            <v>32.4</v>
          </cell>
          <cell r="K30">
            <v>0.2</v>
          </cell>
        </row>
        <row r="31">
          <cell r="B31">
            <v>24.170833333333334</v>
          </cell>
          <cell r="C31">
            <v>29.5</v>
          </cell>
          <cell r="D31">
            <v>20.8</v>
          </cell>
          <cell r="E31">
            <v>85.375</v>
          </cell>
          <cell r="F31">
            <v>97</v>
          </cell>
          <cell r="G31">
            <v>59</v>
          </cell>
          <cell r="H31">
            <v>12.6</v>
          </cell>
          <cell r="I31" t="str">
            <v>SO</v>
          </cell>
          <cell r="J31">
            <v>22.32</v>
          </cell>
          <cell r="K31">
            <v>3.4000000000000004</v>
          </cell>
        </row>
        <row r="32">
          <cell r="B32">
            <v>24.679166666666674</v>
          </cell>
          <cell r="C32">
            <v>31.3</v>
          </cell>
          <cell r="D32">
            <v>21</v>
          </cell>
          <cell r="E32">
            <v>82.5</v>
          </cell>
          <cell r="F32">
            <v>97</v>
          </cell>
          <cell r="G32">
            <v>49</v>
          </cell>
          <cell r="H32">
            <v>5.04</v>
          </cell>
          <cell r="I32" t="str">
            <v>NO</v>
          </cell>
          <cell r="J32">
            <v>21.96</v>
          </cell>
          <cell r="K32">
            <v>4.5999999999999996</v>
          </cell>
        </row>
        <row r="33">
          <cell r="B33">
            <v>24.333333333333332</v>
          </cell>
          <cell r="C33">
            <v>28.9</v>
          </cell>
          <cell r="D33">
            <v>22.6</v>
          </cell>
          <cell r="E33">
            <v>85.833333333333329</v>
          </cell>
          <cell r="F33">
            <v>94</v>
          </cell>
          <cell r="G33">
            <v>63</v>
          </cell>
          <cell r="H33">
            <v>7.2</v>
          </cell>
          <cell r="I33" t="str">
            <v>NO</v>
          </cell>
          <cell r="J33">
            <v>33.480000000000004</v>
          </cell>
          <cell r="K33">
            <v>0.2</v>
          </cell>
        </row>
        <row r="34">
          <cell r="B34">
            <v>25.045833333333334</v>
          </cell>
          <cell r="C34">
            <v>32</v>
          </cell>
          <cell r="D34">
            <v>19.7</v>
          </cell>
          <cell r="E34">
            <v>78.583333333333329</v>
          </cell>
          <cell r="F34">
            <v>98</v>
          </cell>
          <cell r="G34">
            <v>42</v>
          </cell>
          <cell r="H34">
            <v>10.8</v>
          </cell>
          <cell r="I34" t="str">
            <v>NE</v>
          </cell>
          <cell r="J34">
            <v>25.2</v>
          </cell>
          <cell r="K34">
            <v>0</v>
          </cell>
        </row>
        <row r="35">
          <cell r="B35">
            <v>23.587499999999995</v>
          </cell>
          <cell r="C35">
            <v>31.6</v>
          </cell>
          <cell r="D35">
            <v>19.100000000000001</v>
          </cell>
          <cell r="E35">
            <v>82.416666666666671</v>
          </cell>
          <cell r="F35">
            <v>98</v>
          </cell>
          <cell r="G35">
            <v>53</v>
          </cell>
          <cell r="H35">
            <v>10.08</v>
          </cell>
          <cell r="I35" t="str">
            <v>O</v>
          </cell>
          <cell r="J35">
            <v>60.480000000000004</v>
          </cell>
          <cell r="K35">
            <v>25.6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27.204166666666669</v>
          </cell>
          <cell r="C5">
            <v>34.4</v>
          </cell>
          <cell r="D5">
            <v>22.7</v>
          </cell>
          <cell r="E5">
            <v>79.666666666666671</v>
          </cell>
          <cell r="F5">
            <v>96</v>
          </cell>
          <cell r="G5">
            <v>47</v>
          </cell>
          <cell r="H5">
            <v>6.84</v>
          </cell>
          <cell r="I5" t="str">
            <v>SE</v>
          </cell>
          <cell r="J5">
            <v>17.64</v>
          </cell>
          <cell r="K5">
            <v>0.4</v>
          </cell>
        </row>
        <row r="6">
          <cell r="B6">
            <v>28.012499999999999</v>
          </cell>
          <cell r="C6">
            <v>33.9</v>
          </cell>
          <cell r="D6">
            <v>23.9</v>
          </cell>
          <cell r="E6">
            <v>75.333333333333329</v>
          </cell>
          <cell r="F6">
            <v>95</v>
          </cell>
          <cell r="G6">
            <v>47</v>
          </cell>
          <cell r="H6">
            <v>7.9200000000000008</v>
          </cell>
          <cell r="I6" t="str">
            <v>SE</v>
          </cell>
          <cell r="J6">
            <v>22.68</v>
          </cell>
          <cell r="K6">
            <v>0.4</v>
          </cell>
        </row>
        <row r="7">
          <cell r="B7">
            <v>26.925000000000001</v>
          </cell>
          <cell r="C7">
            <v>31.8</v>
          </cell>
          <cell r="D7">
            <v>23.8</v>
          </cell>
          <cell r="E7">
            <v>77.708333333333329</v>
          </cell>
          <cell r="F7">
            <v>92</v>
          </cell>
          <cell r="G7">
            <v>55</v>
          </cell>
          <cell r="H7">
            <v>12.24</v>
          </cell>
          <cell r="I7" t="str">
            <v>NE</v>
          </cell>
          <cell r="J7">
            <v>25.2</v>
          </cell>
          <cell r="K7">
            <v>0.4</v>
          </cell>
        </row>
        <row r="8">
          <cell r="B8">
            <v>26.829166666666666</v>
          </cell>
          <cell r="C8">
            <v>31.2</v>
          </cell>
          <cell r="D8">
            <v>22.9</v>
          </cell>
          <cell r="E8">
            <v>79.75</v>
          </cell>
          <cell r="F8">
            <v>95</v>
          </cell>
          <cell r="G8">
            <v>57</v>
          </cell>
          <cell r="H8">
            <v>11.879999999999999</v>
          </cell>
          <cell r="I8" t="str">
            <v>NO</v>
          </cell>
          <cell r="J8">
            <v>34.92</v>
          </cell>
          <cell r="K8">
            <v>0.4</v>
          </cell>
        </row>
        <row r="9">
          <cell r="B9">
            <v>27.491666666666664</v>
          </cell>
          <cell r="C9">
            <v>32.799999999999997</v>
          </cell>
          <cell r="D9">
            <v>23.7</v>
          </cell>
          <cell r="E9">
            <v>76.958333333333329</v>
          </cell>
          <cell r="F9">
            <v>95</v>
          </cell>
          <cell r="G9">
            <v>49</v>
          </cell>
          <cell r="H9">
            <v>9.3600000000000012</v>
          </cell>
          <cell r="I9" t="str">
            <v>N</v>
          </cell>
          <cell r="J9">
            <v>22.32</v>
          </cell>
          <cell r="K9">
            <v>0.4</v>
          </cell>
        </row>
        <row r="10">
          <cell r="B10">
            <v>26.387500000000003</v>
          </cell>
          <cell r="C10">
            <v>33.700000000000003</v>
          </cell>
          <cell r="D10">
            <v>23.7</v>
          </cell>
          <cell r="E10">
            <v>83.625</v>
          </cell>
          <cell r="F10">
            <v>95</v>
          </cell>
          <cell r="G10">
            <v>49</v>
          </cell>
          <cell r="H10">
            <v>10.8</v>
          </cell>
          <cell r="I10" t="str">
            <v>O</v>
          </cell>
          <cell r="J10">
            <v>28.08</v>
          </cell>
          <cell r="K10">
            <v>0.4</v>
          </cell>
        </row>
        <row r="11">
          <cell r="B11">
            <v>26.508333333333329</v>
          </cell>
          <cell r="C11">
            <v>32.5</v>
          </cell>
          <cell r="D11">
            <v>24.3</v>
          </cell>
          <cell r="E11">
            <v>85.958333333333329</v>
          </cell>
          <cell r="F11">
            <v>96</v>
          </cell>
          <cell r="G11">
            <v>56</v>
          </cell>
          <cell r="H11">
            <v>5.4</v>
          </cell>
          <cell r="I11" t="str">
            <v>SE</v>
          </cell>
          <cell r="J11">
            <v>32.04</v>
          </cell>
          <cell r="K11">
            <v>0.4</v>
          </cell>
        </row>
        <row r="12">
          <cell r="B12">
            <v>25.783333333333331</v>
          </cell>
          <cell r="C12">
            <v>32.200000000000003</v>
          </cell>
          <cell r="D12">
            <v>23.9</v>
          </cell>
          <cell r="E12">
            <v>86.833333333333329</v>
          </cell>
          <cell r="F12">
            <v>94</v>
          </cell>
          <cell r="G12">
            <v>60</v>
          </cell>
          <cell r="H12">
            <v>11.520000000000001</v>
          </cell>
          <cell r="I12" t="str">
            <v>NO</v>
          </cell>
          <cell r="J12">
            <v>39.96</v>
          </cell>
          <cell r="K12">
            <v>0.2</v>
          </cell>
        </row>
        <row r="13">
          <cell r="B13">
            <v>26.7</v>
          </cell>
          <cell r="C13">
            <v>33.6</v>
          </cell>
          <cell r="D13">
            <v>23.7</v>
          </cell>
          <cell r="E13">
            <v>83.708333333333329</v>
          </cell>
          <cell r="F13">
            <v>96</v>
          </cell>
          <cell r="G13">
            <v>54</v>
          </cell>
          <cell r="H13">
            <v>7.9200000000000008</v>
          </cell>
          <cell r="I13" t="str">
            <v>O</v>
          </cell>
          <cell r="J13">
            <v>22.68</v>
          </cell>
          <cell r="K13">
            <v>0.4</v>
          </cell>
        </row>
        <row r="14">
          <cell r="B14">
            <v>26.995833333333326</v>
          </cell>
          <cell r="C14">
            <v>34</v>
          </cell>
          <cell r="D14">
            <v>22.6</v>
          </cell>
          <cell r="E14">
            <v>78.875</v>
          </cell>
          <cell r="F14">
            <v>96</v>
          </cell>
          <cell r="G14">
            <v>38</v>
          </cell>
          <cell r="H14">
            <v>8.64</v>
          </cell>
          <cell r="I14" t="str">
            <v>O</v>
          </cell>
          <cell r="J14">
            <v>21.6</v>
          </cell>
          <cell r="K14">
            <v>0.4</v>
          </cell>
        </row>
        <row r="15">
          <cell r="B15">
            <v>27.720833333333331</v>
          </cell>
          <cell r="C15">
            <v>35.200000000000003</v>
          </cell>
          <cell r="D15">
            <v>22.3</v>
          </cell>
          <cell r="E15">
            <v>73.416666666666671</v>
          </cell>
          <cell r="F15">
            <v>96</v>
          </cell>
          <cell r="G15">
            <v>31</v>
          </cell>
          <cell r="H15">
            <v>6.48</v>
          </cell>
          <cell r="I15" t="str">
            <v>O</v>
          </cell>
          <cell r="J15">
            <v>21.96</v>
          </cell>
          <cell r="K15">
            <v>0.4</v>
          </cell>
        </row>
        <row r="16">
          <cell r="B16">
            <v>27.775000000000002</v>
          </cell>
          <cell r="C16">
            <v>34.700000000000003</v>
          </cell>
          <cell r="D16">
            <v>21.7</v>
          </cell>
          <cell r="E16">
            <v>70.416666666666671</v>
          </cell>
          <cell r="F16">
            <v>93</v>
          </cell>
          <cell r="G16">
            <v>37</v>
          </cell>
          <cell r="H16">
            <v>8.2799999999999994</v>
          </cell>
          <cell r="I16" t="str">
            <v>NE</v>
          </cell>
          <cell r="J16">
            <v>24.840000000000003</v>
          </cell>
          <cell r="K16">
            <v>0.4</v>
          </cell>
        </row>
        <row r="17">
          <cell r="B17">
            <v>28.405555555555551</v>
          </cell>
          <cell r="C17">
            <v>33.799999999999997</v>
          </cell>
          <cell r="D17">
            <v>22.7</v>
          </cell>
          <cell r="E17">
            <v>69.666666666666671</v>
          </cell>
          <cell r="F17">
            <v>94</v>
          </cell>
          <cell r="G17">
            <v>37</v>
          </cell>
          <cell r="H17">
            <v>9.7200000000000006</v>
          </cell>
          <cell r="I17" t="str">
            <v>N</v>
          </cell>
          <cell r="J17">
            <v>22.68</v>
          </cell>
          <cell r="K17">
            <v>0.2</v>
          </cell>
        </row>
        <row r="18">
          <cell r="B18">
            <v>27.98</v>
          </cell>
          <cell r="C18">
            <v>33.1</v>
          </cell>
          <cell r="D18">
            <v>23.6</v>
          </cell>
          <cell r="E18">
            <v>71.900000000000006</v>
          </cell>
          <cell r="F18">
            <v>93</v>
          </cell>
          <cell r="G18">
            <v>48</v>
          </cell>
          <cell r="H18">
            <v>10.8</v>
          </cell>
          <cell r="I18" t="str">
            <v>NE</v>
          </cell>
          <cell r="J18">
            <v>25.2</v>
          </cell>
          <cell r="K18">
            <v>0.2</v>
          </cell>
        </row>
        <row r="19">
          <cell r="B19">
            <v>27.575000000000006</v>
          </cell>
          <cell r="C19">
            <v>35.1</v>
          </cell>
          <cell r="D19">
            <v>23.1</v>
          </cell>
          <cell r="E19">
            <v>75.7</v>
          </cell>
          <cell r="F19">
            <v>95</v>
          </cell>
          <cell r="G19">
            <v>43</v>
          </cell>
          <cell r="H19">
            <v>9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29.306666666666668</v>
          </cell>
          <cell r="C20">
            <v>33.9</v>
          </cell>
          <cell r="D20">
            <v>23.6</v>
          </cell>
          <cell r="E20">
            <v>65.933333333333337</v>
          </cell>
          <cell r="F20">
            <v>92</v>
          </cell>
          <cell r="G20">
            <v>44</v>
          </cell>
          <cell r="H20">
            <v>6.48</v>
          </cell>
          <cell r="I20" t="str">
            <v>SE</v>
          </cell>
          <cell r="J20">
            <v>14.4</v>
          </cell>
          <cell r="K20">
            <v>0.4</v>
          </cell>
        </row>
        <row r="21">
          <cell r="B21">
            <v>32.033333333333331</v>
          </cell>
          <cell r="C21">
            <v>35.299999999999997</v>
          </cell>
          <cell r="D21">
            <v>25.1</v>
          </cell>
          <cell r="E21">
            <v>54.5</v>
          </cell>
          <cell r="F21">
            <v>84</v>
          </cell>
          <cell r="G21">
            <v>40</v>
          </cell>
          <cell r="H21">
            <v>7.5600000000000005</v>
          </cell>
          <cell r="I21" t="str">
            <v>SE</v>
          </cell>
          <cell r="J21">
            <v>17.28</v>
          </cell>
          <cell r="K21">
            <v>0</v>
          </cell>
        </row>
        <row r="22">
          <cell r="B22">
            <v>32.587499999999999</v>
          </cell>
          <cell r="C22">
            <v>34.5</v>
          </cell>
          <cell r="D22">
            <v>27.8</v>
          </cell>
          <cell r="E22">
            <v>51.5</v>
          </cell>
          <cell r="F22">
            <v>68</v>
          </cell>
          <cell r="G22">
            <v>40</v>
          </cell>
          <cell r="H22">
            <v>8.64</v>
          </cell>
          <cell r="I22" t="str">
            <v>L</v>
          </cell>
          <cell r="J22">
            <v>23.400000000000002</v>
          </cell>
          <cell r="K22">
            <v>0</v>
          </cell>
        </row>
        <row r="23">
          <cell r="B23">
            <v>31.928571428571427</v>
          </cell>
          <cell r="C23">
            <v>34.1</v>
          </cell>
          <cell r="D23">
            <v>25.9</v>
          </cell>
          <cell r="E23">
            <v>50.142857142857146</v>
          </cell>
          <cell r="F23">
            <v>75</v>
          </cell>
          <cell r="G23">
            <v>40</v>
          </cell>
          <cell r="H23">
            <v>9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28.65</v>
          </cell>
          <cell r="C24">
            <v>31.6</v>
          </cell>
          <cell r="D24">
            <v>24.1</v>
          </cell>
          <cell r="E24">
            <v>58.5</v>
          </cell>
          <cell r="F24">
            <v>78</v>
          </cell>
          <cell r="G24">
            <v>44</v>
          </cell>
          <cell r="H24">
            <v>5.4</v>
          </cell>
          <cell r="I24" t="str">
            <v>SE</v>
          </cell>
          <cell r="J24">
            <v>15.48</v>
          </cell>
          <cell r="K24">
            <v>0</v>
          </cell>
        </row>
        <row r="25">
          <cell r="B25">
            <v>30.119999999999997</v>
          </cell>
          <cell r="C25">
            <v>32.4</v>
          </cell>
          <cell r="D25">
            <v>25.8</v>
          </cell>
          <cell r="E25">
            <v>56.6</v>
          </cell>
          <cell r="F25">
            <v>73</v>
          </cell>
          <cell r="G25">
            <v>46</v>
          </cell>
          <cell r="H25">
            <v>7.9200000000000008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29.25</v>
          </cell>
          <cell r="C26">
            <v>30.9</v>
          </cell>
          <cell r="D26">
            <v>27.3</v>
          </cell>
          <cell r="E26">
            <v>58</v>
          </cell>
          <cell r="F26">
            <v>67</v>
          </cell>
          <cell r="G26">
            <v>53</v>
          </cell>
          <cell r="H26">
            <v>8.64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27.324999999999999</v>
          </cell>
          <cell r="C5">
            <v>34.700000000000003</v>
          </cell>
          <cell r="D5">
            <v>23.3</v>
          </cell>
          <cell r="E5">
            <v>79.291666666666671</v>
          </cell>
          <cell r="F5">
            <v>95</v>
          </cell>
          <cell r="G5">
            <v>45</v>
          </cell>
          <cell r="H5">
            <v>15.48</v>
          </cell>
          <cell r="I5" t="str">
            <v>NE</v>
          </cell>
          <cell r="J5">
            <v>33.119999999999997</v>
          </cell>
          <cell r="K5">
            <v>0.8</v>
          </cell>
        </row>
        <row r="6">
          <cell r="B6">
            <v>26.233333333333334</v>
          </cell>
          <cell r="C6">
            <v>33.200000000000003</v>
          </cell>
          <cell r="D6">
            <v>23.4</v>
          </cell>
          <cell r="E6">
            <v>83.041666666666671</v>
          </cell>
          <cell r="F6">
            <v>94</v>
          </cell>
          <cell r="G6">
            <v>50</v>
          </cell>
          <cell r="H6">
            <v>12.24</v>
          </cell>
          <cell r="I6" t="str">
            <v>SE</v>
          </cell>
          <cell r="J6">
            <v>28.8</v>
          </cell>
          <cell r="K6">
            <v>3.2</v>
          </cell>
        </row>
        <row r="7">
          <cell r="B7">
            <v>25.929166666666671</v>
          </cell>
          <cell r="C7">
            <v>30.5</v>
          </cell>
          <cell r="D7">
            <v>23.2</v>
          </cell>
          <cell r="E7">
            <v>84.833333333333329</v>
          </cell>
          <cell r="F7">
            <v>94</v>
          </cell>
          <cell r="G7">
            <v>66</v>
          </cell>
          <cell r="H7">
            <v>13.68</v>
          </cell>
          <cell r="I7" t="str">
            <v>N</v>
          </cell>
          <cell r="J7">
            <v>31.680000000000003</v>
          </cell>
          <cell r="K7">
            <v>0.2</v>
          </cell>
        </row>
        <row r="8">
          <cell r="B8">
            <v>25.795833333333334</v>
          </cell>
          <cell r="C8">
            <v>30.6</v>
          </cell>
          <cell r="D8">
            <v>21.9</v>
          </cell>
          <cell r="E8">
            <v>82.958333333333329</v>
          </cell>
          <cell r="F8">
            <v>95</v>
          </cell>
          <cell r="G8">
            <v>60</v>
          </cell>
          <cell r="H8">
            <v>25.92</v>
          </cell>
          <cell r="I8" t="str">
            <v>NO</v>
          </cell>
          <cell r="J8">
            <v>46.800000000000004</v>
          </cell>
          <cell r="K8">
            <v>30.799999999999997</v>
          </cell>
        </row>
        <row r="9">
          <cell r="B9">
            <v>26.908333333333331</v>
          </cell>
          <cell r="C9">
            <v>33.9</v>
          </cell>
          <cell r="D9">
            <v>22.3</v>
          </cell>
          <cell r="E9">
            <v>77.75</v>
          </cell>
          <cell r="F9">
            <v>95</v>
          </cell>
          <cell r="G9">
            <v>41</v>
          </cell>
          <cell r="H9">
            <v>14.76</v>
          </cell>
          <cell r="I9" t="str">
            <v>N</v>
          </cell>
          <cell r="J9">
            <v>22.32</v>
          </cell>
          <cell r="K9">
            <v>0</v>
          </cell>
        </row>
        <row r="10">
          <cell r="B10">
            <v>27.308333333333334</v>
          </cell>
          <cell r="C10">
            <v>34.700000000000003</v>
          </cell>
          <cell r="D10">
            <v>22.8</v>
          </cell>
          <cell r="E10">
            <v>78.666666666666671</v>
          </cell>
          <cell r="F10">
            <v>95</v>
          </cell>
          <cell r="G10">
            <v>44</v>
          </cell>
          <cell r="H10">
            <v>13.32</v>
          </cell>
          <cell r="I10" t="str">
            <v>SO</v>
          </cell>
          <cell r="J10">
            <v>46.800000000000004</v>
          </cell>
          <cell r="K10">
            <v>1</v>
          </cell>
        </row>
        <row r="11">
          <cell r="B11">
            <v>26.824999999999999</v>
          </cell>
          <cell r="C11">
            <v>33.799999999999997</v>
          </cell>
          <cell r="D11">
            <v>23.1</v>
          </cell>
          <cell r="E11">
            <v>82.25</v>
          </cell>
          <cell r="F11">
            <v>95</v>
          </cell>
          <cell r="G11">
            <v>52</v>
          </cell>
          <cell r="H11">
            <v>15.120000000000001</v>
          </cell>
          <cell r="I11" t="str">
            <v>NE</v>
          </cell>
          <cell r="J11">
            <v>39.6</v>
          </cell>
          <cell r="K11">
            <v>2</v>
          </cell>
        </row>
        <row r="12">
          <cell r="B12">
            <v>26.087499999999995</v>
          </cell>
          <cell r="C12">
            <v>33.5</v>
          </cell>
          <cell r="D12">
            <v>22.6</v>
          </cell>
          <cell r="E12">
            <v>84.541666666666671</v>
          </cell>
          <cell r="F12">
            <v>95</v>
          </cell>
          <cell r="G12">
            <v>52</v>
          </cell>
          <cell r="H12">
            <v>18</v>
          </cell>
          <cell r="I12" t="str">
            <v>NO</v>
          </cell>
          <cell r="J12">
            <v>39.6</v>
          </cell>
          <cell r="K12">
            <v>37.200000000000003</v>
          </cell>
        </row>
        <row r="13">
          <cell r="B13">
            <v>26.004166666666666</v>
          </cell>
          <cell r="C13">
            <v>33.299999999999997</v>
          </cell>
          <cell r="D13">
            <v>23.8</v>
          </cell>
          <cell r="E13">
            <v>86.25</v>
          </cell>
          <cell r="F13">
            <v>95</v>
          </cell>
          <cell r="G13">
            <v>54</v>
          </cell>
          <cell r="H13">
            <v>21.6</v>
          </cell>
          <cell r="I13" t="str">
            <v>N</v>
          </cell>
          <cell r="J13">
            <v>39.6</v>
          </cell>
          <cell r="K13">
            <v>9.6</v>
          </cell>
        </row>
        <row r="14">
          <cell r="B14">
            <v>26.916666666666668</v>
          </cell>
          <cell r="C14">
            <v>34.4</v>
          </cell>
          <cell r="D14">
            <v>22.7</v>
          </cell>
          <cell r="E14">
            <v>81.125</v>
          </cell>
          <cell r="F14">
            <v>95</v>
          </cell>
          <cell r="G14">
            <v>51</v>
          </cell>
          <cell r="H14">
            <v>13.68</v>
          </cell>
          <cell r="I14" t="str">
            <v>N</v>
          </cell>
          <cell r="J14">
            <v>26.28</v>
          </cell>
          <cell r="K14">
            <v>0.2</v>
          </cell>
        </row>
        <row r="15">
          <cell r="B15">
            <v>27.849999999999998</v>
          </cell>
          <cell r="C15">
            <v>34.799999999999997</v>
          </cell>
          <cell r="D15">
            <v>22.1</v>
          </cell>
          <cell r="E15">
            <v>72.041666666666671</v>
          </cell>
          <cell r="F15">
            <v>96</v>
          </cell>
          <cell r="G15">
            <v>30</v>
          </cell>
          <cell r="H15">
            <v>11.520000000000001</v>
          </cell>
          <cell r="I15" t="str">
            <v>O</v>
          </cell>
          <cell r="J15">
            <v>22.32</v>
          </cell>
          <cell r="K15">
            <v>0.2</v>
          </cell>
        </row>
        <row r="16">
          <cell r="B16">
            <v>27.5</v>
          </cell>
          <cell r="C16">
            <v>35.1</v>
          </cell>
          <cell r="D16">
            <v>21.5</v>
          </cell>
          <cell r="E16">
            <v>72.916666666666671</v>
          </cell>
          <cell r="F16">
            <v>95</v>
          </cell>
          <cell r="G16">
            <v>34</v>
          </cell>
          <cell r="H16">
            <v>10.8</v>
          </cell>
          <cell r="I16" t="str">
            <v>N</v>
          </cell>
          <cell r="J16">
            <v>25.56</v>
          </cell>
          <cell r="K16">
            <v>0</v>
          </cell>
        </row>
        <row r="17">
          <cell r="B17">
            <v>27.295833333333338</v>
          </cell>
          <cell r="C17">
            <v>34.6</v>
          </cell>
          <cell r="D17">
            <v>22.4</v>
          </cell>
          <cell r="E17">
            <v>75.166666666666671</v>
          </cell>
          <cell r="F17">
            <v>93</v>
          </cell>
          <cell r="G17">
            <v>43</v>
          </cell>
          <cell r="H17">
            <v>16.920000000000002</v>
          </cell>
          <cell r="I17" t="str">
            <v>N</v>
          </cell>
          <cell r="J17">
            <v>33.119999999999997</v>
          </cell>
          <cell r="K17">
            <v>0</v>
          </cell>
        </row>
        <row r="18">
          <cell r="B18">
            <v>26.508333333333329</v>
          </cell>
          <cell r="C18">
            <v>34.200000000000003</v>
          </cell>
          <cell r="D18">
            <v>22</v>
          </cell>
          <cell r="E18">
            <v>77.25</v>
          </cell>
          <cell r="F18">
            <v>94</v>
          </cell>
          <cell r="G18">
            <v>45</v>
          </cell>
          <cell r="H18">
            <v>27.720000000000002</v>
          </cell>
          <cell r="I18" t="str">
            <v>N</v>
          </cell>
          <cell r="J18">
            <v>51.84</v>
          </cell>
          <cell r="K18">
            <v>0</v>
          </cell>
        </row>
        <row r="19">
          <cell r="B19">
            <v>26.720833333333331</v>
          </cell>
          <cell r="C19">
            <v>35</v>
          </cell>
          <cell r="D19">
            <v>21.2</v>
          </cell>
          <cell r="E19">
            <v>77.291666666666671</v>
          </cell>
          <cell r="F19">
            <v>95</v>
          </cell>
          <cell r="G19">
            <v>44</v>
          </cell>
          <cell r="H19">
            <v>10.08</v>
          </cell>
          <cell r="I19" t="str">
            <v>NE</v>
          </cell>
          <cell r="J19">
            <v>21.96</v>
          </cell>
          <cell r="K19">
            <v>0</v>
          </cell>
        </row>
        <row r="20">
          <cell r="B20">
            <v>26.912499999999998</v>
          </cell>
          <cell r="C20">
            <v>34.799999999999997</v>
          </cell>
          <cell r="D20">
            <v>21.4</v>
          </cell>
          <cell r="E20">
            <v>77.208333333333329</v>
          </cell>
          <cell r="F20">
            <v>95</v>
          </cell>
          <cell r="G20">
            <v>45</v>
          </cell>
          <cell r="H20">
            <v>18.36</v>
          </cell>
          <cell r="I20" t="str">
            <v>NE</v>
          </cell>
          <cell r="J20">
            <v>34.56</v>
          </cell>
          <cell r="K20">
            <v>0.2</v>
          </cell>
        </row>
        <row r="21">
          <cell r="B21">
            <v>27.045833333333334</v>
          </cell>
          <cell r="C21">
            <v>35.299999999999997</v>
          </cell>
          <cell r="D21">
            <v>22.4</v>
          </cell>
          <cell r="E21">
            <v>82.166666666666671</v>
          </cell>
          <cell r="F21">
            <v>95</v>
          </cell>
          <cell r="G21">
            <v>44</v>
          </cell>
          <cell r="H21">
            <v>16.2</v>
          </cell>
          <cell r="I21" t="str">
            <v>O</v>
          </cell>
          <cell r="J21">
            <v>32.4</v>
          </cell>
          <cell r="K21">
            <v>13</v>
          </cell>
        </row>
        <row r="22">
          <cell r="B22">
            <v>26.929166666666664</v>
          </cell>
          <cell r="C22">
            <v>34.1</v>
          </cell>
          <cell r="D22">
            <v>21.9</v>
          </cell>
          <cell r="E22">
            <v>75.375</v>
          </cell>
          <cell r="F22">
            <v>94</v>
          </cell>
          <cell r="G22">
            <v>42</v>
          </cell>
          <cell r="H22">
            <v>14.04</v>
          </cell>
          <cell r="I22" t="str">
            <v>SE</v>
          </cell>
          <cell r="J22">
            <v>34.56</v>
          </cell>
          <cell r="K22">
            <v>2.2000000000000002</v>
          </cell>
        </row>
        <row r="23">
          <cell r="B23">
            <v>26.970833333333335</v>
          </cell>
          <cell r="C23">
            <v>33.9</v>
          </cell>
          <cell r="D23">
            <v>20.8</v>
          </cell>
          <cell r="E23">
            <v>75.583333333333329</v>
          </cell>
          <cell r="F23">
            <v>95</v>
          </cell>
          <cell r="G23">
            <v>43</v>
          </cell>
          <cell r="H23">
            <v>9.3600000000000012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26.162499999999998</v>
          </cell>
          <cell r="C24">
            <v>32.6</v>
          </cell>
          <cell r="D24">
            <v>20.3</v>
          </cell>
          <cell r="E24">
            <v>71.333333333333329</v>
          </cell>
          <cell r="F24">
            <v>94</v>
          </cell>
          <cell r="G24">
            <v>46</v>
          </cell>
          <cell r="H24">
            <v>12.6</v>
          </cell>
          <cell r="I24" t="str">
            <v>L</v>
          </cell>
          <cell r="J24">
            <v>23.400000000000002</v>
          </cell>
          <cell r="K24">
            <v>0</v>
          </cell>
        </row>
        <row r="25">
          <cell r="B25">
            <v>26.575000000000003</v>
          </cell>
          <cell r="C25">
            <v>33.299999999999997</v>
          </cell>
          <cell r="D25">
            <v>20.8</v>
          </cell>
          <cell r="E25">
            <v>75.75</v>
          </cell>
          <cell r="F25">
            <v>95</v>
          </cell>
          <cell r="G25">
            <v>44</v>
          </cell>
          <cell r="H25">
            <v>14.76</v>
          </cell>
          <cell r="I25" t="str">
            <v>S</v>
          </cell>
          <cell r="J25">
            <v>32.76</v>
          </cell>
          <cell r="K25">
            <v>0</v>
          </cell>
        </row>
        <row r="26">
          <cell r="B26">
            <v>26.895833333333329</v>
          </cell>
          <cell r="C26">
            <v>34.1</v>
          </cell>
          <cell r="D26">
            <v>20.8</v>
          </cell>
          <cell r="E26">
            <v>73</v>
          </cell>
          <cell r="F26">
            <v>95</v>
          </cell>
          <cell r="G26">
            <v>41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26.379166666666666</v>
          </cell>
          <cell r="C27">
            <v>34.4</v>
          </cell>
          <cell r="D27">
            <v>20.8</v>
          </cell>
          <cell r="E27">
            <v>66.666666666666671</v>
          </cell>
          <cell r="F27">
            <v>93</v>
          </cell>
          <cell r="G27">
            <v>32</v>
          </cell>
          <cell r="H27">
            <v>13.32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25.091666666666669</v>
          </cell>
          <cell r="C28">
            <v>35.4</v>
          </cell>
          <cell r="D28">
            <v>17.7</v>
          </cell>
          <cell r="E28">
            <v>74.875</v>
          </cell>
          <cell r="F28">
            <v>95</v>
          </cell>
          <cell r="G28">
            <v>39</v>
          </cell>
          <cell r="H28">
            <v>20.88</v>
          </cell>
          <cell r="I28" t="str">
            <v>SE</v>
          </cell>
          <cell r="J28">
            <v>34.56</v>
          </cell>
          <cell r="K28">
            <v>0</v>
          </cell>
        </row>
        <row r="29">
          <cell r="B29">
            <v>25.804166666666664</v>
          </cell>
          <cell r="C29">
            <v>32.799999999999997</v>
          </cell>
          <cell r="D29">
            <v>22.9</v>
          </cell>
          <cell r="E29">
            <v>84.875</v>
          </cell>
          <cell r="F29">
            <v>94</v>
          </cell>
          <cell r="G29">
            <v>54</v>
          </cell>
          <cell r="H29">
            <v>19.440000000000001</v>
          </cell>
          <cell r="I29" t="str">
            <v>L</v>
          </cell>
          <cell r="J29">
            <v>49.32</v>
          </cell>
          <cell r="K29">
            <v>26.2</v>
          </cell>
        </row>
        <row r="30">
          <cell r="B30">
            <v>25.891666666666666</v>
          </cell>
          <cell r="C30">
            <v>32.9</v>
          </cell>
          <cell r="D30">
            <v>21.3</v>
          </cell>
          <cell r="E30">
            <v>79</v>
          </cell>
          <cell r="F30">
            <v>94</v>
          </cell>
          <cell r="G30">
            <v>46</v>
          </cell>
          <cell r="H30">
            <v>17.28</v>
          </cell>
          <cell r="J30">
            <v>32.4</v>
          </cell>
          <cell r="K30">
            <v>0</v>
          </cell>
        </row>
        <row r="31">
          <cell r="B31">
            <v>24.145833333333332</v>
          </cell>
          <cell r="C31">
            <v>26.4</v>
          </cell>
          <cell r="D31">
            <v>22.6</v>
          </cell>
          <cell r="E31">
            <v>88.958333333333329</v>
          </cell>
          <cell r="F31">
            <v>94</v>
          </cell>
          <cell r="G31">
            <v>74</v>
          </cell>
          <cell r="H31">
            <v>13.32</v>
          </cell>
          <cell r="I31" t="str">
            <v>S</v>
          </cell>
          <cell r="J31">
            <v>22.32</v>
          </cell>
          <cell r="K31">
            <v>0.2</v>
          </cell>
        </row>
        <row r="32">
          <cell r="B32">
            <v>24.170833333333331</v>
          </cell>
          <cell r="C32">
            <v>30.4</v>
          </cell>
          <cell r="D32">
            <v>21.3</v>
          </cell>
          <cell r="E32">
            <v>83.166666666666671</v>
          </cell>
          <cell r="F32">
            <v>93</v>
          </cell>
          <cell r="G32">
            <v>60</v>
          </cell>
          <cell r="H32">
            <v>12.96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25.495833333333334</v>
          </cell>
          <cell r="C33">
            <v>31.7</v>
          </cell>
          <cell r="D33">
            <v>21.9</v>
          </cell>
          <cell r="E33">
            <v>80.75</v>
          </cell>
          <cell r="F33">
            <v>94</v>
          </cell>
          <cell r="G33">
            <v>55</v>
          </cell>
          <cell r="H33">
            <v>11.520000000000001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26.750000000000004</v>
          </cell>
          <cell r="C34">
            <v>33.1</v>
          </cell>
          <cell r="D34">
            <v>22.1</v>
          </cell>
          <cell r="E34">
            <v>78.75</v>
          </cell>
          <cell r="F34">
            <v>95</v>
          </cell>
          <cell r="G34">
            <v>49</v>
          </cell>
          <cell r="H34">
            <v>12.24</v>
          </cell>
          <cell r="I34" t="str">
            <v>NO</v>
          </cell>
          <cell r="J34">
            <v>24.840000000000003</v>
          </cell>
          <cell r="K34">
            <v>0.2</v>
          </cell>
        </row>
        <row r="35">
          <cell r="B35">
            <v>25.870833333333334</v>
          </cell>
          <cell r="C35">
            <v>34</v>
          </cell>
          <cell r="D35">
            <v>22.2</v>
          </cell>
          <cell r="E35">
            <v>81.583333333333329</v>
          </cell>
          <cell r="F35">
            <v>95</v>
          </cell>
          <cell r="G35">
            <v>48</v>
          </cell>
          <cell r="H35">
            <v>33.480000000000004</v>
          </cell>
          <cell r="I35" t="str">
            <v>N</v>
          </cell>
          <cell r="J35">
            <v>53.64</v>
          </cell>
          <cell r="K35">
            <v>12.8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25.770833333333329</v>
          </cell>
          <cell r="C5">
            <v>32</v>
          </cell>
          <cell r="D5">
            <v>21.1</v>
          </cell>
          <cell r="E5">
            <v>73.083333333333329</v>
          </cell>
          <cell r="F5">
            <v>95</v>
          </cell>
          <cell r="G5">
            <v>45</v>
          </cell>
          <cell r="H5">
            <v>21.96</v>
          </cell>
          <cell r="I5" t="str">
            <v>SO</v>
          </cell>
          <cell r="J5">
            <v>39.6</v>
          </cell>
          <cell r="K5">
            <v>0</v>
          </cell>
        </row>
        <row r="6">
          <cell r="B6">
            <v>26.345833333333331</v>
          </cell>
          <cell r="C6">
            <v>32.700000000000003</v>
          </cell>
          <cell r="D6">
            <v>21.4</v>
          </cell>
          <cell r="E6">
            <v>70.25</v>
          </cell>
          <cell r="F6">
            <v>90</v>
          </cell>
          <cell r="G6">
            <v>45</v>
          </cell>
          <cell r="H6">
            <v>19.440000000000001</v>
          </cell>
          <cell r="I6" t="str">
            <v>SO</v>
          </cell>
          <cell r="J6">
            <v>35.28</v>
          </cell>
          <cell r="K6">
            <v>0</v>
          </cell>
        </row>
        <row r="7">
          <cell r="B7">
            <v>25.983333333333331</v>
          </cell>
          <cell r="C7">
            <v>32.1</v>
          </cell>
          <cell r="D7">
            <v>22</v>
          </cell>
          <cell r="E7">
            <v>74.875</v>
          </cell>
          <cell r="F7">
            <v>95</v>
          </cell>
          <cell r="G7">
            <v>46</v>
          </cell>
          <cell r="H7">
            <v>14.04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25.508333333333329</v>
          </cell>
          <cell r="C8">
            <v>34.5</v>
          </cell>
          <cell r="D8">
            <v>19.7</v>
          </cell>
          <cell r="E8">
            <v>78.333333333333329</v>
          </cell>
          <cell r="F8">
            <v>96</v>
          </cell>
          <cell r="G8">
            <v>40</v>
          </cell>
          <cell r="H8">
            <v>19.8</v>
          </cell>
          <cell r="I8" t="str">
            <v>SO</v>
          </cell>
          <cell r="J8">
            <v>41.76</v>
          </cell>
          <cell r="K8">
            <v>11</v>
          </cell>
        </row>
        <row r="9">
          <cell r="B9">
            <v>23.929166666666671</v>
          </cell>
          <cell r="C9">
            <v>31</v>
          </cell>
          <cell r="D9">
            <v>21.7</v>
          </cell>
          <cell r="E9">
            <v>87.5</v>
          </cell>
          <cell r="F9">
            <v>96</v>
          </cell>
          <cell r="G9">
            <v>55</v>
          </cell>
          <cell r="H9">
            <v>8.64</v>
          </cell>
          <cell r="I9" t="str">
            <v>SO</v>
          </cell>
          <cell r="J9">
            <v>43.56</v>
          </cell>
          <cell r="K9">
            <v>22.599999999999991</v>
          </cell>
        </row>
        <row r="10">
          <cell r="B10">
            <v>24.108333333333331</v>
          </cell>
          <cell r="C10">
            <v>31.3</v>
          </cell>
          <cell r="D10">
            <v>21.7</v>
          </cell>
          <cell r="E10">
            <v>87.583333333333329</v>
          </cell>
          <cell r="F10">
            <v>96</v>
          </cell>
          <cell r="G10">
            <v>53</v>
          </cell>
          <cell r="H10">
            <v>9.3600000000000012</v>
          </cell>
          <cell r="I10" t="str">
            <v>SO</v>
          </cell>
          <cell r="J10">
            <v>48.6</v>
          </cell>
          <cell r="K10">
            <v>2.1999999999999997</v>
          </cell>
        </row>
        <row r="11">
          <cell r="B11">
            <v>25.604166666666668</v>
          </cell>
          <cell r="C11">
            <v>33.299999999999997</v>
          </cell>
          <cell r="D11">
            <v>21.3</v>
          </cell>
          <cell r="E11">
            <v>81.583333333333329</v>
          </cell>
          <cell r="F11">
            <v>97</v>
          </cell>
          <cell r="G11">
            <v>48</v>
          </cell>
          <cell r="H11">
            <v>16.920000000000002</v>
          </cell>
          <cell r="I11" t="str">
            <v>SO</v>
          </cell>
          <cell r="J11">
            <v>41.76</v>
          </cell>
          <cell r="K11">
            <v>0.8</v>
          </cell>
        </row>
        <row r="12">
          <cell r="B12">
            <v>24.05</v>
          </cell>
          <cell r="C12">
            <v>31.8</v>
          </cell>
          <cell r="D12">
            <v>21.1</v>
          </cell>
          <cell r="E12">
            <v>88.125</v>
          </cell>
          <cell r="F12">
            <v>96</v>
          </cell>
          <cell r="G12">
            <v>53</v>
          </cell>
          <cell r="H12">
            <v>13.32</v>
          </cell>
          <cell r="I12" t="str">
            <v>SO</v>
          </cell>
          <cell r="J12">
            <v>26.64</v>
          </cell>
          <cell r="K12">
            <v>0.8</v>
          </cell>
        </row>
        <row r="13">
          <cell r="B13">
            <v>24.279166666666669</v>
          </cell>
          <cell r="C13">
            <v>31.1</v>
          </cell>
          <cell r="D13">
            <v>20.399999999999999</v>
          </cell>
          <cell r="E13">
            <v>82.125</v>
          </cell>
          <cell r="F13">
            <v>97</v>
          </cell>
          <cell r="G13">
            <v>48</v>
          </cell>
          <cell r="H13">
            <v>9.3600000000000012</v>
          </cell>
          <cell r="I13" t="str">
            <v>SO</v>
          </cell>
          <cell r="J13">
            <v>30.96</v>
          </cell>
          <cell r="K13">
            <v>1.9999999999999998</v>
          </cell>
        </row>
        <row r="14">
          <cell r="B14">
            <v>25.029166666666669</v>
          </cell>
          <cell r="C14">
            <v>33.1</v>
          </cell>
          <cell r="D14">
            <v>19.100000000000001</v>
          </cell>
          <cell r="E14">
            <v>76</v>
          </cell>
          <cell r="F14">
            <v>97</v>
          </cell>
          <cell r="G14">
            <v>42</v>
          </cell>
          <cell r="H14">
            <v>9</v>
          </cell>
          <cell r="I14" t="str">
            <v>SO</v>
          </cell>
          <cell r="J14">
            <v>24.840000000000003</v>
          </cell>
          <cell r="K14">
            <v>3.8000000000000012</v>
          </cell>
        </row>
        <row r="15">
          <cell r="B15">
            <v>26.033333333333335</v>
          </cell>
          <cell r="C15">
            <v>33.9</v>
          </cell>
          <cell r="D15">
            <v>20.100000000000001</v>
          </cell>
          <cell r="E15">
            <v>68.166666666666671</v>
          </cell>
          <cell r="F15">
            <v>94</v>
          </cell>
          <cell r="G15">
            <v>32</v>
          </cell>
          <cell r="H15">
            <v>11.879999999999999</v>
          </cell>
          <cell r="I15" t="str">
            <v>SO</v>
          </cell>
          <cell r="J15">
            <v>30.96</v>
          </cell>
          <cell r="K15">
            <v>2.1999999999999997</v>
          </cell>
        </row>
        <row r="16">
          <cell r="B16">
            <v>24.729166666666661</v>
          </cell>
          <cell r="C16">
            <v>32.1</v>
          </cell>
          <cell r="D16">
            <v>18.8</v>
          </cell>
          <cell r="E16">
            <v>70.708333333333329</v>
          </cell>
          <cell r="F16">
            <v>95</v>
          </cell>
          <cell r="G16">
            <v>35</v>
          </cell>
          <cell r="H16">
            <v>16.2</v>
          </cell>
          <cell r="I16" t="str">
            <v>SO</v>
          </cell>
          <cell r="J16">
            <v>46.080000000000005</v>
          </cell>
          <cell r="K16">
            <v>1.5999999999999999</v>
          </cell>
        </row>
        <row r="17">
          <cell r="B17">
            <v>22.741666666666664</v>
          </cell>
          <cell r="C17">
            <v>31</v>
          </cell>
          <cell r="D17">
            <v>17.7</v>
          </cell>
          <cell r="E17">
            <v>78.583333333333329</v>
          </cell>
          <cell r="F17">
            <v>96</v>
          </cell>
          <cell r="G17">
            <v>45</v>
          </cell>
          <cell r="H17">
            <v>14.04</v>
          </cell>
          <cell r="I17" t="str">
            <v>SO</v>
          </cell>
          <cell r="J17">
            <v>81.72</v>
          </cell>
          <cell r="K17">
            <v>0.2</v>
          </cell>
        </row>
        <row r="18">
          <cell r="B18">
            <v>22.470833333333335</v>
          </cell>
          <cell r="C18">
            <v>31.1</v>
          </cell>
          <cell r="D18">
            <v>17.7</v>
          </cell>
          <cell r="E18">
            <v>80.083333333333329</v>
          </cell>
          <cell r="F18">
            <v>96</v>
          </cell>
          <cell r="G18">
            <v>37</v>
          </cell>
          <cell r="H18">
            <v>19.440000000000001</v>
          </cell>
          <cell r="I18" t="str">
            <v>SO</v>
          </cell>
          <cell r="J18">
            <v>47.16</v>
          </cell>
          <cell r="K18">
            <v>1.7999999999999998</v>
          </cell>
        </row>
        <row r="19">
          <cell r="B19">
            <v>23.9375</v>
          </cell>
          <cell r="C19">
            <v>31.8</v>
          </cell>
          <cell r="D19">
            <v>19.5</v>
          </cell>
          <cell r="E19">
            <v>78.458333333333329</v>
          </cell>
          <cell r="F19">
            <v>94</v>
          </cell>
          <cell r="G19">
            <v>42</v>
          </cell>
          <cell r="H19">
            <v>14.04</v>
          </cell>
          <cell r="I19" t="str">
            <v>SO</v>
          </cell>
          <cell r="J19">
            <v>30.240000000000002</v>
          </cell>
          <cell r="K19">
            <v>4.2000000000000011</v>
          </cell>
        </row>
        <row r="20">
          <cell r="B20">
            <v>25.258333333333336</v>
          </cell>
          <cell r="C20">
            <v>33.1</v>
          </cell>
          <cell r="D20">
            <v>19</v>
          </cell>
          <cell r="E20">
            <v>73.708333333333329</v>
          </cell>
          <cell r="F20">
            <v>96</v>
          </cell>
          <cell r="G20">
            <v>33</v>
          </cell>
          <cell r="H20">
            <v>8.2799999999999994</v>
          </cell>
          <cell r="I20" t="str">
            <v>SO</v>
          </cell>
          <cell r="J20">
            <v>19.8</v>
          </cell>
          <cell r="K20">
            <v>3.8000000000000012</v>
          </cell>
        </row>
        <row r="21">
          <cell r="B21">
            <v>25.920833333333334</v>
          </cell>
          <cell r="C21">
            <v>33.4</v>
          </cell>
          <cell r="D21">
            <v>20.2</v>
          </cell>
          <cell r="E21">
            <v>72.25</v>
          </cell>
          <cell r="F21">
            <v>95</v>
          </cell>
          <cell r="G21">
            <v>35</v>
          </cell>
          <cell r="H21">
            <v>10.44</v>
          </cell>
          <cell r="I21" t="str">
            <v>SO</v>
          </cell>
          <cell r="J21">
            <v>19.8</v>
          </cell>
          <cell r="K21">
            <v>3.4000000000000008</v>
          </cell>
        </row>
        <row r="22">
          <cell r="B22">
            <v>25.574999999999999</v>
          </cell>
          <cell r="C22">
            <v>32.5</v>
          </cell>
          <cell r="D22">
            <v>19.7</v>
          </cell>
          <cell r="E22">
            <v>74.083333333333329</v>
          </cell>
          <cell r="F22">
            <v>96</v>
          </cell>
          <cell r="G22">
            <v>43</v>
          </cell>
          <cell r="H22">
            <v>12.96</v>
          </cell>
          <cell r="I22" t="str">
            <v>SO</v>
          </cell>
          <cell r="J22">
            <v>27</v>
          </cell>
          <cell r="K22">
            <v>2.1999999999999997</v>
          </cell>
        </row>
        <row r="23">
          <cell r="B23">
            <v>24.504166666666663</v>
          </cell>
          <cell r="C23">
            <v>31.5</v>
          </cell>
          <cell r="D23">
            <v>19.7</v>
          </cell>
          <cell r="E23">
            <v>72.875</v>
          </cell>
          <cell r="F23">
            <v>94</v>
          </cell>
          <cell r="G23">
            <v>44</v>
          </cell>
          <cell r="H23">
            <v>15.48</v>
          </cell>
          <cell r="I23" t="str">
            <v>SO</v>
          </cell>
          <cell r="J23">
            <v>25.92</v>
          </cell>
          <cell r="K23">
            <v>0.2</v>
          </cell>
        </row>
        <row r="24">
          <cell r="B24">
            <v>23.558333333333337</v>
          </cell>
          <cell r="C24">
            <v>30</v>
          </cell>
          <cell r="D24">
            <v>19.100000000000001</v>
          </cell>
          <cell r="E24">
            <v>75.25</v>
          </cell>
          <cell r="F24">
            <v>96</v>
          </cell>
          <cell r="G24">
            <v>43</v>
          </cell>
          <cell r="H24">
            <v>13.68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24.720833333333331</v>
          </cell>
          <cell r="C25">
            <v>31.7</v>
          </cell>
          <cell r="D25">
            <v>19.2</v>
          </cell>
          <cell r="E25">
            <v>71.791666666666671</v>
          </cell>
          <cell r="F25">
            <v>94</v>
          </cell>
          <cell r="G25">
            <v>43</v>
          </cell>
          <cell r="H25">
            <v>14.76</v>
          </cell>
          <cell r="I25" t="str">
            <v>SO</v>
          </cell>
          <cell r="J25">
            <v>39.24</v>
          </cell>
          <cell r="K25">
            <v>0.2</v>
          </cell>
        </row>
        <row r="26">
          <cell r="B26">
            <v>23.820833333333336</v>
          </cell>
          <cell r="C26">
            <v>30.9</v>
          </cell>
          <cell r="D26">
            <v>19.2</v>
          </cell>
          <cell r="E26">
            <v>71.208333333333329</v>
          </cell>
          <cell r="F26">
            <v>95</v>
          </cell>
          <cell r="G26">
            <v>37</v>
          </cell>
          <cell r="H26">
            <v>12.24</v>
          </cell>
          <cell r="I26" t="str">
            <v>SO</v>
          </cell>
          <cell r="J26">
            <v>30.240000000000002</v>
          </cell>
          <cell r="K26">
            <v>0.2</v>
          </cell>
        </row>
        <row r="27">
          <cell r="B27">
            <v>21.25</v>
          </cell>
          <cell r="C27">
            <v>31</v>
          </cell>
          <cell r="D27">
            <v>13.4</v>
          </cell>
          <cell r="E27">
            <v>65.291666666666671</v>
          </cell>
          <cell r="F27">
            <v>93</v>
          </cell>
          <cell r="G27">
            <v>31</v>
          </cell>
          <cell r="H27">
            <v>9.3600000000000012</v>
          </cell>
          <cell r="I27" t="str">
            <v>SO</v>
          </cell>
          <cell r="J27">
            <v>23.400000000000002</v>
          </cell>
          <cell r="K27">
            <v>0</v>
          </cell>
        </row>
        <row r="28">
          <cell r="B28">
            <v>23.279166666666665</v>
          </cell>
          <cell r="C28">
            <v>32</v>
          </cell>
          <cell r="D28">
            <v>15.3</v>
          </cell>
          <cell r="E28">
            <v>67.958333333333329</v>
          </cell>
          <cell r="F28">
            <v>95</v>
          </cell>
          <cell r="G28">
            <v>35</v>
          </cell>
          <cell r="H28">
            <v>16.920000000000002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23.983333333333338</v>
          </cell>
          <cell r="C29">
            <v>31.9</v>
          </cell>
          <cell r="D29">
            <v>16.399999999999999</v>
          </cell>
          <cell r="E29">
            <v>69.166666666666671</v>
          </cell>
          <cell r="F29">
            <v>95</v>
          </cell>
          <cell r="G29">
            <v>34</v>
          </cell>
          <cell r="H29">
            <v>15.120000000000001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23.737499999999997</v>
          </cell>
          <cell r="C30">
            <v>31.4</v>
          </cell>
          <cell r="D30">
            <v>21.4</v>
          </cell>
          <cell r="E30">
            <v>79.083333333333329</v>
          </cell>
          <cell r="F30">
            <v>92</v>
          </cell>
          <cell r="G30">
            <v>53</v>
          </cell>
          <cell r="H30">
            <v>12.24</v>
          </cell>
          <cell r="J30">
            <v>38.519999999999996</v>
          </cell>
          <cell r="K30">
            <v>0.8</v>
          </cell>
        </row>
        <row r="31">
          <cell r="B31">
            <v>22.504166666666674</v>
          </cell>
          <cell r="C31">
            <v>28.6</v>
          </cell>
          <cell r="D31">
            <v>20.3</v>
          </cell>
          <cell r="E31">
            <v>90.333333333333329</v>
          </cell>
          <cell r="F31">
            <v>97</v>
          </cell>
          <cell r="G31">
            <v>62</v>
          </cell>
          <cell r="H31">
            <v>18.720000000000002</v>
          </cell>
          <cell r="I31" t="str">
            <v>SO</v>
          </cell>
          <cell r="J31">
            <v>42.84</v>
          </cell>
          <cell r="K31">
            <v>2.1999999999999997</v>
          </cell>
        </row>
        <row r="32">
          <cell r="B32">
            <v>23.733333333333334</v>
          </cell>
          <cell r="C32">
            <v>29.4</v>
          </cell>
          <cell r="D32">
            <v>21</v>
          </cell>
          <cell r="E32">
            <v>86.083333333333329</v>
          </cell>
          <cell r="F32">
            <v>96</v>
          </cell>
          <cell r="G32">
            <v>60</v>
          </cell>
          <cell r="H32">
            <v>8.64</v>
          </cell>
          <cell r="I32" t="str">
            <v>SO</v>
          </cell>
          <cell r="J32">
            <v>21.96</v>
          </cell>
          <cell r="K32">
            <v>4.0000000000000009</v>
          </cell>
        </row>
        <row r="33">
          <cell r="B33">
            <v>23.479166666666661</v>
          </cell>
          <cell r="C33">
            <v>29</v>
          </cell>
          <cell r="D33">
            <v>21.1</v>
          </cell>
          <cell r="E33">
            <v>86.75</v>
          </cell>
          <cell r="F33">
            <v>96</v>
          </cell>
          <cell r="G33">
            <v>59</v>
          </cell>
          <cell r="H33">
            <v>9.3600000000000012</v>
          </cell>
          <cell r="I33" t="str">
            <v>SO</v>
          </cell>
          <cell r="J33">
            <v>24.48</v>
          </cell>
          <cell r="K33">
            <v>6.8000000000000034</v>
          </cell>
        </row>
        <row r="34">
          <cell r="B34">
            <v>23.425000000000001</v>
          </cell>
          <cell r="C34">
            <v>29.8</v>
          </cell>
          <cell r="D34">
            <v>19.8</v>
          </cell>
          <cell r="E34">
            <v>80.125</v>
          </cell>
          <cell r="F34">
            <v>96</v>
          </cell>
          <cell r="G34">
            <v>47</v>
          </cell>
          <cell r="H34">
            <v>8.64</v>
          </cell>
          <cell r="I34" t="str">
            <v>SO</v>
          </cell>
          <cell r="J34">
            <v>25.56</v>
          </cell>
          <cell r="K34">
            <v>9.0000000000000018</v>
          </cell>
        </row>
        <row r="35">
          <cell r="B35">
            <v>20.645833333333336</v>
          </cell>
          <cell r="C35">
            <v>25.6</v>
          </cell>
          <cell r="D35">
            <v>17.2</v>
          </cell>
          <cell r="E35">
            <v>87.625</v>
          </cell>
          <cell r="F35">
            <v>96</v>
          </cell>
          <cell r="G35">
            <v>67</v>
          </cell>
          <cell r="H35">
            <v>10.08</v>
          </cell>
          <cell r="I35" t="str">
            <v>SO</v>
          </cell>
          <cell r="J35">
            <v>26.64</v>
          </cell>
          <cell r="K35">
            <v>6.8000000000000025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26.270833333333332</v>
          </cell>
          <cell r="C5">
            <v>33.299999999999997</v>
          </cell>
          <cell r="D5">
            <v>22.1</v>
          </cell>
          <cell r="E5">
            <v>75.333333333333329</v>
          </cell>
          <cell r="F5">
            <v>90</v>
          </cell>
          <cell r="G5">
            <v>46</v>
          </cell>
          <cell r="H5">
            <v>14.4</v>
          </cell>
          <cell r="I5" t="str">
            <v>SE</v>
          </cell>
          <cell r="J5">
            <v>49.32</v>
          </cell>
          <cell r="K5">
            <v>0</v>
          </cell>
        </row>
        <row r="6">
          <cell r="B6">
            <v>26.100000000000005</v>
          </cell>
          <cell r="C6">
            <v>31.7</v>
          </cell>
          <cell r="D6">
            <v>22.6</v>
          </cell>
          <cell r="E6">
            <v>78.291666666666671</v>
          </cell>
          <cell r="F6">
            <v>94</v>
          </cell>
          <cell r="G6">
            <v>52</v>
          </cell>
          <cell r="H6">
            <v>13.32</v>
          </cell>
          <cell r="I6" t="str">
            <v>NE</v>
          </cell>
          <cell r="J6">
            <v>30.240000000000002</v>
          </cell>
          <cell r="K6">
            <v>2</v>
          </cell>
        </row>
        <row r="7">
          <cell r="B7">
            <v>26.654166666666665</v>
          </cell>
          <cell r="C7">
            <v>32.6</v>
          </cell>
          <cell r="D7">
            <v>22.3</v>
          </cell>
          <cell r="E7">
            <v>75.625</v>
          </cell>
          <cell r="F7">
            <v>93</v>
          </cell>
          <cell r="G7">
            <v>43</v>
          </cell>
          <cell r="H7">
            <v>11.16</v>
          </cell>
          <cell r="I7" t="str">
            <v>NE</v>
          </cell>
          <cell r="J7">
            <v>24.840000000000003</v>
          </cell>
          <cell r="K7">
            <v>0</v>
          </cell>
        </row>
        <row r="8">
          <cell r="B8">
            <v>26.787499999999998</v>
          </cell>
          <cell r="C8">
            <v>33.5</v>
          </cell>
          <cell r="D8">
            <v>22.5</v>
          </cell>
          <cell r="E8">
            <v>67.041666666666671</v>
          </cell>
          <cell r="F8">
            <v>87</v>
          </cell>
          <cell r="G8">
            <v>34</v>
          </cell>
          <cell r="H8">
            <v>12.6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26.441666666666666</v>
          </cell>
          <cell r="C9">
            <v>33.1</v>
          </cell>
          <cell r="D9">
            <v>22.7</v>
          </cell>
          <cell r="E9">
            <v>74.75</v>
          </cell>
          <cell r="F9">
            <v>91</v>
          </cell>
          <cell r="G9">
            <v>44</v>
          </cell>
          <cell r="H9">
            <v>11.16</v>
          </cell>
          <cell r="I9" t="str">
            <v>O</v>
          </cell>
          <cell r="J9">
            <v>30.96</v>
          </cell>
          <cell r="K9">
            <v>0</v>
          </cell>
        </row>
        <row r="10">
          <cell r="B10">
            <v>26.170833333333331</v>
          </cell>
          <cell r="C10">
            <v>32.299999999999997</v>
          </cell>
          <cell r="D10">
            <v>22.1</v>
          </cell>
          <cell r="E10">
            <v>75.458333333333329</v>
          </cell>
          <cell r="F10">
            <v>93</v>
          </cell>
          <cell r="G10">
            <v>43</v>
          </cell>
          <cell r="H10">
            <v>12.24</v>
          </cell>
          <cell r="I10" t="str">
            <v>SO</v>
          </cell>
          <cell r="J10">
            <v>22.32</v>
          </cell>
          <cell r="K10">
            <v>0</v>
          </cell>
        </row>
        <row r="11">
          <cell r="B11">
            <v>25.441666666666663</v>
          </cell>
          <cell r="C11">
            <v>31.8</v>
          </cell>
          <cell r="D11">
            <v>21.5</v>
          </cell>
          <cell r="E11">
            <v>77.625</v>
          </cell>
          <cell r="F11">
            <v>91</v>
          </cell>
          <cell r="G11">
            <v>50</v>
          </cell>
          <cell r="H11">
            <v>14.76</v>
          </cell>
          <cell r="I11" t="str">
            <v>SO</v>
          </cell>
          <cell r="J11">
            <v>28.8</v>
          </cell>
          <cell r="K11">
            <v>0</v>
          </cell>
        </row>
        <row r="12">
          <cell r="B12">
            <v>24.979166666666671</v>
          </cell>
          <cell r="C12">
            <v>31.4</v>
          </cell>
          <cell r="D12">
            <v>22.5</v>
          </cell>
          <cell r="E12">
            <v>82.5</v>
          </cell>
          <cell r="F12">
            <v>94</v>
          </cell>
          <cell r="G12">
            <v>54</v>
          </cell>
          <cell r="H12">
            <v>12.6</v>
          </cell>
          <cell r="I12" t="str">
            <v>O</v>
          </cell>
          <cell r="J12">
            <v>27</v>
          </cell>
          <cell r="K12">
            <v>0.4</v>
          </cell>
        </row>
        <row r="13">
          <cell r="B13">
            <v>24.508333333333336</v>
          </cell>
          <cell r="C13">
            <v>30.9</v>
          </cell>
          <cell r="D13">
            <v>22.1</v>
          </cell>
          <cell r="E13">
            <v>85.625</v>
          </cell>
          <cell r="F13">
            <v>95</v>
          </cell>
          <cell r="G13">
            <v>54</v>
          </cell>
          <cell r="H13">
            <v>19.079999999999998</v>
          </cell>
          <cell r="I13" t="str">
            <v>N</v>
          </cell>
          <cell r="J13">
            <v>48.24</v>
          </cell>
          <cell r="K13">
            <v>17.600000000000001</v>
          </cell>
        </row>
        <row r="14">
          <cell r="B14">
            <v>24.666666666666671</v>
          </cell>
          <cell r="C14">
            <v>30.4</v>
          </cell>
          <cell r="D14">
            <v>21.4</v>
          </cell>
          <cell r="E14">
            <v>82.5</v>
          </cell>
          <cell r="F14">
            <v>95</v>
          </cell>
          <cell r="G14">
            <v>54</v>
          </cell>
          <cell r="H14">
            <v>8.2799999999999994</v>
          </cell>
          <cell r="I14" t="str">
            <v>N</v>
          </cell>
          <cell r="J14">
            <v>23.759999999999998</v>
          </cell>
          <cell r="K14">
            <v>8</v>
          </cell>
        </row>
        <row r="15">
          <cell r="B15">
            <v>26.145833333333339</v>
          </cell>
          <cell r="C15">
            <v>33.1</v>
          </cell>
          <cell r="D15">
            <v>21</v>
          </cell>
          <cell r="E15">
            <v>73.458333333333329</v>
          </cell>
          <cell r="F15">
            <v>95</v>
          </cell>
          <cell r="G15">
            <v>37</v>
          </cell>
          <cell r="H15">
            <v>13.68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26.55</v>
          </cell>
          <cell r="C16">
            <v>33.1</v>
          </cell>
          <cell r="D16">
            <v>21.8</v>
          </cell>
          <cell r="E16">
            <v>71.333333333333329</v>
          </cell>
          <cell r="F16">
            <v>92</v>
          </cell>
          <cell r="G16">
            <v>34</v>
          </cell>
          <cell r="H16">
            <v>35.28</v>
          </cell>
          <cell r="I16" t="str">
            <v>N</v>
          </cell>
          <cell r="J16">
            <v>59.04</v>
          </cell>
          <cell r="K16">
            <v>0</v>
          </cell>
        </row>
        <row r="17">
          <cell r="B17">
            <v>23.045833333333331</v>
          </cell>
          <cell r="C17">
            <v>30.7</v>
          </cell>
          <cell r="D17">
            <v>19.8</v>
          </cell>
          <cell r="E17">
            <v>85.125</v>
          </cell>
          <cell r="F17">
            <v>96</v>
          </cell>
          <cell r="G17">
            <v>52</v>
          </cell>
          <cell r="H17">
            <v>20.16</v>
          </cell>
          <cell r="I17" t="str">
            <v>N</v>
          </cell>
          <cell r="J17">
            <v>59.04</v>
          </cell>
          <cell r="K17">
            <v>36.4</v>
          </cell>
        </row>
        <row r="18">
          <cell r="B18">
            <v>23.562499999999996</v>
          </cell>
          <cell r="C18">
            <v>30.7</v>
          </cell>
          <cell r="D18">
            <v>20.5</v>
          </cell>
          <cell r="E18">
            <v>84.875</v>
          </cell>
          <cell r="F18">
            <v>95</v>
          </cell>
          <cell r="G18">
            <v>54</v>
          </cell>
          <cell r="H18">
            <v>16.559999999999999</v>
          </cell>
          <cell r="I18" t="str">
            <v>L</v>
          </cell>
          <cell r="J18">
            <v>78.84</v>
          </cell>
          <cell r="K18">
            <v>5.6</v>
          </cell>
        </row>
        <row r="19">
          <cell r="B19">
            <v>24.504166666666666</v>
          </cell>
          <cell r="C19">
            <v>31.2</v>
          </cell>
          <cell r="D19">
            <v>20.399999999999999</v>
          </cell>
          <cell r="E19">
            <v>81.083333333333329</v>
          </cell>
          <cell r="F19">
            <v>95</v>
          </cell>
          <cell r="G19">
            <v>47</v>
          </cell>
          <cell r="H19">
            <v>17.28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25.275000000000002</v>
          </cell>
          <cell r="C20">
            <v>31.6</v>
          </cell>
          <cell r="D20">
            <v>20.100000000000001</v>
          </cell>
          <cell r="E20">
            <v>75.916666666666671</v>
          </cell>
          <cell r="F20">
            <v>94</v>
          </cell>
          <cell r="G20">
            <v>49</v>
          </cell>
          <cell r="H20">
            <v>14.76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25.474999999999998</v>
          </cell>
          <cell r="C21">
            <v>31.5</v>
          </cell>
          <cell r="D21">
            <v>21.5</v>
          </cell>
          <cell r="E21">
            <v>75.375</v>
          </cell>
          <cell r="F21">
            <v>93</v>
          </cell>
          <cell r="G21">
            <v>47</v>
          </cell>
          <cell r="H21">
            <v>16.559999999999999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23.737500000000001</v>
          </cell>
          <cell r="C22">
            <v>29.9</v>
          </cell>
          <cell r="D22">
            <v>20.2</v>
          </cell>
          <cell r="E22">
            <v>79.125</v>
          </cell>
          <cell r="F22">
            <v>93</v>
          </cell>
          <cell r="G22">
            <v>51</v>
          </cell>
          <cell r="H22">
            <v>11.879999999999999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23.041666666666668</v>
          </cell>
          <cell r="C23">
            <v>27.8</v>
          </cell>
          <cell r="D23">
            <v>20.399999999999999</v>
          </cell>
          <cell r="E23">
            <v>85.541666666666671</v>
          </cell>
          <cell r="F23">
            <v>94</v>
          </cell>
          <cell r="G23">
            <v>62</v>
          </cell>
          <cell r="H23">
            <v>16.559999999999999</v>
          </cell>
          <cell r="I23" t="str">
            <v>L</v>
          </cell>
          <cell r="J23">
            <v>28.44</v>
          </cell>
          <cell r="K23">
            <v>9.1999999999999993</v>
          </cell>
        </row>
        <row r="24">
          <cell r="B24">
            <v>22.312500000000004</v>
          </cell>
          <cell r="C24">
            <v>27.1</v>
          </cell>
          <cell r="D24">
            <v>19.600000000000001</v>
          </cell>
          <cell r="E24">
            <v>87.333333333333329</v>
          </cell>
          <cell r="F24">
            <v>95</v>
          </cell>
          <cell r="G24">
            <v>62</v>
          </cell>
          <cell r="H24">
            <v>13.68</v>
          </cell>
          <cell r="I24" t="str">
            <v>NE</v>
          </cell>
          <cell r="J24">
            <v>39.6</v>
          </cell>
          <cell r="K24">
            <v>6.8000000000000007</v>
          </cell>
        </row>
        <row r="25">
          <cell r="B25">
            <v>22.358333333333334</v>
          </cell>
          <cell r="C25">
            <v>28.6</v>
          </cell>
          <cell r="D25">
            <v>20.5</v>
          </cell>
          <cell r="E25">
            <v>87.375</v>
          </cell>
          <cell r="F25">
            <v>95</v>
          </cell>
          <cell r="G25">
            <v>58</v>
          </cell>
          <cell r="H25">
            <v>12.24</v>
          </cell>
          <cell r="I25" t="str">
            <v>N</v>
          </cell>
          <cell r="J25">
            <v>32.4</v>
          </cell>
          <cell r="K25">
            <v>37.599999999999994</v>
          </cell>
        </row>
        <row r="26">
          <cell r="B26">
            <v>23.812499999999996</v>
          </cell>
          <cell r="C26">
            <v>30.1</v>
          </cell>
          <cell r="D26">
            <v>19.7</v>
          </cell>
          <cell r="E26">
            <v>82.291666666666671</v>
          </cell>
          <cell r="F26">
            <v>96</v>
          </cell>
          <cell r="G26">
            <v>49</v>
          </cell>
          <cell r="H26">
            <v>10.44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25.341666666666665</v>
          </cell>
          <cell r="C27">
            <v>32.700000000000003</v>
          </cell>
          <cell r="D27">
            <v>19.600000000000001</v>
          </cell>
          <cell r="E27">
            <v>73.125</v>
          </cell>
          <cell r="F27">
            <v>95</v>
          </cell>
          <cell r="G27">
            <v>39</v>
          </cell>
          <cell r="H27">
            <v>9.7200000000000006</v>
          </cell>
          <cell r="I27" t="str">
            <v>O</v>
          </cell>
          <cell r="J27">
            <v>18.36</v>
          </cell>
          <cell r="K27">
            <v>0</v>
          </cell>
        </row>
        <row r="28">
          <cell r="B28">
            <v>25.599999999999998</v>
          </cell>
          <cell r="C28">
            <v>31.7</v>
          </cell>
          <cell r="D28">
            <v>19.899999999999999</v>
          </cell>
          <cell r="E28">
            <v>70.916666666666671</v>
          </cell>
          <cell r="F28">
            <v>93</v>
          </cell>
          <cell r="G28">
            <v>40</v>
          </cell>
          <cell r="H28">
            <v>11.520000000000001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25.650000000000002</v>
          </cell>
          <cell r="C29">
            <v>32.1</v>
          </cell>
          <cell r="D29">
            <v>19.7</v>
          </cell>
          <cell r="E29">
            <v>66.625</v>
          </cell>
          <cell r="F29">
            <v>88</v>
          </cell>
          <cell r="G29">
            <v>45</v>
          </cell>
          <cell r="H29">
            <v>10.8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>
            <v>26.612500000000001</v>
          </cell>
          <cell r="C30">
            <v>33.5</v>
          </cell>
          <cell r="D30">
            <v>22</v>
          </cell>
          <cell r="E30">
            <v>73.708333333333329</v>
          </cell>
          <cell r="F30">
            <v>92</v>
          </cell>
          <cell r="G30">
            <v>46</v>
          </cell>
          <cell r="H30">
            <v>11.879999999999999</v>
          </cell>
          <cell r="J30">
            <v>27</v>
          </cell>
          <cell r="K30">
            <v>0</v>
          </cell>
        </row>
        <row r="31">
          <cell r="B31">
            <v>24.491666666666664</v>
          </cell>
          <cell r="C31">
            <v>29.5</v>
          </cell>
          <cell r="D31">
            <v>21.2</v>
          </cell>
          <cell r="E31">
            <v>80.25</v>
          </cell>
          <cell r="F31">
            <v>94</v>
          </cell>
          <cell r="G31">
            <v>57</v>
          </cell>
          <cell r="H31">
            <v>20.52</v>
          </cell>
          <cell r="I31" t="str">
            <v>SO</v>
          </cell>
          <cell r="J31">
            <v>31.680000000000003</v>
          </cell>
          <cell r="K31">
            <v>0</v>
          </cell>
        </row>
        <row r="32">
          <cell r="B32">
            <v>26.312499999999996</v>
          </cell>
          <cell r="C32">
            <v>32.299999999999997</v>
          </cell>
          <cell r="D32">
            <v>20.9</v>
          </cell>
          <cell r="E32">
            <v>74.583333333333329</v>
          </cell>
          <cell r="F32">
            <v>95</v>
          </cell>
          <cell r="G32">
            <v>45</v>
          </cell>
          <cell r="H32">
            <v>8.64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25.525000000000002</v>
          </cell>
          <cell r="C33">
            <v>31.3</v>
          </cell>
          <cell r="D33">
            <v>21.5</v>
          </cell>
          <cell r="E33">
            <v>80.708333333333329</v>
          </cell>
          <cell r="F33">
            <v>94</v>
          </cell>
          <cell r="G33">
            <v>54</v>
          </cell>
          <cell r="H33">
            <v>19.8</v>
          </cell>
          <cell r="I33" t="str">
            <v>SO</v>
          </cell>
          <cell r="J33">
            <v>41.4</v>
          </cell>
          <cell r="K33">
            <v>23.6</v>
          </cell>
        </row>
        <row r="34">
          <cell r="B34">
            <v>25.591666666666665</v>
          </cell>
          <cell r="C34">
            <v>32.5</v>
          </cell>
          <cell r="D34">
            <v>21.5</v>
          </cell>
          <cell r="E34">
            <v>82</v>
          </cell>
          <cell r="F34">
            <v>94</v>
          </cell>
          <cell r="G34">
            <v>51</v>
          </cell>
          <cell r="H34">
            <v>27.720000000000002</v>
          </cell>
          <cell r="I34" t="str">
            <v>O</v>
          </cell>
          <cell r="J34">
            <v>51.480000000000004</v>
          </cell>
          <cell r="K34">
            <v>4</v>
          </cell>
        </row>
        <row r="35">
          <cell r="B35">
            <v>25.387499999999999</v>
          </cell>
          <cell r="C35">
            <v>31.9</v>
          </cell>
          <cell r="D35">
            <v>21.8</v>
          </cell>
          <cell r="E35">
            <v>81.583333333333329</v>
          </cell>
          <cell r="F35">
            <v>94</v>
          </cell>
          <cell r="G35">
            <v>53</v>
          </cell>
          <cell r="H35">
            <v>9.7200000000000006</v>
          </cell>
          <cell r="I35" t="str">
            <v>N</v>
          </cell>
          <cell r="J35">
            <v>32.04</v>
          </cell>
          <cell r="K35">
            <v>2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25.324999999999992</v>
          </cell>
          <cell r="C5">
            <v>31.6</v>
          </cell>
          <cell r="D5">
            <v>20.6</v>
          </cell>
          <cell r="E5">
            <v>70.708333333333329</v>
          </cell>
          <cell r="F5">
            <v>94</v>
          </cell>
          <cell r="G5">
            <v>45</v>
          </cell>
          <cell r="H5">
            <v>26.28</v>
          </cell>
          <cell r="I5" t="str">
            <v>NO</v>
          </cell>
          <cell r="J5">
            <v>48.24</v>
          </cell>
          <cell r="K5">
            <v>0</v>
          </cell>
        </row>
        <row r="6">
          <cell r="B6">
            <v>25.833333333333332</v>
          </cell>
          <cell r="C6">
            <v>32.4</v>
          </cell>
          <cell r="D6">
            <v>20.9</v>
          </cell>
          <cell r="E6">
            <v>70.041666666666671</v>
          </cell>
          <cell r="F6">
            <v>89</v>
          </cell>
          <cell r="G6">
            <v>45</v>
          </cell>
          <cell r="H6">
            <v>21.6</v>
          </cell>
          <cell r="I6" t="str">
            <v>NO</v>
          </cell>
          <cell r="J6">
            <v>39.96</v>
          </cell>
          <cell r="K6">
            <v>0</v>
          </cell>
        </row>
        <row r="7">
          <cell r="B7">
            <v>25.566666666666666</v>
          </cell>
          <cell r="C7">
            <v>31.3</v>
          </cell>
          <cell r="D7">
            <v>20.7</v>
          </cell>
          <cell r="E7">
            <v>71.666666666666671</v>
          </cell>
          <cell r="F7">
            <v>92</v>
          </cell>
          <cell r="G7">
            <v>45</v>
          </cell>
          <cell r="H7">
            <v>19.440000000000001</v>
          </cell>
          <cell r="I7" t="str">
            <v>NO</v>
          </cell>
          <cell r="J7">
            <v>32.76</v>
          </cell>
          <cell r="K7">
            <v>0</v>
          </cell>
        </row>
        <row r="8">
          <cell r="B8">
            <v>25.424999999999997</v>
          </cell>
          <cell r="C8">
            <v>30.3</v>
          </cell>
          <cell r="D8">
            <v>21.7</v>
          </cell>
          <cell r="E8">
            <v>73.25</v>
          </cell>
          <cell r="F8">
            <v>91</v>
          </cell>
          <cell r="G8">
            <v>52</v>
          </cell>
          <cell r="H8">
            <v>15.120000000000001</v>
          </cell>
          <cell r="I8" t="str">
            <v>NO</v>
          </cell>
          <cell r="J8">
            <v>36.36</v>
          </cell>
          <cell r="K8">
            <v>0</v>
          </cell>
        </row>
        <row r="9">
          <cell r="B9">
            <v>23.758333333333329</v>
          </cell>
          <cell r="C9">
            <v>29.5</v>
          </cell>
          <cell r="D9">
            <v>21.1</v>
          </cell>
          <cell r="E9">
            <v>84.458333333333329</v>
          </cell>
          <cell r="F9">
            <v>96</v>
          </cell>
          <cell r="G9">
            <v>54</v>
          </cell>
          <cell r="H9">
            <v>11.16</v>
          </cell>
          <cell r="I9" t="str">
            <v>NO</v>
          </cell>
          <cell r="J9">
            <v>22.32</v>
          </cell>
          <cell r="K9">
            <v>0</v>
          </cell>
        </row>
        <row r="10">
          <cell r="B10">
            <v>22.162499999999998</v>
          </cell>
          <cell r="C10">
            <v>27.9</v>
          </cell>
          <cell r="D10">
            <v>19.8</v>
          </cell>
          <cell r="E10">
            <v>89.625</v>
          </cell>
          <cell r="F10">
            <v>95</v>
          </cell>
          <cell r="G10">
            <v>69</v>
          </cell>
          <cell r="H10">
            <v>14.4</v>
          </cell>
          <cell r="I10" t="str">
            <v>NO</v>
          </cell>
          <cell r="J10">
            <v>42.12</v>
          </cell>
          <cell r="K10">
            <v>15.999999999999998</v>
          </cell>
        </row>
        <row r="11">
          <cell r="B11">
            <v>24.575000000000003</v>
          </cell>
          <cell r="C11">
            <v>30.3</v>
          </cell>
          <cell r="D11">
            <v>20.6</v>
          </cell>
          <cell r="E11">
            <v>80.5</v>
          </cell>
          <cell r="F11">
            <v>96</v>
          </cell>
          <cell r="G11">
            <v>55</v>
          </cell>
          <cell r="H11">
            <v>16.920000000000002</v>
          </cell>
          <cell r="I11" t="str">
            <v>NO</v>
          </cell>
          <cell r="J11">
            <v>31.319999999999997</v>
          </cell>
          <cell r="K11">
            <v>0</v>
          </cell>
        </row>
        <row r="12">
          <cell r="B12">
            <v>23.600000000000005</v>
          </cell>
          <cell r="C12">
            <v>28.5</v>
          </cell>
          <cell r="D12">
            <v>21</v>
          </cell>
          <cell r="E12">
            <v>84.083333333333329</v>
          </cell>
          <cell r="F12">
            <v>96</v>
          </cell>
          <cell r="G12">
            <v>60</v>
          </cell>
          <cell r="H12">
            <v>15.48</v>
          </cell>
          <cell r="I12" t="str">
            <v>NO</v>
          </cell>
          <cell r="J12">
            <v>34.200000000000003</v>
          </cell>
          <cell r="K12">
            <v>4.4000000000000004</v>
          </cell>
        </row>
        <row r="13">
          <cell r="B13">
            <v>23.104166666666668</v>
          </cell>
          <cell r="C13">
            <v>28.6</v>
          </cell>
          <cell r="D13">
            <v>19.8</v>
          </cell>
          <cell r="E13">
            <v>80.791666666666671</v>
          </cell>
          <cell r="F13">
            <v>95</v>
          </cell>
          <cell r="G13">
            <v>55</v>
          </cell>
          <cell r="H13">
            <v>16.559999999999999</v>
          </cell>
          <cell r="I13" t="str">
            <v>O</v>
          </cell>
          <cell r="J13">
            <v>30.6</v>
          </cell>
          <cell r="K13">
            <v>0.2</v>
          </cell>
        </row>
        <row r="14">
          <cell r="B14">
            <v>24.845833333333331</v>
          </cell>
          <cell r="C14">
            <v>30.3</v>
          </cell>
          <cell r="D14">
            <v>20.100000000000001</v>
          </cell>
          <cell r="E14">
            <v>71.875</v>
          </cell>
          <cell r="F14">
            <v>94</v>
          </cell>
          <cell r="G14">
            <v>45</v>
          </cell>
          <cell r="H14">
            <v>12.96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25.691666666666663</v>
          </cell>
          <cell r="C15">
            <v>30.8</v>
          </cell>
          <cell r="D15">
            <v>21.5</v>
          </cell>
          <cell r="E15">
            <v>64.75</v>
          </cell>
          <cell r="F15">
            <v>84</v>
          </cell>
          <cell r="G15">
            <v>38</v>
          </cell>
          <cell r="H15">
            <v>15.120000000000001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25.820833333333329</v>
          </cell>
          <cell r="C16">
            <v>31.4</v>
          </cell>
          <cell r="D16">
            <v>20.6</v>
          </cell>
          <cell r="E16">
            <v>58.583333333333336</v>
          </cell>
          <cell r="F16">
            <v>84</v>
          </cell>
          <cell r="G16">
            <v>29</v>
          </cell>
          <cell r="H16">
            <v>15.48</v>
          </cell>
          <cell r="I16" t="str">
            <v>O</v>
          </cell>
          <cell r="J16">
            <v>32.04</v>
          </cell>
          <cell r="K16">
            <v>0</v>
          </cell>
        </row>
        <row r="17">
          <cell r="B17">
            <v>23.408333333333331</v>
          </cell>
          <cell r="C17">
            <v>30.2</v>
          </cell>
          <cell r="D17">
            <v>18.5</v>
          </cell>
          <cell r="E17">
            <v>69.375</v>
          </cell>
          <cell r="F17">
            <v>89</v>
          </cell>
          <cell r="G17">
            <v>37</v>
          </cell>
          <cell r="H17">
            <v>12.6</v>
          </cell>
          <cell r="I17" t="str">
            <v>NO</v>
          </cell>
          <cell r="J17">
            <v>32.4</v>
          </cell>
          <cell r="K17">
            <v>0</v>
          </cell>
        </row>
        <row r="18">
          <cell r="B18">
            <v>23.037500000000005</v>
          </cell>
          <cell r="C18">
            <v>29.7</v>
          </cell>
          <cell r="D18">
            <v>18.399999999999999</v>
          </cell>
          <cell r="E18">
            <v>73.666666666666671</v>
          </cell>
          <cell r="F18">
            <v>92</v>
          </cell>
          <cell r="G18">
            <v>47</v>
          </cell>
          <cell r="H18">
            <v>19.079999999999998</v>
          </cell>
          <cell r="I18" t="str">
            <v>NO</v>
          </cell>
          <cell r="J18">
            <v>33.480000000000004</v>
          </cell>
          <cell r="K18">
            <v>0</v>
          </cell>
        </row>
        <row r="19">
          <cell r="B19">
            <v>23.158333333333335</v>
          </cell>
          <cell r="C19">
            <v>30.4</v>
          </cell>
          <cell r="D19">
            <v>19.5</v>
          </cell>
          <cell r="E19">
            <v>74.416666666666671</v>
          </cell>
          <cell r="F19">
            <v>93</v>
          </cell>
          <cell r="G19">
            <v>48</v>
          </cell>
          <cell r="H19">
            <v>14.04</v>
          </cell>
          <cell r="I19" t="str">
            <v>NO</v>
          </cell>
          <cell r="J19">
            <v>27</v>
          </cell>
          <cell r="K19">
            <v>22.4</v>
          </cell>
        </row>
        <row r="20">
          <cell r="B20">
            <v>24.804166666666671</v>
          </cell>
          <cell r="C20">
            <v>30.8</v>
          </cell>
          <cell r="D20">
            <v>20.3</v>
          </cell>
          <cell r="E20">
            <v>72.708333333333329</v>
          </cell>
          <cell r="F20">
            <v>90</v>
          </cell>
          <cell r="G20">
            <v>47</v>
          </cell>
          <cell r="H20">
            <v>11.520000000000001</v>
          </cell>
          <cell r="I20" t="str">
            <v>NO</v>
          </cell>
          <cell r="J20">
            <v>24.48</v>
          </cell>
          <cell r="K20">
            <v>0</v>
          </cell>
        </row>
        <row r="21">
          <cell r="B21">
            <v>25.545833333333334</v>
          </cell>
          <cell r="C21">
            <v>32.299999999999997</v>
          </cell>
          <cell r="D21">
            <v>21</v>
          </cell>
          <cell r="E21">
            <v>69.125</v>
          </cell>
          <cell r="F21">
            <v>86</v>
          </cell>
          <cell r="G21">
            <v>37</v>
          </cell>
          <cell r="H21">
            <v>12.96</v>
          </cell>
          <cell r="I21" t="str">
            <v>NO</v>
          </cell>
          <cell r="J21">
            <v>49.32</v>
          </cell>
          <cell r="K21">
            <v>8</v>
          </cell>
        </row>
        <row r="22">
          <cell r="B22">
            <v>24.666666666666671</v>
          </cell>
          <cell r="C22">
            <v>31.2</v>
          </cell>
          <cell r="D22">
            <v>19.899999999999999</v>
          </cell>
          <cell r="E22">
            <v>71.833333333333329</v>
          </cell>
          <cell r="F22">
            <v>92</v>
          </cell>
          <cell r="G22">
            <v>45</v>
          </cell>
          <cell r="H22">
            <v>16.920000000000002</v>
          </cell>
          <cell r="I22" t="str">
            <v>NO</v>
          </cell>
          <cell r="J22">
            <v>42.480000000000004</v>
          </cell>
          <cell r="K22">
            <v>1.8</v>
          </cell>
        </row>
        <row r="23">
          <cell r="B23">
            <v>24.49166666666666</v>
          </cell>
          <cell r="C23">
            <v>30.1</v>
          </cell>
          <cell r="D23">
            <v>19.7</v>
          </cell>
          <cell r="E23">
            <v>69.625</v>
          </cell>
          <cell r="F23">
            <v>91</v>
          </cell>
          <cell r="G23">
            <v>45</v>
          </cell>
          <cell r="H23">
            <v>13.68</v>
          </cell>
          <cell r="I23" t="str">
            <v>O</v>
          </cell>
          <cell r="J23">
            <v>29.52</v>
          </cell>
          <cell r="K23">
            <v>0</v>
          </cell>
        </row>
        <row r="24">
          <cell r="B24">
            <v>22.88333333333334</v>
          </cell>
          <cell r="C24">
            <v>28.3</v>
          </cell>
          <cell r="D24">
            <v>19.2</v>
          </cell>
          <cell r="E24">
            <v>74.541666666666671</v>
          </cell>
          <cell r="F24">
            <v>93</v>
          </cell>
          <cell r="G24">
            <v>51</v>
          </cell>
          <cell r="H24">
            <v>16.2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24.650000000000002</v>
          </cell>
          <cell r="C25">
            <v>30.3</v>
          </cell>
          <cell r="D25">
            <v>19.7</v>
          </cell>
          <cell r="E25">
            <v>66.75</v>
          </cell>
          <cell r="F25">
            <v>89</v>
          </cell>
          <cell r="G25">
            <v>39</v>
          </cell>
          <cell r="H25">
            <v>15.840000000000002</v>
          </cell>
          <cell r="I25" t="str">
            <v>SO</v>
          </cell>
          <cell r="J25">
            <v>35.28</v>
          </cell>
          <cell r="K25">
            <v>0</v>
          </cell>
        </row>
        <row r="26">
          <cell r="B26">
            <v>23.058333333333334</v>
          </cell>
          <cell r="C26">
            <v>28.2</v>
          </cell>
          <cell r="D26">
            <v>18.600000000000001</v>
          </cell>
          <cell r="E26">
            <v>72.291666666666671</v>
          </cell>
          <cell r="F26">
            <v>96</v>
          </cell>
          <cell r="G26">
            <v>32</v>
          </cell>
          <cell r="H26">
            <v>18</v>
          </cell>
          <cell r="I26" t="str">
            <v>SO</v>
          </cell>
          <cell r="J26">
            <v>35.28</v>
          </cell>
          <cell r="K26">
            <v>0</v>
          </cell>
        </row>
        <row r="27">
          <cell r="B27">
            <v>21.529166666666665</v>
          </cell>
          <cell r="C27">
            <v>28.9</v>
          </cell>
          <cell r="D27">
            <v>14.1</v>
          </cell>
          <cell r="E27">
            <v>59.125</v>
          </cell>
          <cell r="F27">
            <v>89</v>
          </cell>
          <cell r="G27">
            <v>30</v>
          </cell>
          <cell r="H27">
            <v>12.24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23.587499999999995</v>
          </cell>
          <cell r="C28">
            <v>30.7</v>
          </cell>
          <cell r="D28">
            <v>17</v>
          </cell>
          <cell r="E28">
            <v>61.875</v>
          </cell>
          <cell r="F28">
            <v>87</v>
          </cell>
          <cell r="G28">
            <v>34</v>
          </cell>
          <cell r="H28">
            <v>17.64</v>
          </cell>
          <cell r="I28" t="str">
            <v>NO</v>
          </cell>
          <cell r="J28">
            <v>38.880000000000003</v>
          </cell>
          <cell r="K28">
            <v>0</v>
          </cell>
        </row>
        <row r="29">
          <cell r="B29">
            <v>23.520833333333343</v>
          </cell>
          <cell r="C29">
            <v>30.1</v>
          </cell>
          <cell r="D29">
            <v>18.2</v>
          </cell>
          <cell r="E29">
            <v>67.958333333333329</v>
          </cell>
          <cell r="F29">
            <v>84</v>
          </cell>
          <cell r="G29">
            <v>45</v>
          </cell>
          <cell r="H29">
            <v>18.720000000000002</v>
          </cell>
          <cell r="I29" t="str">
            <v>NO</v>
          </cell>
          <cell r="J29">
            <v>37.800000000000004</v>
          </cell>
          <cell r="K29">
            <v>0</v>
          </cell>
        </row>
        <row r="30">
          <cell r="B30">
            <v>24.366666666666671</v>
          </cell>
          <cell r="C30">
            <v>29.7</v>
          </cell>
          <cell r="D30">
            <v>20.100000000000001</v>
          </cell>
          <cell r="E30">
            <v>75.25</v>
          </cell>
          <cell r="F30">
            <v>95</v>
          </cell>
          <cell r="G30">
            <v>54</v>
          </cell>
          <cell r="H30">
            <v>12.96</v>
          </cell>
          <cell r="J30">
            <v>43.2</v>
          </cell>
          <cell r="K30">
            <v>21.8</v>
          </cell>
        </row>
        <row r="31">
          <cell r="B31">
            <v>21.574999999999999</v>
          </cell>
          <cell r="C31">
            <v>27.2</v>
          </cell>
          <cell r="D31">
            <v>19.5</v>
          </cell>
          <cell r="E31">
            <v>90.541666666666671</v>
          </cell>
          <cell r="F31">
            <v>96</v>
          </cell>
          <cell r="G31">
            <v>63</v>
          </cell>
          <cell r="H31">
            <v>13.68</v>
          </cell>
          <cell r="I31" t="str">
            <v>NO</v>
          </cell>
          <cell r="J31">
            <v>31.319999999999997</v>
          </cell>
          <cell r="K31">
            <v>36.799999999999997</v>
          </cell>
        </row>
        <row r="32">
          <cell r="B32">
            <v>21.616666666666664</v>
          </cell>
          <cell r="C32">
            <v>27.1</v>
          </cell>
          <cell r="D32">
            <v>19.5</v>
          </cell>
          <cell r="E32">
            <v>91.125</v>
          </cell>
          <cell r="F32">
            <v>96</v>
          </cell>
          <cell r="G32">
            <v>70</v>
          </cell>
          <cell r="H32">
            <v>9.3600000000000012</v>
          </cell>
          <cell r="I32" t="str">
            <v>SO</v>
          </cell>
          <cell r="J32">
            <v>26.28</v>
          </cell>
          <cell r="K32">
            <v>24</v>
          </cell>
        </row>
        <row r="33">
          <cell r="B33">
            <v>22.224999999999998</v>
          </cell>
          <cell r="C33">
            <v>27.5</v>
          </cell>
          <cell r="D33">
            <v>19.8</v>
          </cell>
          <cell r="E33">
            <v>87.916666666666671</v>
          </cell>
          <cell r="F33">
            <v>96</v>
          </cell>
          <cell r="G33">
            <v>61</v>
          </cell>
          <cell r="H33">
            <v>16.559999999999999</v>
          </cell>
          <cell r="I33" t="str">
            <v>SO</v>
          </cell>
          <cell r="J33">
            <v>30.6</v>
          </cell>
          <cell r="K33">
            <v>2.1999999999999997</v>
          </cell>
        </row>
        <row r="34">
          <cell r="B34">
            <v>22.7</v>
          </cell>
          <cell r="C34">
            <v>28.3</v>
          </cell>
          <cell r="D34">
            <v>19.100000000000001</v>
          </cell>
          <cell r="E34">
            <v>76.708333333333329</v>
          </cell>
          <cell r="F34">
            <v>95</v>
          </cell>
          <cell r="G34">
            <v>49</v>
          </cell>
          <cell r="H34">
            <v>13.68</v>
          </cell>
          <cell r="I34" t="str">
            <v>SO</v>
          </cell>
          <cell r="J34">
            <v>25.92</v>
          </cell>
          <cell r="K34">
            <v>0</v>
          </cell>
        </row>
        <row r="35">
          <cell r="B35">
            <v>20.308333333333334</v>
          </cell>
          <cell r="C35">
            <v>25.4</v>
          </cell>
          <cell r="D35">
            <v>16.899999999999999</v>
          </cell>
          <cell r="E35">
            <v>83.25</v>
          </cell>
          <cell r="F35">
            <v>96</v>
          </cell>
          <cell r="G35">
            <v>68</v>
          </cell>
          <cell r="H35">
            <v>18</v>
          </cell>
          <cell r="I35" t="str">
            <v>NE</v>
          </cell>
          <cell r="J35">
            <v>50.4</v>
          </cell>
          <cell r="K35">
            <v>39.799999999999997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27.695833333333336</v>
          </cell>
          <cell r="C5">
            <v>35.200000000000003</v>
          </cell>
          <cell r="D5">
            <v>21.9</v>
          </cell>
          <cell r="E5">
            <v>73.208333333333329</v>
          </cell>
          <cell r="F5">
            <v>94</v>
          </cell>
          <cell r="G5">
            <v>42</v>
          </cell>
          <cell r="H5">
            <v>0.72000000000000008</v>
          </cell>
          <cell r="I5" t="str">
            <v>SO</v>
          </cell>
          <cell r="J5">
            <v>31.319999999999997</v>
          </cell>
          <cell r="K5">
            <v>2.2000000000000002</v>
          </cell>
        </row>
        <row r="6">
          <cell r="B6">
            <v>27.504166666666663</v>
          </cell>
          <cell r="C6">
            <v>34.6</v>
          </cell>
          <cell r="D6">
            <v>23.9</v>
          </cell>
          <cell r="E6">
            <v>77.625</v>
          </cell>
          <cell r="F6">
            <v>91</v>
          </cell>
          <cell r="G6">
            <v>46</v>
          </cell>
          <cell r="H6">
            <v>0.72000000000000008</v>
          </cell>
          <cell r="I6" t="str">
            <v>SO</v>
          </cell>
          <cell r="J6">
            <v>37.440000000000005</v>
          </cell>
          <cell r="K6">
            <v>1</v>
          </cell>
        </row>
        <row r="7">
          <cell r="B7">
            <v>27.625</v>
          </cell>
          <cell r="C7">
            <v>34.4</v>
          </cell>
          <cell r="D7">
            <v>23.7</v>
          </cell>
          <cell r="E7">
            <v>76.5</v>
          </cell>
          <cell r="F7">
            <v>92</v>
          </cell>
          <cell r="G7">
            <v>49</v>
          </cell>
          <cell r="H7">
            <v>3.24</v>
          </cell>
          <cell r="I7" t="str">
            <v>SO</v>
          </cell>
          <cell r="J7">
            <v>30.6</v>
          </cell>
          <cell r="K7">
            <v>0.6</v>
          </cell>
        </row>
        <row r="8">
          <cell r="B8">
            <v>27.204166666666666</v>
          </cell>
          <cell r="C8">
            <v>31.4</v>
          </cell>
          <cell r="D8">
            <v>24.5</v>
          </cell>
          <cell r="E8">
            <v>77.458333333333329</v>
          </cell>
          <cell r="F8">
            <v>92</v>
          </cell>
          <cell r="G8">
            <v>50</v>
          </cell>
          <cell r="H8">
            <v>6.84</v>
          </cell>
          <cell r="I8" t="str">
            <v>SO</v>
          </cell>
          <cell r="J8">
            <v>33.480000000000004</v>
          </cell>
          <cell r="K8">
            <v>3.4</v>
          </cell>
        </row>
        <row r="9">
          <cell r="B9">
            <v>28.104166666666661</v>
          </cell>
          <cell r="C9">
            <v>34.700000000000003</v>
          </cell>
          <cell r="D9">
            <v>24</v>
          </cell>
          <cell r="E9">
            <v>73.666666666666671</v>
          </cell>
          <cell r="F9">
            <v>91</v>
          </cell>
          <cell r="G9">
            <v>45</v>
          </cell>
          <cell r="H9">
            <v>0</v>
          </cell>
          <cell r="I9" t="str">
            <v>SO</v>
          </cell>
          <cell r="J9">
            <v>21.96</v>
          </cell>
          <cell r="K9">
            <v>0</v>
          </cell>
        </row>
        <row r="10">
          <cell r="B10">
            <v>27.700000000000003</v>
          </cell>
          <cell r="C10">
            <v>34.5</v>
          </cell>
          <cell r="D10">
            <v>25.1</v>
          </cell>
          <cell r="E10">
            <v>76.75</v>
          </cell>
          <cell r="F10">
            <v>91</v>
          </cell>
          <cell r="G10">
            <v>46</v>
          </cell>
          <cell r="H10">
            <v>0.36000000000000004</v>
          </cell>
          <cell r="I10" t="str">
            <v>SO</v>
          </cell>
          <cell r="J10">
            <v>26.28</v>
          </cell>
          <cell r="K10">
            <v>5</v>
          </cell>
        </row>
        <row r="11">
          <cell r="B11">
            <v>27.00833333333334</v>
          </cell>
          <cell r="C11">
            <v>33.4</v>
          </cell>
          <cell r="D11">
            <v>24.2</v>
          </cell>
          <cell r="E11">
            <v>81</v>
          </cell>
          <cell r="F11">
            <v>92</v>
          </cell>
          <cell r="G11">
            <v>56</v>
          </cell>
          <cell r="H11">
            <v>0</v>
          </cell>
          <cell r="I11" t="str">
            <v>SO</v>
          </cell>
          <cell r="J11">
            <v>46.080000000000005</v>
          </cell>
          <cell r="K11">
            <v>0</v>
          </cell>
        </row>
        <row r="12">
          <cell r="B12">
            <v>26.654166666666665</v>
          </cell>
          <cell r="C12">
            <v>32.700000000000003</v>
          </cell>
          <cell r="D12">
            <v>23.9</v>
          </cell>
          <cell r="E12">
            <v>83.5</v>
          </cell>
          <cell r="F12">
            <v>93</v>
          </cell>
          <cell r="G12">
            <v>61</v>
          </cell>
          <cell r="H12">
            <v>13.32</v>
          </cell>
          <cell r="I12" t="str">
            <v>SO</v>
          </cell>
          <cell r="J12">
            <v>45</v>
          </cell>
          <cell r="K12">
            <v>8.9999999999999982</v>
          </cell>
        </row>
        <row r="13">
          <cell r="B13">
            <v>26.395833333333332</v>
          </cell>
          <cell r="C13">
            <v>32.700000000000003</v>
          </cell>
          <cell r="D13">
            <v>21.7</v>
          </cell>
          <cell r="E13">
            <v>80.5</v>
          </cell>
          <cell r="F13">
            <v>95</v>
          </cell>
          <cell r="G13">
            <v>51</v>
          </cell>
          <cell r="H13">
            <v>1.08</v>
          </cell>
          <cell r="I13" t="str">
            <v>SO</v>
          </cell>
          <cell r="J13">
            <v>25.2</v>
          </cell>
          <cell r="K13">
            <v>0.2</v>
          </cell>
        </row>
        <row r="14">
          <cell r="B14">
            <v>27.599999999999998</v>
          </cell>
          <cell r="C14">
            <v>35.299999999999997</v>
          </cell>
          <cell r="D14">
            <v>21.5</v>
          </cell>
          <cell r="E14">
            <v>72.083333333333329</v>
          </cell>
          <cell r="F14">
            <v>94</v>
          </cell>
          <cell r="G14">
            <v>36</v>
          </cell>
          <cell r="H14">
            <v>0</v>
          </cell>
          <cell r="I14" t="str">
            <v>SO</v>
          </cell>
          <cell r="J14">
            <v>22.68</v>
          </cell>
          <cell r="K14">
            <v>0.2</v>
          </cell>
        </row>
        <row r="15">
          <cell r="B15">
            <v>28.312499999999996</v>
          </cell>
          <cell r="C15">
            <v>35.700000000000003</v>
          </cell>
          <cell r="D15">
            <v>22.5</v>
          </cell>
          <cell r="E15">
            <v>66.416666666666671</v>
          </cell>
          <cell r="F15">
            <v>94</v>
          </cell>
          <cell r="G15">
            <v>30</v>
          </cell>
          <cell r="H15">
            <v>0.36000000000000004</v>
          </cell>
          <cell r="I15" t="str">
            <v>SO</v>
          </cell>
          <cell r="J15">
            <v>16.2</v>
          </cell>
          <cell r="K15">
            <v>0</v>
          </cell>
        </row>
        <row r="16">
          <cell r="B16">
            <v>27.641666666666666</v>
          </cell>
          <cell r="C16">
            <v>35.9</v>
          </cell>
          <cell r="D16">
            <v>20.7</v>
          </cell>
          <cell r="E16">
            <v>61.916666666666664</v>
          </cell>
          <cell r="F16">
            <v>92</v>
          </cell>
          <cell r="G16">
            <v>26</v>
          </cell>
          <cell r="H16">
            <v>1.08</v>
          </cell>
          <cell r="I16" t="str">
            <v>SO</v>
          </cell>
          <cell r="J16">
            <v>32.4</v>
          </cell>
          <cell r="K16">
            <v>0</v>
          </cell>
        </row>
        <row r="17">
          <cell r="B17">
            <v>27.337499999999991</v>
          </cell>
          <cell r="C17">
            <v>35.9</v>
          </cell>
          <cell r="D17">
            <v>19.5</v>
          </cell>
          <cell r="E17">
            <v>62.375</v>
          </cell>
          <cell r="F17">
            <v>88</v>
          </cell>
          <cell r="G17">
            <v>34</v>
          </cell>
          <cell r="H17">
            <v>0.36000000000000004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29.2</v>
          </cell>
          <cell r="C18">
            <v>35.9</v>
          </cell>
          <cell r="D18">
            <v>23.1</v>
          </cell>
          <cell r="E18">
            <v>61.875</v>
          </cell>
          <cell r="F18">
            <v>81</v>
          </cell>
          <cell r="G18">
            <v>36</v>
          </cell>
          <cell r="H18">
            <v>0.36000000000000004</v>
          </cell>
          <cell r="I18" t="str">
            <v>SO</v>
          </cell>
          <cell r="J18">
            <v>28.44</v>
          </cell>
          <cell r="K18">
            <v>0</v>
          </cell>
        </row>
        <row r="19">
          <cell r="B19">
            <v>28.891666666666662</v>
          </cell>
          <cell r="C19">
            <v>36.5</v>
          </cell>
          <cell r="D19">
            <v>22.9</v>
          </cell>
          <cell r="E19">
            <v>63.833333333333336</v>
          </cell>
          <cell r="F19">
            <v>88</v>
          </cell>
          <cell r="G19">
            <v>31</v>
          </cell>
          <cell r="H19">
            <v>0</v>
          </cell>
          <cell r="I19" t="str">
            <v>SO</v>
          </cell>
          <cell r="J19">
            <v>16.2</v>
          </cell>
          <cell r="K19">
            <v>0</v>
          </cell>
        </row>
        <row r="20">
          <cell r="B20">
            <v>29.254166666666659</v>
          </cell>
          <cell r="C20">
            <v>36.6</v>
          </cell>
          <cell r="D20">
            <v>22.9</v>
          </cell>
          <cell r="E20">
            <v>62.333333333333336</v>
          </cell>
          <cell r="F20">
            <v>89</v>
          </cell>
          <cell r="G20">
            <v>30</v>
          </cell>
          <cell r="H20">
            <v>0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29.420833333333331</v>
          </cell>
          <cell r="C21">
            <v>37.200000000000003</v>
          </cell>
          <cell r="D21">
            <v>23.1</v>
          </cell>
          <cell r="E21">
            <v>61.833333333333336</v>
          </cell>
          <cell r="F21">
            <v>86</v>
          </cell>
          <cell r="G21">
            <v>33</v>
          </cell>
          <cell r="H21">
            <v>0</v>
          </cell>
          <cell r="I21" t="str">
            <v>SO</v>
          </cell>
          <cell r="J21">
            <v>18.36</v>
          </cell>
          <cell r="K21">
            <v>1.8</v>
          </cell>
        </row>
        <row r="22">
          <cell r="B22">
            <v>29.020833333333339</v>
          </cell>
          <cell r="C22">
            <v>38.1</v>
          </cell>
          <cell r="D22">
            <v>22</v>
          </cell>
          <cell r="E22">
            <v>60.708333333333336</v>
          </cell>
          <cell r="F22">
            <v>87</v>
          </cell>
          <cell r="G22">
            <v>30</v>
          </cell>
          <cell r="H22">
            <v>1.8</v>
          </cell>
          <cell r="I22" t="str">
            <v>SO</v>
          </cell>
          <cell r="J22">
            <v>28.8</v>
          </cell>
          <cell r="K22">
            <v>0.2</v>
          </cell>
        </row>
        <row r="23">
          <cell r="B23">
            <v>28.233333333333331</v>
          </cell>
          <cell r="C23">
            <v>37.5</v>
          </cell>
          <cell r="D23">
            <v>21.6</v>
          </cell>
          <cell r="E23">
            <v>63.916666666666664</v>
          </cell>
          <cell r="F23">
            <v>89</v>
          </cell>
          <cell r="G23">
            <v>29</v>
          </cell>
          <cell r="H23">
            <v>17.64</v>
          </cell>
          <cell r="I23" t="str">
            <v>SO</v>
          </cell>
          <cell r="J23">
            <v>49.32</v>
          </cell>
          <cell r="K23">
            <v>9</v>
          </cell>
        </row>
        <row r="24">
          <cell r="B24">
            <v>27.791666666666671</v>
          </cell>
          <cell r="C24">
            <v>34.9</v>
          </cell>
          <cell r="D24">
            <v>21</v>
          </cell>
          <cell r="E24">
            <v>63.875</v>
          </cell>
          <cell r="F24">
            <v>90</v>
          </cell>
          <cell r="G24">
            <v>33</v>
          </cell>
          <cell r="H24">
            <v>4.6800000000000006</v>
          </cell>
          <cell r="I24" t="str">
            <v>SO</v>
          </cell>
          <cell r="J24">
            <v>29.880000000000003</v>
          </cell>
          <cell r="K24">
            <v>0</v>
          </cell>
        </row>
        <row r="25">
          <cell r="B25">
            <v>27.645833333333339</v>
          </cell>
          <cell r="C25">
            <v>34.9</v>
          </cell>
          <cell r="D25">
            <v>21.3</v>
          </cell>
          <cell r="E25">
            <v>63.125</v>
          </cell>
          <cell r="F25">
            <v>88</v>
          </cell>
          <cell r="G25">
            <v>34</v>
          </cell>
          <cell r="H25">
            <v>12.6</v>
          </cell>
          <cell r="I25" t="str">
            <v>SO</v>
          </cell>
          <cell r="J25">
            <v>34.56</v>
          </cell>
          <cell r="K25">
            <v>0</v>
          </cell>
        </row>
        <row r="26">
          <cell r="B26">
            <v>27.125000000000004</v>
          </cell>
          <cell r="C26">
            <v>33.799999999999997</v>
          </cell>
          <cell r="D26">
            <v>22.2</v>
          </cell>
          <cell r="E26">
            <v>59.416666666666664</v>
          </cell>
          <cell r="F26">
            <v>83</v>
          </cell>
          <cell r="G26">
            <v>30</v>
          </cell>
          <cell r="H26">
            <v>1.8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24.341666666666669</v>
          </cell>
          <cell r="C27">
            <v>33.1</v>
          </cell>
          <cell r="D27">
            <v>16.100000000000001</v>
          </cell>
          <cell r="E27">
            <v>55.375</v>
          </cell>
          <cell r="F27">
            <v>84</v>
          </cell>
          <cell r="G27">
            <v>25</v>
          </cell>
          <cell r="H27">
            <v>0.72000000000000008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25.799999999999997</v>
          </cell>
          <cell r="C28">
            <v>36.4</v>
          </cell>
          <cell r="D28">
            <v>16.600000000000001</v>
          </cell>
          <cell r="E28">
            <v>55.333333333333336</v>
          </cell>
          <cell r="F28">
            <v>86</v>
          </cell>
          <cell r="G28">
            <v>21</v>
          </cell>
          <cell r="H28">
            <v>3.9600000000000004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27.349999999999998</v>
          </cell>
          <cell r="C29">
            <v>34.4</v>
          </cell>
          <cell r="D29">
            <v>22.3</v>
          </cell>
          <cell r="E29">
            <v>61.916666666666664</v>
          </cell>
          <cell r="F29">
            <v>89</v>
          </cell>
          <cell r="G29">
            <v>41</v>
          </cell>
          <cell r="H29">
            <v>4.32</v>
          </cell>
          <cell r="I29" t="str">
            <v>SO</v>
          </cell>
          <cell r="J29">
            <v>37.080000000000005</v>
          </cell>
          <cell r="K29">
            <v>0.8</v>
          </cell>
        </row>
        <row r="30">
          <cell r="B30">
            <v>25.704166666666662</v>
          </cell>
          <cell r="C30">
            <v>33.5</v>
          </cell>
          <cell r="D30">
            <v>22.7</v>
          </cell>
          <cell r="E30">
            <v>77.791666666666671</v>
          </cell>
          <cell r="F30">
            <v>91</v>
          </cell>
          <cell r="G30">
            <v>47</v>
          </cell>
          <cell r="H30">
            <v>2.8800000000000003</v>
          </cell>
          <cell r="J30">
            <v>37.440000000000005</v>
          </cell>
          <cell r="K30">
            <v>1.4</v>
          </cell>
        </row>
        <row r="31">
          <cell r="B31">
            <v>21.441666666666663</v>
          </cell>
          <cell r="C31">
            <v>24.4</v>
          </cell>
          <cell r="D31">
            <v>19.7</v>
          </cell>
          <cell r="E31">
            <v>87.166666666666671</v>
          </cell>
          <cell r="F31">
            <v>93</v>
          </cell>
          <cell r="G31">
            <v>76</v>
          </cell>
          <cell r="H31">
            <v>0</v>
          </cell>
          <cell r="I31" t="str">
            <v>SO</v>
          </cell>
          <cell r="J31">
            <v>16.920000000000002</v>
          </cell>
          <cell r="K31">
            <v>0.60000000000000009</v>
          </cell>
        </row>
        <row r="32">
          <cell r="B32">
            <v>22.245833333333326</v>
          </cell>
          <cell r="C32">
            <v>27.6</v>
          </cell>
          <cell r="D32">
            <v>19.8</v>
          </cell>
          <cell r="E32">
            <v>84.041666666666671</v>
          </cell>
          <cell r="F32">
            <v>94</v>
          </cell>
          <cell r="G32">
            <v>62</v>
          </cell>
          <cell r="H32">
            <v>0</v>
          </cell>
          <cell r="I32" t="str">
            <v>SO</v>
          </cell>
          <cell r="J32">
            <v>0</v>
          </cell>
          <cell r="K32">
            <v>0.2</v>
          </cell>
        </row>
        <row r="33">
          <cell r="B33">
            <v>23.974999999999998</v>
          </cell>
          <cell r="C33">
            <v>28.9</v>
          </cell>
          <cell r="D33">
            <v>21</v>
          </cell>
          <cell r="E33">
            <v>76.833333333333329</v>
          </cell>
          <cell r="F33">
            <v>92</v>
          </cell>
          <cell r="G33">
            <v>56</v>
          </cell>
          <cell r="H33">
            <v>0.36000000000000004</v>
          </cell>
          <cell r="I33" t="str">
            <v>SO</v>
          </cell>
          <cell r="J33">
            <v>21.240000000000002</v>
          </cell>
          <cell r="K33">
            <v>0.2</v>
          </cell>
        </row>
        <row r="34">
          <cell r="B34">
            <v>25.358333333333331</v>
          </cell>
          <cell r="C34">
            <v>34.5</v>
          </cell>
          <cell r="D34">
            <v>17.899999999999999</v>
          </cell>
          <cell r="E34">
            <v>68.791666666666671</v>
          </cell>
          <cell r="F34">
            <v>94</v>
          </cell>
          <cell r="G34">
            <v>35</v>
          </cell>
          <cell r="H34">
            <v>0</v>
          </cell>
          <cell r="I34" t="str">
            <v>SO</v>
          </cell>
          <cell r="J34">
            <v>12.96</v>
          </cell>
          <cell r="K34">
            <v>0</v>
          </cell>
        </row>
        <row r="35">
          <cell r="B35">
            <v>24.508333333333336</v>
          </cell>
          <cell r="C35">
            <v>29.4</v>
          </cell>
          <cell r="D35">
            <v>21.7</v>
          </cell>
          <cell r="E35">
            <v>78.416666666666671</v>
          </cell>
          <cell r="F35">
            <v>95</v>
          </cell>
          <cell r="G35">
            <v>57</v>
          </cell>
          <cell r="H35">
            <v>8.64</v>
          </cell>
          <cell r="I35" t="str">
            <v>SO</v>
          </cell>
          <cell r="J35">
            <v>39.24</v>
          </cell>
          <cell r="K35">
            <v>45.400000000000006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26.95</v>
          </cell>
          <cell r="C5">
            <v>33.5</v>
          </cell>
          <cell r="D5">
            <v>22.7</v>
          </cell>
          <cell r="E5">
            <v>71.208333333333329</v>
          </cell>
          <cell r="F5">
            <v>94</v>
          </cell>
          <cell r="G5">
            <v>45</v>
          </cell>
          <cell r="H5">
            <v>0</v>
          </cell>
          <cell r="I5" t="str">
            <v>NE</v>
          </cell>
          <cell r="J5">
            <v>0</v>
          </cell>
          <cell r="K5">
            <v>0</v>
          </cell>
        </row>
        <row r="6">
          <cell r="B6">
            <v>27.004166666666666</v>
          </cell>
          <cell r="C6">
            <v>32.1</v>
          </cell>
          <cell r="D6">
            <v>22.4</v>
          </cell>
          <cell r="E6">
            <v>71.708333333333329</v>
          </cell>
          <cell r="F6">
            <v>90</v>
          </cell>
          <cell r="G6">
            <v>54</v>
          </cell>
          <cell r="H6">
            <v>0</v>
          </cell>
          <cell r="I6" t="str">
            <v>NE</v>
          </cell>
          <cell r="J6">
            <v>0</v>
          </cell>
          <cell r="K6">
            <v>0</v>
          </cell>
        </row>
        <row r="7">
          <cell r="B7">
            <v>27.212499999999991</v>
          </cell>
          <cell r="C7">
            <v>34.200000000000003</v>
          </cell>
          <cell r="D7">
            <v>22.2</v>
          </cell>
          <cell r="E7">
            <v>72.583333333333329</v>
          </cell>
          <cell r="F7">
            <v>93</v>
          </cell>
          <cell r="G7">
            <v>43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26.175000000000001</v>
          </cell>
          <cell r="C8">
            <v>33.5</v>
          </cell>
          <cell r="D8">
            <v>22.7</v>
          </cell>
          <cell r="E8">
            <v>78.083333333333329</v>
          </cell>
          <cell r="F8">
            <v>93</v>
          </cell>
          <cell r="G8">
            <v>45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25.995833333333337</v>
          </cell>
          <cell r="C9">
            <v>34.200000000000003</v>
          </cell>
          <cell r="D9">
            <v>20.9</v>
          </cell>
          <cell r="E9">
            <v>77.708333333333329</v>
          </cell>
          <cell r="F9">
            <v>96</v>
          </cell>
          <cell r="G9">
            <v>40</v>
          </cell>
          <cell r="H9">
            <v>0</v>
          </cell>
          <cell r="I9" t="str">
            <v>O</v>
          </cell>
          <cell r="J9">
            <v>0</v>
          </cell>
          <cell r="K9">
            <v>0</v>
          </cell>
        </row>
        <row r="10">
          <cell r="B10">
            <v>25.341666666666669</v>
          </cell>
          <cell r="C10">
            <v>33.5</v>
          </cell>
          <cell r="D10">
            <v>22.5</v>
          </cell>
          <cell r="E10">
            <v>83.25</v>
          </cell>
          <cell r="F10">
            <v>95</v>
          </cell>
          <cell r="G10">
            <v>48</v>
          </cell>
          <cell r="H10">
            <v>0</v>
          </cell>
          <cell r="I10" t="str">
            <v>L</v>
          </cell>
          <cell r="J10">
            <v>0</v>
          </cell>
          <cell r="K10">
            <v>5.8</v>
          </cell>
        </row>
        <row r="11">
          <cell r="B11">
            <v>25.304166666666674</v>
          </cell>
          <cell r="C11">
            <v>31.9</v>
          </cell>
          <cell r="D11">
            <v>21.9</v>
          </cell>
          <cell r="E11">
            <v>84.458333333333329</v>
          </cell>
          <cell r="F11">
            <v>96</v>
          </cell>
          <cell r="G11">
            <v>53</v>
          </cell>
          <cell r="H11">
            <v>0</v>
          </cell>
          <cell r="I11" t="str">
            <v>O</v>
          </cell>
          <cell r="J11">
            <v>0</v>
          </cell>
          <cell r="K11">
            <v>10.4</v>
          </cell>
        </row>
        <row r="12">
          <cell r="B12">
            <v>23.337499999999995</v>
          </cell>
          <cell r="C12">
            <v>29.9</v>
          </cell>
          <cell r="D12">
            <v>20.6</v>
          </cell>
          <cell r="E12">
            <v>91.333333333333329</v>
          </cell>
          <cell r="F12">
            <v>96</v>
          </cell>
          <cell r="G12">
            <v>68</v>
          </cell>
          <cell r="H12">
            <v>0</v>
          </cell>
          <cell r="I12" t="str">
            <v>NO</v>
          </cell>
          <cell r="J12">
            <v>0</v>
          </cell>
          <cell r="K12">
            <v>111.00000000000001</v>
          </cell>
        </row>
        <row r="13">
          <cell r="B13">
            <v>24.862499999999997</v>
          </cell>
          <cell r="C13">
            <v>31.9</v>
          </cell>
          <cell r="D13">
            <v>21</v>
          </cell>
          <cell r="E13">
            <v>84.125</v>
          </cell>
          <cell r="F13">
            <v>97</v>
          </cell>
          <cell r="G13">
            <v>50</v>
          </cell>
          <cell r="H13">
            <v>5.7600000000000007</v>
          </cell>
          <cell r="I13" t="str">
            <v>L</v>
          </cell>
          <cell r="J13">
            <v>23.759999999999998</v>
          </cell>
          <cell r="K13">
            <v>0.60000000000000009</v>
          </cell>
        </row>
        <row r="14">
          <cell r="B14">
            <v>25.312499999999996</v>
          </cell>
          <cell r="C14">
            <v>33.1</v>
          </cell>
          <cell r="D14">
            <v>20.2</v>
          </cell>
          <cell r="E14">
            <v>79.958333333333329</v>
          </cell>
          <cell r="F14">
            <v>96</v>
          </cell>
          <cell r="G14">
            <v>45</v>
          </cell>
          <cell r="H14">
            <v>9.7200000000000006</v>
          </cell>
          <cell r="I14" t="str">
            <v>SO</v>
          </cell>
          <cell r="J14">
            <v>35.28</v>
          </cell>
          <cell r="K14">
            <v>0</v>
          </cell>
        </row>
        <row r="15">
          <cell r="B15">
            <v>25.770833333333332</v>
          </cell>
          <cell r="C15">
            <v>33.5</v>
          </cell>
          <cell r="D15">
            <v>20.5</v>
          </cell>
          <cell r="E15">
            <v>77.291666666666671</v>
          </cell>
          <cell r="F15">
            <v>97</v>
          </cell>
          <cell r="G15">
            <v>39</v>
          </cell>
          <cell r="H15">
            <v>12.24</v>
          </cell>
          <cell r="I15" t="str">
            <v>SO</v>
          </cell>
          <cell r="J15">
            <v>25.92</v>
          </cell>
          <cell r="K15">
            <v>24.4</v>
          </cell>
        </row>
        <row r="16">
          <cell r="B16">
            <v>25.474999999999994</v>
          </cell>
          <cell r="C16">
            <v>34.200000000000003</v>
          </cell>
          <cell r="D16">
            <v>20.9</v>
          </cell>
          <cell r="E16">
            <v>77.708333333333329</v>
          </cell>
          <cell r="F16">
            <v>96</v>
          </cell>
          <cell r="G16">
            <v>40</v>
          </cell>
          <cell r="H16">
            <v>14.04</v>
          </cell>
          <cell r="I16" t="str">
            <v>SO</v>
          </cell>
          <cell r="J16">
            <v>51.84</v>
          </cell>
          <cell r="K16">
            <v>3.4000000000000004</v>
          </cell>
        </row>
        <row r="17">
          <cell r="B17">
            <v>22.920833333333338</v>
          </cell>
          <cell r="C17">
            <v>32.4</v>
          </cell>
          <cell r="D17">
            <v>19.100000000000001</v>
          </cell>
          <cell r="E17">
            <v>81.208333333333329</v>
          </cell>
          <cell r="F17">
            <v>95</v>
          </cell>
          <cell r="G17">
            <v>47</v>
          </cell>
          <cell r="H17">
            <v>15.48</v>
          </cell>
          <cell r="I17" t="str">
            <v>L</v>
          </cell>
          <cell r="J17">
            <v>32.04</v>
          </cell>
          <cell r="K17">
            <v>13.600000000000001</v>
          </cell>
        </row>
        <row r="18">
          <cell r="B18">
            <v>24.720833333333331</v>
          </cell>
          <cell r="C18">
            <v>33.299999999999997</v>
          </cell>
          <cell r="D18">
            <v>19.2</v>
          </cell>
          <cell r="E18">
            <v>76.208333333333329</v>
          </cell>
          <cell r="F18">
            <v>96</v>
          </cell>
          <cell r="G18">
            <v>44</v>
          </cell>
          <cell r="H18">
            <v>12.6</v>
          </cell>
          <cell r="I18" t="str">
            <v>N</v>
          </cell>
          <cell r="J18">
            <v>24.840000000000003</v>
          </cell>
          <cell r="K18">
            <v>0</v>
          </cell>
        </row>
        <row r="19">
          <cell r="B19">
            <v>25.621739130434779</v>
          </cell>
          <cell r="C19">
            <v>33.200000000000003</v>
          </cell>
          <cell r="D19">
            <v>20</v>
          </cell>
          <cell r="E19">
            <v>75</v>
          </cell>
          <cell r="F19">
            <v>96</v>
          </cell>
          <cell r="G19">
            <v>42</v>
          </cell>
          <cell r="H19">
            <v>11.520000000000001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26.325000000000003</v>
          </cell>
          <cell r="C20">
            <v>33.299999999999997</v>
          </cell>
          <cell r="D20">
            <v>20.6</v>
          </cell>
          <cell r="E20">
            <v>73.583333333333329</v>
          </cell>
          <cell r="F20">
            <v>96</v>
          </cell>
          <cell r="G20">
            <v>40</v>
          </cell>
          <cell r="H20">
            <v>9.3600000000000012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26.275000000000002</v>
          </cell>
          <cell r="C21">
            <v>34.1</v>
          </cell>
          <cell r="D21">
            <v>20.5</v>
          </cell>
          <cell r="E21">
            <v>75.375</v>
          </cell>
          <cell r="F21">
            <v>96</v>
          </cell>
          <cell r="G21">
            <v>41</v>
          </cell>
          <cell r="H21">
            <v>21.240000000000002</v>
          </cell>
          <cell r="I21" t="str">
            <v>L</v>
          </cell>
          <cell r="J21">
            <v>49.32</v>
          </cell>
          <cell r="K21">
            <v>25.2</v>
          </cell>
        </row>
        <row r="22">
          <cell r="B22">
            <v>24.883333333333329</v>
          </cell>
          <cell r="C22">
            <v>32.1</v>
          </cell>
          <cell r="D22">
            <v>19.8</v>
          </cell>
          <cell r="E22">
            <v>79.833333333333329</v>
          </cell>
          <cell r="F22">
            <v>97</v>
          </cell>
          <cell r="G22">
            <v>49</v>
          </cell>
          <cell r="H22">
            <v>11.520000000000001</v>
          </cell>
          <cell r="I22" t="str">
            <v>NE</v>
          </cell>
          <cell r="J22">
            <v>26.64</v>
          </cell>
          <cell r="K22">
            <v>0.4</v>
          </cell>
        </row>
        <row r="23">
          <cell r="B23">
            <v>25.166666666666668</v>
          </cell>
          <cell r="C23">
            <v>30.9</v>
          </cell>
          <cell r="D23">
            <v>20.9</v>
          </cell>
          <cell r="E23">
            <v>74.333333333333329</v>
          </cell>
          <cell r="F23">
            <v>93</v>
          </cell>
          <cell r="G23">
            <v>48</v>
          </cell>
          <cell r="H23">
            <v>12.96</v>
          </cell>
          <cell r="I23" t="str">
            <v>NE</v>
          </cell>
          <cell r="J23">
            <v>29.880000000000003</v>
          </cell>
          <cell r="K23">
            <v>0</v>
          </cell>
        </row>
        <row r="24">
          <cell r="B24">
            <v>24.129166666666666</v>
          </cell>
          <cell r="C24">
            <v>30.8</v>
          </cell>
          <cell r="D24">
            <v>20.6</v>
          </cell>
          <cell r="E24">
            <v>79.041666666666671</v>
          </cell>
          <cell r="F24">
            <v>95</v>
          </cell>
          <cell r="G24">
            <v>49</v>
          </cell>
          <cell r="H24">
            <v>7.9200000000000008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24.133333333333329</v>
          </cell>
          <cell r="C25">
            <v>30.7</v>
          </cell>
          <cell r="D25">
            <v>19.899999999999999</v>
          </cell>
          <cell r="E25">
            <v>80.75</v>
          </cell>
          <cell r="F25">
            <v>96</v>
          </cell>
          <cell r="G25">
            <v>50</v>
          </cell>
          <cell r="H25">
            <v>12.24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24.895833333333339</v>
          </cell>
          <cell r="C26">
            <v>32.299999999999997</v>
          </cell>
          <cell r="D26">
            <v>18.2</v>
          </cell>
          <cell r="E26">
            <v>73.25</v>
          </cell>
          <cell r="F26">
            <v>97</v>
          </cell>
          <cell r="G26">
            <v>34</v>
          </cell>
          <cell r="H26">
            <v>12.96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22.987499999999997</v>
          </cell>
          <cell r="C27">
            <v>31.9</v>
          </cell>
          <cell r="D27">
            <v>14.9</v>
          </cell>
          <cell r="E27">
            <v>66.208333333333329</v>
          </cell>
          <cell r="F27">
            <v>96</v>
          </cell>
          <cell r="G27">
            <v>29</v>
          </cell>
          <cell r="H27">
            <v>9.3600000000000012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23.212500000000002</v>
          </cell>
          <cell r="C28">
            <v>33.1</v>
          </cell>
          <cell r="D28">
            <v>14.5</v>
          </cell>
          <cell r="E28">
            <v>73.458333333333329</v>
          </cell>
          <cell r="F28">
            <v>97</v>
          </cell>
          <cell r="G28">
            <v>39</v>
          </cell>
          <cell r="H28">
            <v>12.6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24.895833333333329</v>
          </cell>
          <cell r="C29">
            <v>31.2</v>
          </cell>
          <cell r="D29">
            <v>19.899999999999999</v>
          </cell>
          <cell r="E29">
            <v>69.875</v>
          </cell>
          <cell r="F29">
            <v>85</v>
          </cell>
          <cell r="G29">
            <v>49</v>
          </cell>
          <cell r="H29">
            <v>9.7200000000000006</v>
          </cell>
          <cell r="I29" t="str">
            <v>NE</v>
          </cell>
          <cell r="J29">
            <v>25.56</v>
          </cell>
          <cell r="K29">
            <v>0</v>
          </cell>
        </row>
        <row r="30">
          <cell r="B30">
            <v>25.133333333333329</v>
          </cell>
          <cell r="C30">
            <v>32.6</v>
          </cell>
          <cell r="D30">
            <v>20.100000000000001</v>
          </cell>
          <cell r="E30">
            <v>79.25</v>
          </cell>
          <cell r="F30">
            <v>97</v>
          </cell>
          <cell r="G30">
            <v>52</v>
          </cell>
          <cell r="H30">
            <v>19.440000000000001</v>
          </cell>
          <cell r="J30">
            <v>42.12</v>
          </cell>
          <cell r="K30">
            <v>40</v>
          </cell>
        </row>
        <row r="31">
          <cell r="B31">
            <v>23.570833333333336</v>
          </cell>
          <cell r="C31">
            <v>29.8</v>
          </cell>
          <cell r="D31">
            <v>19.5</v>
          </cell>
          <cell r="E31">
            <v>86.833333333333329</v>
          </cell>
          <cell r="F31">
            <v>97</v>
          </cell>
          <cell r="G31">
            <v>61</v>
          </cell>
          <cell r="H31">
            <v>15.48</v>
          </cell>
          <cell r="I31" t="str">
            <v>O</v>
          </cell>
          <cell r="J31">
            <v>35.28</v>
          </cell>
          <cell r="K31">
            <v>17.399999999999999</v>
          </cell>
        </row>
        <row r="32">
          <cell r="B32">
            <v>24.941666666666666</v>
          </cell>
          <cell r="C32">
            <v>31.1</v>
          </cell>
          <cell r="D32">
            <v>21.2</v>
          </cell>
          <cell r="E32">
            <v>82.875</v>
          </cell>
          <cell r="F32">
            <v>96</v>
          </cell>
          <cell r="G32">
            <v>53</v>
          </cell>
          <cell r="H32">
            <v>9</v>
          </cell>
          <cell r="I32" t="str">
            <v>SO</v>
          </cell>
          <cell r="J32">
            <v>51.480000000000004</v>
          </cell>
          <cell r="K32">
            <v>14.799999999999999</v>
          </cell>
        </row>
        <row r="33">
          <cell r="B33">
            <v>24.600000000000005</v>
          </cell>
          <cell r="C33">
            <v>30.3</v>
          </cell>
          <cell r="D33">
            <v>22.3</v>
          </cell>
          <cell r="E33">
            <v>87.166666666666671</v>
          </cell>
          <cell r="F33">
            <v>96</v>
          </cell>
          <cell r="G33">
            <v>62</v>
          </cell>
          <cell r="H33">
            <v>6.84</v>
          </cell>
          <cell r="I33" t="str">
            <v>S</v>
          </cell>
          <cell r="J33">
            <v>21.240000000000002</v>
          </cell>
          <cell r="K33">
            <v>0.2</v>
          </cell>
        </row>
        <row r="34">
          <cell r="B34">
            <v>25.508333333333329</v>
          </cell>
          <cell r="C34">
            <v>31.4</v>
          </cell>
          <cell r="D34">
            <v>21.3</v>
          </cell>
          <cell r="E34">
            <v>81.25</v>
          </cell>
          <cell r="F34">
            <v>96</v>
          </cell>
          <cell r="G34">
            <v>52</v>
          </cell>
          <cell r="H34">
            <v>8.64</v>
          </cell>
          <cell r="I34" t="str">
            <v>SO</v>
          </cell>
          <cell r="J34">
            <v>19.440000000000001</v>
          </cell>
          <cell r="K34">
            <v>0</v>
          </cell>
        </row>
        <row r="35">
          <cell r="B35">
            <v>23.787500000000005</v>
          </cell>
          <cell r="C35">
            <v>32.5</v>
          </cell>
          <cell r="D35">
            <v>19.5</v>
          </cell>
          <cell r="E35">
            <v>85.458333333333329</v>
          </cell>
          <cell r="F35">
            <v>96</v>
          </cell>
          <cell r="G35">
            <v>52</v>
          </cell>
          <cell r="H35">
            <v>38.159999999999997</v>
          </cell>
          <cell r="I35" t="str">
            <v>L</v>
          </cell>
          <cell r="J35">
            <v>60.12</v>
          </cell>
          <cell r="K35">
            <v>9.5999999999999979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26.145833333333329</v>
          </cell>
          <cell r="C5">
            <v>31.9</v>
          </cell>
          <cell r="D5">
            <v>21.8</v>
          </cell>
          <cell r="E5">
            <v>69.625</v>
          </cell>
          <cell r="F5">
            <v>85</v>
          </cell>
          <cell r="G5">
            <v>47</v>
          </cell>
          <cell r="H5">
            <v>25.2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26.541666666666661</v>
          </cell>
          <cell r="C6">
            <v>32.4</v>
          </cell>
          <cell r="D6">
            <v>22</v>
          </cell>
          <cell r="E6">
            <v>66.125</v>
          </cell>
          <cell r="F6">
            <v>83</v>
          </cell>
          <cell r="G6">
            <v>47</v>
          </cell>
          <cell r="H6">
            <v>20.16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26.712500000000002</v>
          </cell>
          <cell r="C7">
            <v>31.9</v>
          </cell>
          <cell r="D7">
            <v>22.9</v>
          </cell>
          <cell r="E7">
            <v>71.541666666666671</v>
          </cell>
          <cell r="F7">
            <v>89</v>
          </cell>
          <cell r="G7">
            <v>51</v>
          </cell>
          <cell r="H7">
            <v>19.079999999999998</v>
          </cell>
          <cell r="I7" t="str">
            <v>L</v>
          </cell>
          <cell r="J7">
            <v>37.080000000000005</v>
          </cell>
          <cell r="K7">
            <v>0</v>
          </cell>
        </row>
        <row r="8">
          <cell r="B8">
            <v>25.033333333333331</v>
          </cell>
          <cell r="C8">
            <v>31.4</v>
          </cell>
          <cell r="D8">
            <v>22.1</v>
          </cell>
          <cell r="E8">
            <v>82.625</v>
          </cell>
          <cell r="F8">
            <v>93</v>
          </cell>
          <cell r="G8">
            <v>56</v>
          </cell>
          <cell r="H8">
            <v>17.28</v>
          </cell>
          <cell r="I8" t="str">
            <v>NE</v>
          </cell>
          <cell r="J8">
            <v>48.96</v>
          </cell>
          <cell r="K8">
            <v>8.7999999999999989</v>
          </cell>
        </row>
        <row r="9">
          <cell r="B9">
            <v>23.991666666666671</v>
          </cell>
          <cell r="C9">
            <v>30.4</v>
          </cell>
          <cell r="D9">
            <v>21.4</v>
          </cell>
          <cell r="E9">
            <v>85.125</v>
          </cell>
          <cell r="F9">
            <v>95</v>
          </cell>
          <cell r="G9">
            <v>54</v>
          </cell>
          <cell r="H9">
            <v>12.96</v>
          </cell>
          <cell r="I9" t="str">
            <v>S</v>
          </cell>
          <cell r="J9">
            <v>30.6</v>
          </cell>
          <cell r="K9">
            <v>0.60000000000000009</v>
          </cell>
        </row>
        <row r="10">
          <cell r="B10">
            <v>24.241666666666664</v>
          </cell>
          <cell r="C10">
            <v>30.3</v>
          </cell>
          <cell r="D10">
            <v>21.3</v>
          </cell>
          <cell r="E10">
            <v>84.958333333333329</v>
          </cell>
          <cell r="F10">
            <v>95</v>
          </cell>
          <cell r="G10">
            <v>54</v>
          </cell>
          <cell r="H10">
            <v>17.28</v>
          </cell>
          <cell r="I10" t="str">
            <v>N</v>
          </cell>
          <cell r="J10">
            <v>36.72</v>
          </cell>
          <cell r="K10">
            <v>6.2</v>
          </cell>
        </row>
        <row r="11">
          <cell r="B11">
            <v>23.858333333333331</v>
          </cell>
          <cell r="C11">
            <v>30.9</v>
          </cell>
          <cell r="D11">
            <v>21.5</v>
          </cell>
          <cell r="E11">
            <v>87.291666666666671</v>
          </cell>
          <cell r="F11">
            <v>95</v>
          </cell>
          <cell r="G11">
            <v>55</v>
          </cell>
          <cell r="H11">
            <v>14.76</v>
          </cell>
          <cell r="I11" t="str">
            <v>O</v>
          </cell>
          <cell r="J11">
            <v>31.319999999999997</v>
          </cell>
          <cell r="K11">
            <v>39.6</v>
          </cell>
        </row>
        <row r="12">
          <cell r="B12">
            <v>23.491666666666674</v>
          </cell>
          <cell r="C12">
            <v>29.6</v>
          </cell>
          <cell r="D12">
            <v>21</v>
          </cell>
          <cell r="E12">
            <v>88.083333333333329</v>
          </cell>
          <cell r="F12">
            <v>95</v>
          </cell>
          <cell r="G12">
            <v>64</v>
          </cell>
          <cell r="H12">
            <v>20.16</v>
          </cell>
          <cell r="I12" t="str">
            <v>NE</v>
          </cell>
          <cell r="J12">
            <v>37.440000000000005</v>
          </cell>
          <cell r="K12">
            <v>11.8</v>
          </cell>
        </row>
        <row r="13">
          <cell r="B13">
            <v>23.183333333333334</v>
          </cell>
          <cell r="C13">
            <v>30.5</v>
          </cell>
          <cell r="D13">
            <v>20.399999999999999</v>
          </cell>
          <cell r="E13">
            <v>85.583333333333329</v>
          </cell>
          <cell r="F13">
            <v>96</v>
          </cell>
          <cell r="G13">
            <v>53</v>
          </cell>
          <cell r="H13">
            <v>11.520000000000001</v>
          </cell>
          <cell r="I13" t="str">
            <v>NE</v>
          </cell>
          <cell r="J13">
            <v>24.12</v>
          </cell>
          <cell r="K13">
            <v>0</v>
          </cell>
        </row>
        <row r="14">
          <cell r="B14">
            <v>25.262500000000003</v>
          </cell>
          <cell r="C14">
            <v>31.7</v>
          </cell>
          <cell r="D14">
            <v>20.6</v>
          </cell>
          <cell r="E14">
            <v>77</v>
          </cell>
          <cell r="F14">
            <v>95</v>
          </cell>
          <cell r="G14">
            <v>43</v>
          </cell>
          <cell r="H14">
            <v>10.8</v>
          </cell>
          <cell r="I14" t="str">
            <v>S</v>
          </cell>
          <cell r="J14">
            <v>26.64</v>
          </cell>
          <cell r="K14">
            <v>0.2</v>
          </cell>
        </row>
        <row r="15">
          <cell r="B15">
            <v>25.445833333333329</v>
          </cell>
          <cell r="C15">
            <v>31.7</v>
          </cell>
          <cell r="D15">
            <v>20.5</v>
          </cell>
          <cell r="E15">
            <v>71.416666666666671</v>
          </cell>
          <cell r="F15">
            <v>90</v>
          </cell>
          <cell r="G15">
            <v>42</v>
          </cell>
          <cell r="H15">
            <v>11.879999999999999</v>
          </cell>
          <cell r="I15" t="str">
            <v>S</v>
          </cell>
          <cell r="J15">
            <v>29.52</v>
          </cell>
          <cell r="K15">
            <v>0</v>
          </cell>
        </row>
        <row r="16">
          <cell r="B16">
            <v>25.316666666666666</v>
          </cell>
          <cell r="C16">
            <v>32.1</v>
          </cell>
          <cell r="D16">
            <v>19.600000000000001</v>
          </cell>
          <cell r="E16">
            <v>69.5</v>
          </cell>
          <cell r="F16">
            <v>93</v>
          </cell>
          <cell r="G16">
            <v>37</v>
          </cell>
          <cell r="H16">
            <v>6.12</v>
          </cell>
          <cell r="I16" t="str">
            <v>S</v>
          </cell>
          <cell r="J16">
            <v>38.159999999999997</v>
          </cell>
          <cell r="K16">
            <v>0</v>
          </cell>
        </row>
        <row r="17">
          <cell r="B17">
            <v>22.324999999999999</v>
          </cell>
          <cell r="C17">
            <v>30.6</v>
          </cell>
          <cell r="D17">
            <v>18.399999999999999</v>
          </cell>
          <cell r="E17">
            <v>77.333333333333329</v>
          </cell>
          <cell r="F17">
            <v>93</v>
          </cell>
          <cell r="G17">
            <v>46</v>
          </cell>
          <cell r="H17">
            <v>20.16</v>
          </cell>
          <cell r="I17" t="str">
            <v>NE</v>
          </cell>
          <cell r="J17">
            <v>40.32</v>
          </cell>
          <cell r="K17">
            <v>3.4000000000000004</v>
          </cell>
        </row>
        <row r="18">
          <cell r="B18">
            <v>22.491666666666664</v>
          </cell>
          <cell r="C18">
            <v>30</v>
          </cell>
          <cell r="D18">
            <v>18.399999999999999</v>
          </cell>
          <cell r="E18">
            <v>79</v>
          </cell>
          <cell r="F18">
            <v>92</v>
          </cell>
          <cell r="G18">
            <v>49</v>
          </cell>
          <cell r="H18">
            <v>19.079999999999998</v>
          </cell>
          <cell r="I18" t="str">
            <v>NE</v>
          </cell>
          <cell r="J18">
            <v>34.92</v>
          </cell>
          <cell r="K18">
            <v>0.2</v>
          </cell>
        </row>
        <row r="19">
          <cell r="B19">
            <v>23.587500000000002</v>
          </cell>
          <cell r="C19">
            <v>31.6</v>
          </cell>
          <cell r="D19">
            <v>19.8</v>
          </cell>
          <cell r="E19">
            <v>78.125</v>
          </cell>
          <cell r="F19">
            <v>91</v>
          </cell>
          <cell r="G19">
            <v>49</v>
          </cell>
          <cell r="H19">
            <v>18.36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25.716666666666669</v>
          </cell>
          <cell r="C20">
            <v>32.799999999999997</v>
          </cell>
          <cell r="D20">
            <v>20.5</v>
          </cell>
          <cell r="E20">
            <v>72.416666666666671</v>
          </cell>
          <cell r="F20">
            <v>93</v>
          </cell>
          <cell r="G20">
            <v>39</v>
          </cell>
          <cell r="H20">
            <v>8.2799999999999994</v>
          </cell>
          <cell r="I20" t="str">
            <v>L</v>
          </cell>
          <cell r="J20">
            <v>17.28</v>
          </cell>
          <cell r="K20">
            <v>0</v>
          </cell>
        </row>
        <row r="21">
          <cell r="B21">
            <v>26.191666666666663</v>
          </cell>
          <cell r="C21">
            <v>32.9</v>
          </cell>
          <cell r="D21">
            <v>21.5</v>
          </cell>
          <cell r="E21">
            <v>70.416666666666671</v>
          </cell>
          <cell r="F21">
            <v>89</v>
          </cell>
          <cell r="G21">
            <v>43</v>
          </cell>
          <cell r="H21">
            <v>16.2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26.120833333333334</v>
          </cell>
          <cell r="C22">
            <v>32.6</v>
          </cell>
          <cell r="D22">
            <v>22</v>
          </cell>
          <cell r="E22">
            <v>71.25</v>
          </cell>
          <cell r="F22">
            <v>88</v>
          </cell>
          <cell r="G22">
            <v>44</v>
          </cell>
          <cell r="H22">
            <v>14.04</v>
          </cell>
          <cell r="I22" t="str">
            <v>SE</v>
          </cell>
          <cell r="J22">
            <v>29.16</v>
          </cell>
          <cell r="K22">
            <v>0</v>
          </cell>
        </row>
        <row r="23">
          <cell r="B23">
            <v>25.466666666666665</v>
          </cell>
          <cell r="C23">
            <v>30.9</v>
          </cell>
          <cell r="D23">
            <v>20.9</v>
          </cell>
          <cell r="E23">
            <v>69.041666666666671</v>
          </cell>
          <cell r="F23">
            <v>85</v>
          </cell>
          <cell r="G23">
            <v>46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24.345833333333335</v>
          </cell>
          <cell r="C24">
            <v>30.4</v>
          </cell>
          <cell r="D24">
            <v>19.8</v>
          </cell>
          <cell r="E24">
            <v>72.5</v>
          </cell>
          <cell r="F24">
            <v>91</v>
          </cell>
          <cell r="G24">
            <v>44</v>
          </cell>
          <cell r="H24">
            <v>19.079999999999998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24.170833333333334</v>
          </cell>
          <cell r="C25">
            <v>31.5</v>
          </cell>
          <cell r="D25">
            <v>20.2</v>
          </cell>
          <cell r="E25">
            <v>75.625</v>
          </cell>
          <cell r="F25">
            <v>93</v>
          </cell>
          <cell r="G25">
            <v>46</v>
          </cell>
          <cell r="H25">
            <v>13.68</v>
          </cell>
          <cell r="I25" t="str">
            <v>S</v>
          </cell>
          <cell r="J25">
            <v>38.519999999999996</v>
          </cell>
          <cell r="K25">
            <v>13.2</v>
          </cell>
        </row>
        <row r="26">
          <cell r="B26">
            <v>22.366666666666671</v>
          </cell>
          <cell r="C26">
            <v>28.2</v>
          </cell>
          <cell r="D26">
            <v>18.3</v>
          </cell>
          <cell r="E26">
            <v>74.75</v>
          </cell>
          <cell r="F26">
            <v>93</v>
          </cell>
          <cell r="G26">
            <v>35</v>
          </cell>
          <cell r="H26">
            <v>15.120000000000001</v>
          </cell>
          <cell r="I26" t="str">
            <v>S</v>
          </cell>
          <cell r="J26">
            <v>33.119999999999997</v>
          </cell>
          <cell r="K26">
            <v>0</v>
          </cell>
        </row>
        <row r="27">
          <cell r="B27">
            <v>20.887499999999999</v>
          </cell>
          <cell r="C27">
            <v>29</v>
          </cell>
          <cell r="D27">
            <v>14.8</v>
          </cell>
          <cell r="E27">
            <v>70.75</v>
          </cell>
          <cell r="F27">
            <v>87</v>
          </cell>
          <cell r="G27">
            <v>41</v>
          </cell>
          <cell r="H27">
            <v>12.6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23.691666666666663</v>
          </cell>
          <cell r="C28">
            <v>31.5</v>
          </cell>
          <cell r="D28">
            <v>18.100000000000001</v>
          </cell>
          <cell r="E28">
            <v>69.041666666666671</v>
          </cell>
          <cell r="F28">
            <v>90</v>
          </cell>
          <cell r="G28">
            <v>38</v>
          </cell>
          <cell r="H28">
            <v>22.68</v>
          </cell>
          <cell r="I28" t="str">
            <v>SE</v>
          </cell>
          <cell r="J28">
            <v>38.880000000000003</v>
          </cell>
          <cell r="K28">
            <v>0</v>
          </cell>
        </row>
        <row r="29">
          <cell r="B29">
            <v>24.362500000000001</v>
          </cell>
          <cell r="C29">
            <v>31.3</v>
          </cell>
          <cell r="D29">
            <v>18.7</v>
          </cell>
          <cell r="E29">
            <v>63.208333333333336</v>
          </cell>
          <cell r="F29">
            <v>84</v>
          </cell>
          <cell r="G29">
            <v>35</v>
          </cell>
          <cell r="H29">
            <v>18.36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23.037499999999998</v>
          </cell>
          <cell r="C30">
            <v>28.6</v>
          </cell>
          <cell r="D30">
            <v>20.3</v>
          </cell>
          <cell r="E30">
            <v>73.75</v>
          </cell>
          <cell r="F30">
            <v>95</v>
          </cell>
          <cell r="G30">
            <v>51</v>
          </cell>
          <cell r="H30">
            <v>14.04</v>
          </cell>
          <cell r="J30">
            <v>43.92</v>
          </cell>
          <cell r="K30">
            <v>17.599999999999998</v>
          </cell>
        </row>
        <row r="31">
          <cell r="B31">
            <v>22.595833333333335</v>
          </cell>
          <cell r="C31">
            <v>29.4</v>
          </cell>
          <cell r="D31">
            <v>20.7</v>
          </cell>
          <cell r="E31">
            <v>88.125</v>
          </cell>
          <cell r="F31">
            <v>95</v>
          </cell>
          <cell r="G31">
            <v>59</v>
          </cell>
          <cell r="H31">
            <v>12.6</v>
          </cell>
          <cell r="I31" t="str">
            <v>N</v>
          </cell>
          <cell r="J31">
            <v>25.56</v>
          </cell>
          <cell r="K31">
            <v>16.599999999999998</v>
          </cell>
        </row>
        <row r="32">
          <cell r="B32">
            <v>23.420833333333334</v>
          </cell>
          <cell r="C32">
            <v>28.4</v>
          </cell>
          <cell r="D32">
            <v>21.2</v>
          </cell>
          <cell r="E32">
            <v>86.5</v>
          </cell>
          <cell r="F32">
            <v>95</v>
          </cell>
          <cell r="G32">
            <v>66</v>
          </cell>
          <cell r="H32">
            <v>10.44</v>
          </cell>
          <cell r="I32" t="str">
            <v>SO</v>
          </cell>
          <cell r="J32">
            <v>25.2</v>
          </cell>
          <cell r="K32">
            <v>3.4000000000000004</v>
          </cell>
        </row>
        <row r="33">
          <cell r="B33">
            <v>22.933333333333334</v>
          </cell>
          <cell r="C33">
            <v>27.2</v>
          </cell>
          <cell r="D33">
            <v>21.3</v>
          </cell>
          <cell r="E33">
            <v>87.541666666666671</v>
          </cell>
          <cell r="F33">
            <v>94</v>
          </cell>
          <cell r="G33">
            <v>66</v>
          </cell>
          <cell r="H33">
            <v>8.64</v>
          </cell>
          <cell r="I33" t="str">
            <v>SO</v>
          </cell>
          <cell r="J33">
            <v>24.12</v>
          </cell>
          <cell r="K33">
            <v>9.6000000000000014</v>
          </cell>
        </row>
        <row r="34">
          <cell r="B34">
            <v>22.625</v>
          </cell>
          <cell r="C34">
            <v>27.8</v>
          </cell>
          <cell r="D34">
            <v>19.600000000000001</v>
          </cell>
          <cell r="E34">
            <v>80.291666666666671</v>
          </cell>
          <cell r="F34">
            <v>95</v>
          </cell>
          <cell r="G34">
            <v>55</v>
          </cell>
          <cell r="H34">
            <v>7.9200000000000008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21.091666666666665</v>
          </cell>
          <cell r="C35">
            <v>26.7</v>
          </cell>
          <cell r="D35">
            <v>16.2</v>
          </cell>
          <cell r="E35">
            <v>80.875</v>
          </cell>
          <cell r="F35">
            <v>94</v>
          </cell>
          <cell r="G35">
            <v>60</v>
          </cell>
          <cell r="H35">
            <v>11.16</v>
          </cell>
          <cell r="I35" t="str">
            <v>S</v>
          </cell>
          <cell r="J35">
            <v>19.440000000000001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25.870833333333326</v>
          </cell>
          <cell r="C5">
            <v>32.6</v>
          </cell>
          <cell r="D5">
            <v>21.5</v>
          </cell>
          <cell r="E5">
            <v>75.333333333333329</v>
          </cell>
          <cell r="F5">
            <v>93</v>
          </cell>
          <cell r="G5">
            <v>47</v>
          </cell>
          <cell r="H5" t="str">
            <v>*</v>
          </cell>
          <cell r="I5" t="str">
            <v>*</v>
          </cell>
          <cell r="J5" t="str">
            <v>*</v>
          </cell>
          <cell r="K5">
            <v>0.2</v>
          </cell>
        </row>
        <row r="6">
          <cell r="B6">
            <v>25.358333333333334</v>
          </cell>
          <cell r="C6">
            <v>32.6</v>
          </cell>
          <cell r="D6">
            <v>20</v>
          </cell>
          <cell r="E6">
            <v>77.75</v>
          </cell>
          <cell r="F6">
            <v>92</v>
          </cell>
          <cell r="G6">
            <v>48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25.512500000000003</v>
          </cell>
          <cell r="C7">
            <v>31.2</v>
          </cell>
          <cell r="D7">
            <v>21.3</v>
          </cell>
          <cell r="E7">
            <v>76.291666666666671</v>
          </cell>
          <cell r="F7">
            <v>95</v>
          </cell>
          <cell r="G7">
            <v>51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25.508333333333336</v>
          </cell>
          <cell r="C8">
            <v>29.4</v>
          </cell>
          <cell r="D8">
            <v>23.1</v>
          </cell>
          <cell r="E8">
            <v>77.625</v>
          </cell>
          <cell r="F8">
            <v>90</v>
          </cell>
          <cell r="G8">
            <v>63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25.662499999999994</v>
          </cell>
          <cell r="C9">
            <v>32</v>
          </cell>
          <cell r="D9">
            <v>21.8</v>
          </cell>
          <cell r="E9">
            <v>77.583333333333329</v>
          </cell>
          <cell r="F9">
            <v>93</v>
          </cell>
          <cell r="G9">
            <v>48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25.466666666666665</v>
          </cell>
          <cell r="C10">
            <v>32.5</v>
          </cell>
          <cell r="D10">
            <v>22</v>
          </cell>
          <cell r="E10">
            <v>77.958333333333329</v>
          </cell>
          <cell r="F10">
            <v>92</v>
          </cell>
          <cell r="G10">
            <v>49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25.108333333333334</v>
          </cell>
          <cell r="C11">
            <v>31.1</v>
          </cell>
          <cell r="D11">
            <v>21.8</v>
          </cell>
          <cell r="E11">
            <v>80.958333333333329</v>
          </cell>
          <cell r="F11">
            <v>94</v>
          </cell>
          <cell r="G11">
            <v>54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24.658333333333335</v>
          </cell>
          <cell r="C12">
            <v>31.2</v>
          </cell>
          <cell r="D12">
            <v>21.4</v>
          </cell>
          <cell r="E12">
            <v>81.208333333333329</v>
          </cell>
          <cell r="F12">
            <v>92</v>
          </cell>
          <cell r="G12">
            <v>56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24.829166666666666</v>
          </cell>
          <cell r="C13">
            <v>31.6</v>
          </cell>
          <cell r="D13">
            <v>21.5</v>
          </cell>
          <cell r="E13">
            <v>82.625</v>
          </cell>
          <cell r="F13">
            <v>96</v>
          </cell>
          <cell r="G13">
            <v>46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24.895833333333332</v>
          </cell>
          <cell r="C14">
            <v>31.3</v>
          </cell>
          <cell r="D14">
            <v>21.7</v>
          </cell>
          <cell r="E14">
            <v>79.083333333333329</v>
          </cell>
          <cell r="F14">
            <v>96</v>
          </cell>
          <cell r="G14">
            <v>46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24.995833333333326</v>
          </cell>
          <cell r="C15">
            <v>31.8</v>
          </cell>
          <cell r="D15">
            <v>20.6</v>
          </cell>
          <cell r="E15">
            <v>79.375</v>
          </cell>
          <cell r="F15">
            <v>95</v>
          </cell>
          <cell r="G15">
            <v>44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25.891666666666676</v>
          </cell>
          <cell r="C16">
            <v>32.4</v>
          </cell>
          <cell r="D16">
            <v>21.2</v>
          </cell>
          <cell r="E16">
            <v>71</v>
          </cell>
          <cell r="F16">
            <v>89</v>
          </cell>
          <cell r="G16">
            <v>43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25.483333333333334</v>
          </cell>
          <cell r="C17">
            <v>32</v>
          </cell>
          <cell r="D17">
            <v>20.6</v>
          </cell>
          <cell r="E17">
            <v>68.5</v>
          </cell>
          <cell r="F17">
            <v>84</v>
          </cell>
          <cell r="G17">
            <v>42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25.525000000000002</v>
          </cell>
          <cell r="C18">
            <v>32.200000000000003</v>
          </cell>
          <cell r="D18">
            <v>20.399999999999999</v>
          </cell>
          <cell r="E18">
            <v>68.291666666666671</v>
          </cell>
          <cell r="F18">
            <v>87</v>
          </cell>
          <cell r="G18">
            <v>41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25.675000000000001</v>
          </cell>
          <cell r="C19">
            <v>32.299999999999997</v>
          </cell>
          <cell r="D19">
            <v>21.3</v>
          </cell>
          <cell r="E19">
            <v>67.916666666666671</v>
          </cell>
          <cell r="F19">
            <v>84</v>
          </cell>
          <cell r="G19">
            <v>38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25.75</v>
          </cell>
          <cell r="C20">
            <v>32.5</v>
          </cell>
          <cell r="D20">
            <v>20.399999999999999</v>
          </cell>
          <cell r="E20">
            <v>71.583333333333329</v>
          </cell>
          <cell r="F20">
            <v>92</v>
          </cell>
          <cell r="G20">
            <v>41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26.25</v>
          </cell>
          <cell r="C21">
            <v>33.700000000000003</v>
          </cell>
          <cell r="D21">
            <v>21.4</v>
          </cell>
          <cell r="E21">
            <v>69.416666666666671</v>
          </cell>
          <cell r="F21">
            <v>88</v>
          </cell>
          <cell r="G21">
            <v>34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25.3125</v>
          </cell>
          <cell r="C22">
            <v>33.299999999999997</v>
          </cell>
          <cell r="D22">
            <v>19.2</v>
          </cell>
          <cell r="E22">
            <v>70.833333333333329</v>
          </cell>
          <cell r="F22">
            <v>93</v>
          </cell>
          <cell r="G22">
            <v>40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25.483333333333334</v>
          </cell>
          <cell r="C23">
            <v>32.1</v>
          </cell>
          <cell r="D23">
            <v>20.100000000000001</v>
          </cell>
          <cell r="E23">
            <v>68.708333333333329</v>
          </cell>
          <cell r="F23">
            <v>91</v>
          </cell>
          <cell r="G23">
            <v>40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24.133333333333329</v>
          </cell>
          <cell r="C24">
            <v>31.4</v>
          </cell>
          <cell r="D24">
            <v>18.899999999999999</v>
          </cell>
          <cell r="E24">
            <v>72.625</v>
          </cell>
          <cell r="F24">
            <v>94</v>
          </cell>
          <cell r="G24">
            <v>41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24.454166666666666</v>
          </cell>
          <cell r="C25">
            <v>31.6</v>
          </cell>
          <cell r="D25">
            <v>19</v>
          </cell>
          <cell r="E25">
            <v>72.791666666666671</v>
          </cell>
          <cell r="F25">
            <v>94</v>
          </cell>
          <cell r="G25">
            <v>44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25.283333333333335</v>
          </cell>
          <cell r="C26">
            <v>32.299999999999997</v>
          </cell>
          <cell r="D26">
            <v>19.3</v>
          </cell>
          <cell r="E26">
            <v>67.5</v>
          </cell>
          <cell r="F26">
            <v>94</v>
          </cell>
          <cell r="G26">
            <v>28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23.716666666666669</v>
          </cell>
          <cell r="C27">
            <v>32</v>
          </cell>
          <cell r="D27">
            <v>15</v>
          </cell>
          <cell r="E27">
            <v>62.916666666666664</v>
          </cell>
          <cell r="F27">
            <v>92</v>
          </cell>
          <cell r="G27">
            <v>34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24.970833333333331</v>
          </cell>
          <cell r="C28">
            <v>33.4</v>
          </cell>
          <cell r="D28">
            <v>16.7</v>
          </cell>
          <cell r="E28">
            <v>57.5</v>
          </cell>
          <cell r="F28">
            <v>85</v>
          </cell>
          <cell r="G28">
            <v>29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25.562500000000004</v>
          </cell>
          <cell r="C29">
            <v>32.6</v>
          </cell>
          <cell r="D29">
            <v>20.2</v>
          </cell>
          <cell r="E29">
            <v>64.416666666666671</v>
          </cell>
          <cell r="F29">
            <v>87</v>
          </cell>
          <cell r="G29">
            <v>42</v>
          </cell>
          <cell r="H29" t="str">
            <v>*</v>
          </cell>
          <cell r="I29" t="str">
            <v>*</v>
          </cell>
          <cell r="J29" t="str">
            <v>*</v>
          </cell>
          <cell r="K29">
            <v>2.1999999999999997</v>
          </cell>
        </row>
        <row r="30">
          <cell r="B30">
            <v>26.362499999999997</v>
          </cell>
          <cell r="C30">
            <v>32.6</v>
          </cell>
          <cell r="D30">
            <v>22.2</v>
          </cell>
          <cell r="E30">
            <v>72.541666666666671</v>
          </cell>
          <cell r="F30">
            <v>87</v>
          </cell>
          <cell r="G30">
            <v>48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0.4</v>
          </cell>
        </row>
        <row r="31">
          <cell r="B31">
            <v>23.566666666666674</v>
          </cell>
          <cell r="C31">
            <v>28.3</v>
          </cell>
          <cell r="D31">
            <v>20.7</v>
          </cell>
          <cell r="E31">
            <v>83.625</v>
          </cell>
          <cell r="F31">
            <v>95</v>
          </cell>
          <cell r="G31">
            <v>63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24.120833333333334</v>
          </cell>
          <cell r="C32">
            <v>29.8</v>
          </cell>
          <cell r="D32">
            <v>20.100000000000001</v>
          </cell>
          <cell r="E32">
            <v>82.375</v>
          </cell>
          <cell r="F32">
            <v>95</v>
          </cell>
          <cell r="G32">
            <v>56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0.4</v>
          </cell>
        </row>
        <row r="33">
          <cell r="B33">
            <v>24.8125</v>
          </cell>
          <cell r="C33">
            <v>30</v>
          </cell>
          <cell r="D33">
            <v>22.2</v>
          </cell>
          <cell r="E33">
            <v>80.666666666666671</v>
          </cell>
          <cell r="F33">
            <v>93</v>
          </cell>
          <cell r="G33">
            <v>56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25.670833333333334</v>
          </cell>
          <cell r="C34">
            <v>31.7</v>
          </cell>
          <cell r="D34">
            <v>21.7</v>
          </cell>
          <cell r="E34">
            <v>76.875</v>
          </cell>
          <cell r="F34">
            <v>94</v>
          </cell>
          <cell r="G34">
            <v>48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24.395833333333329</v>
          </cell>
          <cell r="C35">
            <v>32.299999999999997</v>
          </cell>
          <cell r="D35">
            <v>18.7</v>
          </cell>
          <cell r="E35">
            <v>81.375</v>
          </cell>
          <cell r="F35">
            <v>94</v>
          </cell>
          <cell r="G35">
            <v>50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24.583333333333339</v>
          </cell>
          <cell r="C5">
            <v>32.200000000000003</v>
          </cell>
          <cell r="D5">
            <v>20.399999999999999</v>
          </cell>
          <cell r="E5">
            <v>82.75</v>
          </cell>
          <cell r="F5">
            <v>95</v>
          </cell>
          <cell r="G5">
            <v>48</v>
          </cell>
          <cell r="H5">
            <v>36.72</v>
          </cell>
          <cell r="I5" t="str">
            <v>NE</v>
          </cell>
          <cell r="J5">
            <v>61.2</v>
          </cell>
          <cell r="K5">
            <v>18.799999999999997</v>
          </cell>
        </row>
        <row r="6">
          <cell r="B6">
            <v>24.529166666666669</v>
          </cell>
          <cell r="C6">
            <v>31.2</v>
          </cell>
          <cell r="D6">
            <v>21.2</v>
          </cell>
          <cell r="E6">
            <v>84.416666666666671</v>
          </cell>
          <cell r="F6">
            <v>96</v>
          </cell>
          <cell r="G6">
            <v>53</v>
          </cell>
          <cell r="H6">
            <v>20.52</v>
          </cell>
          <cell r="I6" t="str">
            <v>N</v>
          </cell>
          <cell r="J6">
            <v>46.440000000000005</v>
          </cell>
          <cell r="K6">
            <v>43.8</v>
          </cell>
        </row>
        <row r="7">
          <cell r="B7">
            <v>24.804166666666664</v>
          </cell>
          <cell r="C7">
            <v>31.5</v>
          </cell>
          <cell r="D7">
            <v>21.4</v>
          </cell>
          <cell r="E7">
            <v>81.125</v>
          </cell>
          <cell r="F7">
            <v>95</v>
          </cell>
          <cell r="G7">
            <v>50</v>
          </cell>
          <cell r="H7">
            <v>18.720000000000002</v>
          </cell>
          <cell r="I7" t="str">
            <v>NE</v>
          </cell>
          <cell r="J7">
            <v>45</v>
          </cell>
          <cell r="K7">
            <v>12.8</v>
          </cell>
        </row>
        <row r="8">
          <cell r="B8">
            <v>25.333333333333339</v>
          </cell>
          <cell r="C8">
            <v>30.4</v>
          </cell>
          <cell r="D8">
            <v>21.7</v>
          </cell>
          <cell r="E8">
            <v>78.416666666666671</v>
          </cell>
          <cell r="F8">
            <v>94</v>
          </cell>
          <cell r="G8">
            <v>57</v>
          </cell>
          <cell r="H8">
            <v>18.720000000000002</v>
          </cell>
          <cell r="I8" t="str">
            <v>O</v>
          </cell>
          <cell r="J8">
            <v>40.680000000000007</v>
          </cell>
          <cell r="K8">
            <v>6.4</v>
          </cell>
        </row>
        <row r="9">
          <cell r="B9">
            <v>23.95</v>
          </cell>
          <cell r="C9">
            <v>29.6</v>
          </cell>
          <cell r="D9">
            <v>20</v>
          </cell>
          <cell r="E9">
            <v>78.708333333333329</v>
          </cell>
          <cell r="F9">
            <v>96</v>
          </cell>
          <cell r="G9">
            <v>49</v>
          </cell>
          <cell r="H9">
            <v>21.6</v>
          </cell>
          <cell r="I9" t="str">
            <v>NE</v>
          </cell>
          <cell r="J9">
            <v>53.28</v>
          </cell>
          <cell r="K9">
            <v>2.2000000000000002</v>
          </cell>
        </row>
        <row r="10">
          <cell r="B10">
            <v>25.445833333333336</v>
          </cell>
          <cell r="C10">
            <v>32.1</v>
          </cell>
          <cell r="D10">
            <v>20.7</v>
          </cell>
          <cell r="E10">
            <v>73</v>
          </cell>
          <cell r="F10">
            <v>92</v>
          </cell>
          <cell r="G10">
            <v>34</v>
          </cell>
          <cell r="H10">
            <v>16.920000000000002</v>
          </cell>
          <cell r="I10" t="str">
            <v>O</v>
          </cell>
          <cell r="J10">
            <v>29.880000000000003</v>
          </cell>
          <cell r="K10">
            <v>0</v>
          </cell>
        </row>
        <row r="11">
          <cell r="B11">
            <v>24.408333333333335</v>
          </cell>
          <cell r="C11">
            <v>31.8</v>
          </cell>
          <cell r="D11">
            <v>21.9</v>
          </cell>
          <cell r="E11">
            <v>86.208333333333329</v>
          </cell>
          <cell r="F11">
            <v>95</v>
          </cell>
          <cell r="G11">
            <v>48</v>
          </cell>
          <cell r="H11">
            <v>18</v>
          </cell>
          <cell r="I11" t="str">
            <v>N</v>
          </cell>
          <cell r="J11">
            <v>36.72</v>
          </cell>
          <cell r="K11">
            <v>9.6</v>
          </cell>
        </row>
        <row r="12">
          <cell r="B12">
            <v>24.941666666666663</v>
          </cell>
          <cell r="C12">
            <v>30.6</v>
          </cell>
          <cell r="D12">
            <v>22.4</v>
          </cell>
          <cell r="E12">
            <v>82.916666666666671</v>
          </cell>
          <cell r="F12">
            <v>94</v>
          </cell>
          <cell r="G12">
            <v>53</v>
          </cell>
          <cell r="H12">
            <v>15.120000000000001</v>
          </cell>
          <cell r="I12" t="str">
            <v>N</v>
          </cell>
          <cell r="J12">
            <v>27.720000000000002</v>
          </cell>
          <cell r="K12">
            <v>0.2</v>
          </cell>
        </row>
        <row r="13">
          <cell r="B13">
            <v>24.208333333333329</v>
          </cell>
          <cell r="C13">
            <v>31.7</v>
          </cell>
          <cell r="D13">
            <v>21.2</v>
          </cell>
          <cell r="E13">
            <v>85.166666666666671</v>
          </cell>
          <cell r="F13">
            <v>96</v>
          </cell>
          <cell r="G13">
            <v>52</v>
          </cell>
          <cell r="H13">
            <v>22.32</v>
          </cell>
          <cell r="I13" t="str">
            <v>NE</v>
          </cell>
          <cell r="J13">
            <v>46.800000000000004</v>
          </cell>
          <cell r="K13">
            <v>33.000000000000007</v>
          </cell>
        </row>
        <row r="14">
          <cell r="B14">
            <v>24.791666666666668</v>
          </cell>
          <cell r="C14">
            <v>30.9</v>
          </cell>
          <cell r="D14">
            <v>21.1</v>
          </cell>
          <cell r="E14">
            <v>82.333333333333329</v>
          </cell>
          <cell r="F14">
            <v>95</v>
          </cell>
          <cell r="G14">
            <v>59</v>
          </cell>
          <cell r="H14">
            <v>17.28</v>
          </cell>
          <cell r="I14" t="str">
            <v>NO</v>
          </cell>
          <cell r="J14">
            <v>34.56</v>
          </cell>
          <cell r="K14">
            <v>1.6</v>
          </cell>
        </row>
        <row r="15">
          <cell r="B15">
            <v>25.349999999999998</v>
          </cell>
          <cell r="C15">
            <v>31.5</v>
          </cell>
          <cell r="D15">
            <v>21.6</v>
          </cell>
          <cell r="E15">
            <v>80.166666666666671</v>
          </cell>
          <cell r="F15">
            <v>94</v>
          </cell>
          <cell r="G15">
            <v>51</v>
          </cell>
          <cell r="H15">
            <v>15.120000000000001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24.508333333333336</v>
          </cell>
          <cell r="C16">
            <v>31.2</v>
          </cell>
          <cell r="D16">
            <v>21.5</v>
          </cell>
          <cell r="E16">
            <v>82.083333333333329</v>
          </cell>
          <cell r="F16">
            <v>95</v>
          </cell>
          <cell r="G16">
            <v>53</v>
          </cell>
          <cell r="H16">
            <v>16.559999999999999</v>
          </cell>
          <cell r="I16" t="str">
            <v>NE</v>
          </cell>
          <cell r="J16">
            <v>31.680000000000003</v>
          </cell>
          <cell r="K16">
            <v>7.6000000000000005</v>
          </cell>
        </row>
        <row r="17">
          <cell r="B17">
            <v>24.616666666666664</v>
          </cell>
          <cell r="C17">
            <v>31.6</v>
          </cell>
          <cell r="D17">
            <v>21.3</v>
          </cell>
          <cell r="E17">
            <v>78.708333333333329</v>
          </cell>
          <cell r="F17">
            <v>93</v>
          </cell>
          <cell r="G17">
            <v>50</v>
          </cell>
          <cell r="H17">
            <v>21.96</v>
          </cell>
          <cell r="I17" t="str">
            <v>NE</v>
          </cell>
          <cell r="J17">
            <v>37.080000000000005</v>
          </cell>
          <cell r="K17">
            <v>0.6</v>
          </cell>
        </row>
        <row r="18">
          <cell r="B18">
            <v>24.508333333333329</v>
          </cell>
          <cell r="C18">
            <v>31.5</v>
          </cell>
          <cell r="D18">
            <v>20.8</v>
          </cell>
          <cell r="E18">
            <v>76.666666666666671</v>
          </cell>
          <cell r="F18">
            <v>93</v>
          </cell>
          <cell r="G18">
            <v>50</v>
          </cell>
          <cell r="H18">
            <v>18</v>
          </cell>
          <cell r="I18" t="str">
            <v>NE</v>
          </cell>
          <cell r="J18">
            <v>30.6</v>
          </cell>
          <cell r="K18">
            <v>2.2000000000000002</v>
          </cell>
        </row>
        <row r="19">
          <cell r="B19">
            <v>24.470833333333328</v>
          </cell>
          <cell r="C19">
            <v>31</v>
          </cell>
          <cell r="D19">
            <v>21.4</v>
          </cell>
          <cell r="E19">
            <v>81.333333333333329</v>
          </cell>
          <cell r="F19">
            <v>93</v>
          </cell>
          <cell r="G19">
            <v>51</v>
          </cell>
          <cell r="H19">
            <v>12.96</v>
          </cell>
          <cell r="I19" t="str">
            <v>NE</v>
          </cell>
          <cell r="J19">
            <v>33.119999999999997</v>
          </cell>
          <cell r="K19">
            <v>23.4</v>
          </cell>
        </row>
        <row r="20">
          <cell r="B20">
            <v>24.816666666666666</v>
          </cell>
          <cell r="C20">
            <v>31.3</v>
          </cell>
          <cell r="D20">
            <v>20.9</v>
          </cell>
          <cell r="E20">
            <v>77.75</v>
          </cell>
          <cell r="F20">
            <v>92</v>
          </cell>
          <cell r="G20">
            <v>53</v>
          </cell>
          <cell r="H20">
            <v>16.920000000000002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25.3125</v>
          </cell>
          <cell r="C21">
            <v>30.8</v>
          </cell>
          <cell r="D21">
            <v>21.1</v>
          </cell>
          <cell r="E21">
            <v>77.916666666666671</v>
          </cell>
          <cell r="F21">
            <v>95</v>
          </cell>
          <cell r="G21">
            <v>50</v>
          </cell>
          <cell r="H21">
            <v>16.2</v>
          </cell>
          <cell r="I21" t="str">
            <v>L</v>
          </cell>
          <cell r="J21">
            <v>30.6</v>
          </cell>
          <cell r="K21">
            <v>0.8</v>
          </cell>
        </row>
        <row r="22">
          <cell r="B22">
            <v>24.162499999999994</v>
          </cell>
          <cell r="C22">
            <v>30.9</v>
          </cell>
          <cell r="D22">
            <v>19.8</v>
          </cell>
          <cell r="E22">
            <v>78.75</v>
          </cell>
          <cell r="F22">
            <v>94</v>
          </cell>
          <cell r="G22">
            <v>46</v>
          </cell>
          <cell r="H22">
            <v>31.319999999999997</v>
          </cell>
          <cell r="I22" t="str">
            <v>NE</v>
          </cell>
          <cell r="J22">
            <v>45.72</v>
          </cell>
          <cell r="K22">
            <v>13.6</v>
          </cell>
        </row>
        <row r="23">
          <cell r="B23">
            <v>23.420833333333331</v>
          </cell>
          <cell r="C23">
            <v>29.5</v>
          </cell>
          <cell r="D23">
            <v>20.100000000000001</v>
          </cell>
          <cell r="E23">
            <v>82.5</v>
          </cell>
          <cell r="F23">
            <v>93</v>
          </cell>
          <cell r="G23">
            <v>56</v>
          </cell>
          <cell r="H23">
            <v>24.12</v>
          </cell>
          <cell r="I23" t="str">
            <v>L</v>
          </cell>
          <cell r="J23">
            <v>48.96</v>
          </cell>
          <cell r="K23">
            <v>14.4</v>
          </cell>
        </row>
        <row r="24">
          <cell r="B24">
            <v>22.8</v>
          </cell>
          <cell r="C24">
            <v>30.1</v>
          </cell>
          <cell r="D24">
            <v>18.5</v>
          </cell>
          <cell r="E24">
            <v>80.791666666666671</v>
          </cell>
          <cell r="F24">
            <v>93</v>
          </cell>
          <cell r="G24">
            <v>50</v>
          </cell>
          <cell r="H24">
            <v>21.240000000000002</v>
          </cell>
          <cell r="I24" t="str">
            <v>L</v>
          </cell>
          <cell r="J24">
            <v>39.24</v>
          </cell>
          <cell r="K24">
            <v>1</v>
          </cell>
        </row>
        <row r="25">
          <cell r="B25">
            <v>23.8125</v>
          </cell>
          <cell r="C25">
            <v>30.1</v>
          </cell>
          <cell r="D25">
            <v>19.7</v>
          </cell>
          <cell r="E25">
            <v>79.416666666666671</v>
          </cell>
          <cell r="F25">
            <v>94</v>
          </cell>
          <cell r="G25">
            <v>52</v>
          </cell>
          <cell r="H25">
            <v>18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24.683333333333334</v>
          </cell>
          <cell r="C26">
            <v>31.6</v>
          </cell>
          <cell r="D26">
            <v>19.600000000000001</v>
          </cell>
          <cell r="E26">
            <v>73.958333333333329</v>
          </cell>
          <cell r="F26">
            <v>94</v>
          </cell>
          <cell r="G26">
            <v>42</v>
          </cell>
          <cell r="H26">
            <v>14.04</v>
          </cell>
          <cell r="I26" t="str">
            <v>SE</v>
          </cell>
          <cell r="J26">
            <v>36.72</v>
          </cell>
          <cell r="K26">
            <v>0.2</v>
          </cell>
        </row>
        <row r="27">
          <cell r="B27">
            <v>25.824999999999999</v>
          </cell>
          <cell r="C27">
            <v>32.5</v>
          </cell>
          <cell r="D27">
            <v>21</v>
          </cell>
          <cell r="E27">
            <v>65.916666666666671</v>
          </cell>
          <cell r="F27">
            <v>85</v>
          </cell>
          <cell r="G27">
            <v>39</v>
          </cell>
          <cell r="H27">
            <v>20.88</v>
          </cell>
          <cell r="I27" t="str">
            <v>SE</v>
          </cell>
          <cell r="J27">
            <v>33.119999999999997</v>
          </cell>
          <cell r="K27">
            <v>0</v>
          </cell>
        </row>
        <row r="28">
          <cell r="B28">
            <v>25.375000000000011</v>
          </cell>
          <cell r="C28">
            <v>32.9</v>
          </cell>
          <cell r="D28">
            <v>20</v>
          </cell>
          <cell r="E28">
            <v>71.5</v>
          </cell>
          <cell r="F28">
            <v>93</v>
          </cell>
          <cell r="G28">
            <v>43</v>
          </cell>
          <cell r="H28">
            <v>15.840000000000002</v>
          </cell>
          <cell r="I28" t="str">
            <v>NE</v>
          </cell>
          <cell r="J28">
            <v>54</v>
          </cell>
          <cell r="K28">
            <v>4.8</v>
          </cell>
        </row>
        <row r="29">
          <cell r="B29">
            <v>24.537500000000005</v>
          </cell>
          <cell r="C29">
            <v>31.8</v>
          </cell>
          <cell r="D29">
            <v>21.9</v>
          </cell>
          <cell r="E29">
            <v>81.708333333333329</v>
          </cell>
          <cell r="F29">
            <v>93</v>
          </cell>
          <cell r="G29">
            <v>49</v>
          </cell>
          <cell r="H29">
            <v>16.559999999999999</v>
          </cell>
          <cell r="I29" t="str">
            <v>L</v>
          </cell>
          <cell r="J29">
            <v>35.64</v>
          </cell>
          <cell r="K29">
            <v>7.4</v>
          </cell>
        </row>
        <row r="30">
          <cell r="B30">
            <v>25.129166666666666</v>
          </cell>
          <cell r="C30">
            <v>31.5</v>
          </cell>
          <cell r="D30">
            <v>21.8</v>
          </cell>
          <cell r="E30">
            <v>80.083333333333329</v>
          </cell>
          <cell r="F30">
            <v>94</v>
          </cell>
          <cell r="G30">
            <v>48</v>
          </cell>
          <cell r="H30">
            <v>24.12</v>
          </cell>
          <cell r="J30">
            <v>33.119999999999997</v>
          </cell>
          <cell r="K30">
            <v>0.2</v>
          </cell>
        </row>
        <row r="31">
          <cell r="B31">
            <v>22.862500000000001</v>
          </cell>
          <cell r="C31">
            <v>27.8</v>
          </cell>
          <cell r="D31">
            <v>19.8</v>
          </cell>
          <cell r="E31">
            <v>84.875</v>
          </cell>
          <cell r="F31">
            <v>96</v>
          </cell>
          <cell r="G31">
            <v>63</v>
          </cell>
          <cell r="H31">
            <v>21.240000000000002</v>
          </cell>
          <cell r="I31" t="str">
            <v>NO</v>
          </cell>
          <cell r="J31">
            <v>49.32</v>
          </cell>
          <cell r="K31">
            <v>17.600000000000001</v>
          </cell>
        </row>
        <row r="32">
          <cell r="B32">
            <v>24.062500000000004</v>
          </cell>
          <cell r="C32">
            <v>31.4</v>
          </cell>
          <cell r="D32">
            <v>20.7</v>
          </cell>
          <cell r="E32">
            <v>82.375</v>
          </cell>
          <cell r="F32">
            <v>94</v>
          </cell>
          <cell r="G32">
            <v>51</v>
          </cell>
          <cell r="H32">
            <v>17.28</v>
          </cell>
          <cell r="I32" t="str">
            <v>SE</v>
          </cell>
          <cell r="J32">
            <v>26.64</v>
          </cell>
          <cell r="K32">
            <v>0.2</v>
          </cell>
        </row>
        <row r="33">
          <cell r="B33">
            <v>24.245833333333334</v>
          </cell>
          <cell r="C33">
            <v>30.3</v>
          </cell>
          <cell r="D33">
            <v>21.5</v>
          </cell>
          <cell r="E33">
            <v>85.666666666666671</v>
          </cell>
          <cell r="F33">
            <v>95</v>
          </cell>
          <cell r="G33">
            <v>61</v>
          </cell>
          <cell r="H33">
            <v>18</v>
          </cell>
          <cell r="I33" t="str">
            <v>S</v>
          </cell>
          <cell r="J33">
            <v>29.16</v>
          </cell>
          <cell r="K33">
            <v>2.6</v>
          </cell>
        </row>
        <row r="34">
          <cell r="B34">
            <v>25.05</v>
          </cell>
          <cell r="C34">
            <v>31.1</v>
          </cell>
          <cell r="D34">
            <v>20.5</v>
          </cell>
          <cell r="E34">
            <v>78.708333333333329</v>
          </cell>
          <cell r="F34">
            <v>95</v>
          </cell>
          <cell r="G34">
            <v>46</v>
          </cell>
          <cell r="H34">
            <v>14.4</v>
          </cell>
          <cell r="I34" t="str">
            <v>O</v>
          </cell>
          <cell r="J34">
            <v>36.36</v>
          </cell>
          <cell r="K34">
            <v>8.3999999999999986</v>
          </cell>
        </row>
        <row r="35">
          <cell r="B35">
            <v>25.816666666666666</v>
          </cell>
          <cell r="C35">
            <v>32.299999999999997</v>
          </cell>
          <cell r="D35">
            <v>22.5</v>
          </cell>
          <cell r="E35">
            <v>74.875</v>
          </cell>
          <cell r="F35">
            <v>90</v>
          </cell>
          <cell r="G35">
            <v>46</v>
          </cell>
          <cell r="H35">
            <v>19.8</v>
          </cell>
          <cell r="I35" t="str">
            <v>L</v>
          </cell>
          <cell r="J35">
            <v>36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26.987500000000001</v>
          </cell>
          <cell r="C5">
            <v>34.200000000000003</v>
          </cell>
          <cell r="D5">
            <v>21.2</v>
          </cell>
          <cell r="E5">
            <v>68.291666666666671</v>
          </cell>
          <cell r="F5">
            <v>86</v>
          </cell>
          <cell r="G5">
            <v>45</v>
          </cell>
          <cell r="H5">
            <v>10.08</v>
          </cell>
          <cell r="I5" t="str">
            <v>SE</v>
          </cell>
          <cell r="J5">
            <v>26.64</v>
          </cell>
          <cell r="K5">
            <v>0</v>
          </cell>
        </row>
        <row r="6">
          <cell r="B6">
            <v>26.620833333333326</v>
          </cell>
          <cell r="C6">
            <v>33.6</v>
          </cell>
          <cell r="D6">
            <v>21.7</v>
          </cell>
          <cell r="E6">
            <v>76.333333333333329</v>
          </cell>
          <cell r="F6">
            <v>95</v>
          </cell>
          <cell r="G6">
            <v>50</v>
          </cell>
          <cell r="H6">
            <v>10.44</v>
          </cell>
          <cell r="I6" t="str">
            <v>SE</v>
          </cell>
          <cell r="J6">
            <v>35.28</v>
          </cell>
          <cell r="K6">
            <v>4.200000000000002</v>
          </cell>
        </row>
        <row r="7">
          <cell r="B7">
            <v>27.795833333333331</v>
          </cell>
          <cell r="C7">
            <v>34.4</v>
          </cell>
          <cell r="D7">
            <v>23.7</v>
          </cell>
          <cell r="E7">
            <v>71.875</v>
          </cell>
          <cell r="F7">
            <v>89</v>
          </cell>
          <cell r="G7">
            <v>42</v>
          </cell>
          <cell r="H7">
            <v>11.879999999999999</v>
          </cell>
          <cell r="I7" t="str">
            <v>N</v>
          </cell>
          <cell r="J7">
            <v>25.92</v>
          </cell>
          <cell r="K7">
            <v>1.9999999999999998</v>
          </cell>
        </row>
        <row r="8">
          <cell r="B8">
            <v>26.116666666666664</v>
          </cell>
          <cell r="C8">
            <v>32.1</v>
          </cell>
          <cell r="D8">
            <v>23.1</v>
          </cell>
          <cell r="E8">
            <v>76.208333333333329</v>
          </cell>
          <cell r="F8">
            <v>93</v>
          </cell>
          <cell r="G8">
            <v>53</v>
          </cell>
          <cell r="H8">
            <v>5.4</v>
          </cell>
          <cell r="I8" t="str">
            <v>NO</v>
          </cell>
          <cell r="J8">
            <v>21.6</v>
          </cell>
          <cell r="K8">
            <v>1</v>
          </cell>
        </row>
        <row r="9">
          <cell r="B9">
            <v>27.570833333333336</v>
          </cell>
          <cell r="C9">
            <v>34.4</v>
          </cell>
          <cell r="D9">
            <v>22</v>
          </cell>
          <cell r="E9">
            <v>72.791666666666671</v>
          </cell>
          <cell r="F9">
            <v>94</v>
          </cell>
          <cell r="G9">
            <v>45</v>
          </cell>
          <cell r="H9">
            <v>12.6</v>
          </cell>
          <cell r="I9" t="str">
            <v>S</v>
          </cell>
          <cell r="J9">
            <v>25.56</v>
          </cell>
          <cell r="K9">
            <v>1.7999999999999998</v>
          </cell>
        </row>
        <row r="10">
          <cell r="B10">
            <v>26.437499999999996</v>
          </cell>
          <cell r="C10">
            <v>32.700000000000003</v>
          </cell>
          <cell r="D10">
            <v>21.9</v>
          </cell>
          <cell r="E10">
            <v>76.291666666666671</v>
          </cell>
          <cell r="F10">
            <v>94</v>
          </cell>
          <cell r="G10">
            <v>55</v>
          </cell>
          <cell r="H10">
            <v>16.559999999999999</v>
          </cell>
          <cell r="I10" t="str">
            <v>N</v>
          </cell>
          <cell r="J10">
            <v>35.28</v>
          </cell>
          <cell r="K10">
            <v>1.5999999999999999</v>
          </cell>
        </row>
        <row r="11">
          <cell r="B11">
            <v>25.595833333333335</v>
          </cell>
          <cell r="C11">
            <v>32</v>
          </cell>
          <cell r="D11">
            <v>22.1</v>
          </cell>
          <cell r="E11">
            <v>78.166666666666671</v>
          </cell>
          <cell r="F11">
            <v>93</v>
          </cell>
          <cell r="G11">
            <v>53</v>
          </cell>
          <cell r="H11">
            <v>14.04</v>
          </cell>
          <cell r="I11" t="str">
            <v>SO</v>
          </cell>
          <cell r="J11">
            <v>35.28</v>
          </cell>
          <cell r="K11">
            <v>1.2</v>
          </cell>
        </row>
        <row r="12">
          <cell r="B12">
            <v>25.891666666666662</v>
          </cell>
          <cell r="C12">
            <v>31.1</v>
          </cell>
          <cell r="D12">
            <v>22.5</v>
          </cell>
          <cell r="E12">
            <v>79.291666666666671</v>
          </cell>
          <cell r="F12">
            <v>95</v>
          </cell>
          <cell r="G12">
            <v>54</v>
          </cell>
          <cell r="H12">
            <v>10.08</v>
          </cell>
          <cell r="I12" t="str">
            <v>NO</v>
          </cell>
          <cell r="J12">
            <v>33.480000000000004</v>
          </cell>
          <cell r="K12">
            <v>1</v>
          </cell>
        </row>
        <row r="13">
          <cell r="B13">
            <v>23.666666666666661</v>
          </cell>
          <cell r="C13">
            <v>28.1</v>
          </cell>
          <cell r="D13">
            <v>21.2</v>
          </cell>
          <cell r="E13">
            <v>89.083333333333329</v>
          </cell>
          <cell r="F13">
            <v>95</v>
          </cell>
          <cell r="G13">
            <v>73</v>
          </cell>
          <cell r="H13">
            <v>12.6</v>
          </cell>
          <cell r="I13" t="str">
            <v>N</v>
          </cell>
          <cell r="J13">
            <v>44.28</v>
          </cell>
          <cell r="K13">
            <v>1</v>
          </cell>
        </row>
        <row r="14">
          <cell r="B14">
            <v>25.158333333333335</v>
          </cell>
          <cell r="C14">
            <v>31.9</v>
          </cell>
          <cell r="D14">
            <v>21.5</v>
          </cell>
          <cell r="E14">
            <v>79.25</v>
          </cell>
          <cell r="F14">
            <v>95</v>
          </cell>
          <cell r="G14">
            <v>47</v>
          </cell>
          <cell r="H14">
            <v>10.44</v>
          </cell>
          <cell r="I14" t="str">
            <v>O</v>
          </cell>
          <cell r="J14">
            <v>32.76</v>
          </cell>
          <cell r="K14">
            <v>2.8000000000000003</v>
          </cell>
        </row>
        <row r="15">
          <cell r="B15">
            <v>26.283333333333331</v>
          </cell>
          <cell r="C15">
            <v>32.4</v>
          </cell>
          <cell r="D15">
            <v>22.7</v>
          </cell>
          <cell r="E15">
            <v>75.375</v>
          </cell>
          <cell r="F15">
            <v>92</v>
          </cell>
          <cell r="G15">
            <v>50</v>
          </cell>
          <cell r="H15">
            <v>11.520000000000001</v>
          </cell>
          <cell r="I15" t="str">
            <v>NO</v>
          </cell>
          <cell r="J15">
            <v>59.760000000000005</v>
          </cell>
          <cell r="K15">
            <v>3.8000000000000012</v>
          </cell>
        </row>
        <row r="16">
          <cell r="B16">
            <v>25.954166666666669</v>
          </cell>
          <cell r="C16">
            <v>32.4</v>
          </cell>
          <cell r="D16">
            <v>19.7</v>
          </cell>
          <cell r="E16">
            <v>75.666666666666671</v>
          </cell>
          <cell r="F16">
            <v>96</v>
          </cell>
          <cell r="G16">
            <v>47</v>
          </cell>
          <cell r="H16">
            <v>12.24</v>
          </cell>
          <cell r="I16" t="str">
            <v>NO</v>
          </cell>
          <cell r="J16">
            <v>56.16</v>
          </cell>
          <cell r="K16">
            <v>5.0000000000000018</v>
          </cell>
        </row>
        <row r="17">
          <cell r="B17">
            <v>23.849999999999998</v>
          </cell>
          <cell r="C17">
            <v>33</v>
          </cell>
          <cell r="D17">
            <v>19.5</v>
          </cell>
          <cell r="E17">
            <v>80.333333333333329</v>
          </cell>
          <cell r="F17">
            <v>96</v>
          </cell>
          <cell r="G17">
            <v>49</v>
          </cell>
          <cell r="H17">
            <v>16.2</v>
          </cell>
          <cell r="I17" t="str">
            <v>N</v>
          </cell>
          <cell r="J17">
            <v>46.080000000000005</v>
          </cell>
          <cell r="K17">
            <v>6.0000000000000018</v>
          </cell>
        </row>
        <row r="18">
          <cell r="B18">
            <v>24.325000000000006</v>
          </cell>
          <cell r="C18">
            <v>32</v>
          </cell>
          <cell r="D18">
            <v>20.3</v>
          </cell>
          <cell r="E18">
            <v>80.833333333333329</v>
          </cell>
          <cell r="F18">
            <v>95</v>
          </cell>
          <cell r="G18">
            <v>49</v>
          </cell>
          <cell r="H18">
            <v>19.8</v>
          </cell>
          <cell r="I18" t="str">
            <v>NE</v>
          </cell>
          <cell r="J18">
            <v>59.4</v>
          </cell>
          <cell r="K18">
            <v>7.8000000000000043</v>
          </cell>
        </row>
        <row r="19">
          <cell r="B19">
            <v>25.158333333333335</v>
          </cell>
          <cell r="C19">
            <v>32.700000000000003</v>
          </cell>
          <cell r="D19">
            <v>20.9</v>
          </cell>
          <cell r="E19">
            <v>76.458333333333329</v>
          </cell>
          <cell r="F19">
            <v>94</v>
          </cell>
          <cell r="G19">
            <v>46</v>
          </cell>
          <cell r="H19">
            <v>11.16</v>
          </cell>
          <cell r="I19" t="str">
            <v>NE</v>
          </cell>
          <cell r="J19">
            <v>39.6</v>
          </cell>
          <cell r="K19">
            <v>8.2000000000000046</v>
          </cell>
        </row>
        <row r="20">
          <cell r="B20">
            <v>26.495833333333334</v>
          </cell>
          <cell r="C20">
            <v>33.5</v>
          </cell>
          <cell r="D20">
            <v>21.2</v>
          </cell>
          <cell r="E20">
            <v>71</v>
          </cell>
          <cell r="F20">
            <v>94</v>
          </cell>
          <cell r="G20">
            <v>40</v>
          </cell>
          <cell r="H20">
            <v>7.2</v>
          </cell>
          <cell r="I20" t="str">
            <v>SE</v>
          </cell>
          <cell r="J20">
            <v>16.559999999999999</v>
          </cell>
          <cell r="K20">
            <v>6.8000000000000034</v>
          </cell>
        </row>
        <row r="21">
          <cell r="B21">
            <v>26.741666666666664</v>
          </cell>
          <cell r="C21">
            <v>33</v>
          </cell>
          <cell r="D21">
            <v>23.2</v>
          </cell>
          <cell r="E21">
            <v>72.666666666666671</v>
          </cell>
          <cell r="F21">
            <v>89</v>
          </cell>
          <cell r="G21">
            <v>48</v>
          </cell>
          <cell r="H21">
            <v>10.8</v>
          </cell>
          <cell r="I21" t="str">
            <v>SE</v>
          </cell>
          <cell r="J21">
            <v>23.759999999999998</v>
          </cell>
          <cell r="K21">
            <v>5.200000000000002</v>
          </cell>
        </row>
        <row r="22">
          <cell r="B22">
            <v>25.966666666666672</v>
          </cell>
          <cell r="C22">
            <v>32.200000000000003</v>
          </cell>
          <cell r="D22">
            <v>21.8</v>
          </cell>
          <cell r="E22">
            <v>71.458333333333329</v>
          </cell>
          <cell r="F22">
            <v>92</v>
          </cell>
          <cell r="G22">
            <v>47</v>
          </cell>
          <cell r="H22">
            <v>7.5600000000000005</v>
          </cell>
          <cell r="I22" t="str">
            <v>NE</v>
          </cell>
          <cell r="J22">
            <v>22.32</v>
          </cell>
          <cell r="K22">
            <v>0.60000000000000009</v>
          </cell>
        </row>
        <row r="23">
          <cell r="B23">
            <v>23.299999999999997</v>
          </cell>
          <cell r="C23">
            <v>28</v>
          </cell>
          <cell r="D23">
            <v>21</v>
          </cell>
          <cell r="E23">
            <v>81.625</v>
          </cell>
          <cell r="F23">
            <v>93</v>
          </cell>
          <cell r="G23">
            <v>61</v>
          </cell>
          <cell r="H23">
            <v>7.9200000000000008</v>
          </cell>
          <cell r="I23" t="str">
            <v>SE</v>
          </cell>
          <cell r="J23">
            <v>32.04</v>
          </cell>
          <cell r="K23">
            <v>1</v>
          </cell>
        </row>
        <row r="24">
          <cell r="B24">
            <v>23.562499999999996</v>
          </cell>
          <cell r="C24">
            <v>29.8</v>
          </cell>
          <cell r="D24">
            <v>21</v>
          </cell>
          <cell r="E24">
            <v>82.333333333333329</v>
          </cell>
          <cell r="F24">
            <v>92</v>
          </cell>
          <cell r="G24">
            <v>52</v>
          </cell>
          <cell r="H24">
            <v>12.6</v>
          </cell>
          <cell r="I24" t="str">
            <v>SE</v>
          </cell>
          <cell r="J24">
            <v>26.64</v>
          </cell>
          <cell r="K24">
            <v>0.4</v>
          </cell>
        </row>
        <row r="25">
          <cell r="B25">
            <v>23.416666666666668</v>
          </cell>
          <cell r="C25">
            <v>30.5</v>
          </cell>
          <cell r="D25">
            <v>20.9</v>
          </cell>
          <cell r="E25">
            <v>83.333333333333329</v>
          </cell>
          <cell r="F25">
            <v>93</v>
          </cell>
          <cell r="G25">
            <v>52</v>
          </cell>
          <cell r="H25">
            <v>7.5600000000000005</v>
          </cell>
          <cell r="I25" t="str">
            <v>SE</v>
          </cell>
          <cell r="J25">
            <v>31.680000000000003</v>
          </cell>
          <cell r="K25">
            <v>1.4</v>
          </cell>
        </row>
        <row r="26">
          <cell r="B26">
            <v>24.462500000000006</v>
          </cell>
          <cell r="C26">
            <v>31.3</v>
          </cell>
          <cell r="D26">
            <v>20.100000000000001</v>
          </cell>
          <cell r="E26">
            <v>79.666666666666671</v>
          </cell>
          <cell r="F26">
            <v>96</v>
          </cell>
          <cell r="G26">
            <v>46</v>
          </cell>
          <cell r="H26">
            <v>6.84</v>
          </cell>
          <cell r="I26" t="str">
            <v>SO</v>
          </cell>
          <cell r="J26">
            <v>18.36</v>
          </cell>
          <cell r="K26">
            <v>1.7999999999999998</v>
          </cell>
        </row>
        <row r="27">
          <cell r="B27">
            <v>25.579166666666666</v>
          </cell>
          <cell r="C27">
            <v>33.200000000000003</v>
          </cell>
          <cell r="D27">
            <v>19.899999999999999</v>
          </cell>
          <cell r="E27">
            <v>71.875</v>
          </cell>
          <cell r="F27">
            <v>94</v>
          </cell>
          <cell r="G27">
            <v>41</v>
          </cell>
          <cell r="H27">
            <v>6.84</v>
          </cell>
          <cell r="I27" t="str">
            <v>S</v>
          </cell>
          <cell r="J27">
            <v>18.36</v>
          </cell>
          <cell r="K27">
            <v>0.8</v>
          </cell>
        </row>
        <row r="28">
          <cell r="B28">
            <v>25.960869565217397</v>
          </cell>
          <cell r="C28">
            <v>34.200000000000003</v>
          </cell>
          <cell r="D28">
            <v>20.8</v>
          </cell>
          <cell r="E28">
            <v>67.086956521739125</v>
          </cell>
          <cell r="F28">
            <v>89</v>
          </cell>
          <cell r="G28">
            <v>33</v>
          </cell>
          <cell r="H28">
            <v>7.5600000000000005</v>
          </cell>
          <cell r="I28" t="str">
            <v>SE</v>
          </cell>
          <cell r="J28">
            <v>21.6</v>
          </cell>
          <cell r="K28">
            <v>0.2</v>
          </cell>
        </row>
        <row r="29">
          <cell r="B29">
            <v>25.512499999999992</v>
          </cell>
          <cell r="C29">
            <v>34.1</v>
          </cell>
          <cell r="D29">
            <v>18.899999999999999</v>
          </cell>
          <cell r="E29">
            <v>67.416666666666671</v>
          </cell>
          <cell r="F29">
            <v>89</v>
          </cell>
          <cell r="G29">
            <v>41</v>
          </cell>
          <cell r="H29">
            <v>5.4</v>
          </cell>
          <cell r="I29" t="str">
            <v>S</v>
          </cell>
          <cell r="J29">
            <v>17.28</v>
          </cell>
          <cell r="K29">
            <v>0</v>
          </cell>
        </row>
        <row r="30">
          <cell r="B30">
            <v>26.916666666666661</v>
          </cell>
          <cell r="C30">
            <v>34.799999999999997</v>
          </cell>
          <cell r="D30">
            <v>21.6</v>
          </cell>
          <cell r="E30">
            <v>68.25</v>
          </cell>
          <cell r="F30">
            <v>90</v>
          </cell>
          <cell r="G30">
            <v>39</v>
          </cell>
          <cell r="H30">
            <v>5.7600000000000007</v>
          </cell>
          <cell r="J30">
            <v>18.720000000000002</v>
          </cell>
          <cell r="K30">
            <v>0</v>
          </cell>
        </row>
        <row r="31">
          <cell r="B31">
            <v>24.1875</v>
          </cell>
          <cell r="C31">
            <v>30.4</v>
          </cell>
          <cell r="D31">
            <v>19.600000000000001</v>
          </cell>
          <cell r="E31">
            <v>80.583333333333329</v>
          </cell>
          <cell r="F31">
            <v>96</v>
          </cell>
          <cell r="G31">
            <v>54</v>
          </cell>
          <cell r="H31">
            <v>13.32</v>
          </cell>
          <cell r="I31" t="str">
            <v>NO</v>
          </cell>
          <cell r="J31">
            <v>36.36</v>
          </cell>
          <cell r="K31">
            <v>9.9999999999999982</v>
          </cell>
        </row>
        <row r="32">
          <cell r="B32">
            <v>27.212500000000002</v>
          </cell>
          <cell r="C32">
            <v>33.700000000000003</v>
          </cell>
          <cell r="D32">
            <v>21.9</v>
          </cell>
          <cell r="E32">
            <v>71.208333333333329</v>
          </cell>
          <cell r="F32">
            <v>93</v>
          </cell>
          <cell r="G32">
            <v>41</v>
          </cell>
          <cell r="H32">
            <v>5.04</v>
          </cell>
          <cell r="I32" t="str">
            <v>N</v>
          </cell>
          <cell r="J32">
            <v>18.36</v>
          </cell>
          <cell r="K32">
            <v>39.199999999999996</v>
          </cell>
        </row>
        <row r="33">
          <cell r="B33">
            <v>27.125</v>
          </cell>
          <cell r="C33">
            <v>32.299999999999997</v>
          </cell>
          <cell r="D33">
            <v>24.2</v>
          </cell>
          <cell r="E33">
            <v>74.375</v>
          </cell>
          <cell r="F33">
            <v>86</v>
          </cell>
          <cell r="G33">
            <v>55</v>
          </cell>
          <cell r="H33">
            <v>3.24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25.616666666666671</v>
          </cell>
          <cell r="C34">
            <v>31.5</v>
          </cell>
          <cell r="D34">
            <v>22</v>
          </cell>
          <cell r="E34">
            <v>82.208333333333329</v>
          </cell>
          <cell r="F34">
            <v>93</v>
          </cell>
          <cell r="G34">
            <v>57</v>
          </cell>
          <cell r="H34">
            <v>11.520000000000001</v>
          </cell>
          <cell r="I34" t="str">
            <v>S</v>
          </cell>
          <cell r="J34">
            <v>30.6</v>
          </cell>
          <cell r="K34">
            <v>9</v>
          </cell>
        </row>
        <row r="35">
          <cell r="B35">
            <v>26.195833333333329</v>
          </cell>
          <cell r="C35">
            <v>33.799999999999997</v>
          </cell>
          <cell r="D35">
            <v>21.9</v>
          </cell>
          <cell r="E35">
            <v>78.208333333333329</v>
          </cell>
          <cell r="F35">
            <v>95</v>
          </cell>
          <cell r="G35">
            <v>49</v>
          </cell>
          <cell r="H35">
            <v>5.04</v>
          </cell>
          <cell r="I35" t="str">
            <v>N</v>
          </cell>
          <cell r="J35">
            <v>15.48</v>
          </cell>
          <cell r="K35">
            <v>6.2</v>
          </cell>
        </row>
        <row r="36">
          <cell r="I36" t="str">
            <v>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27.495833333333326</v>
          </cell>
          <cell r="C5">
            <v>35.200000000000003</v>
          </cell>
          <cell r="D5">
            <v>22.4</v>
          </cell>
          <cell r="E5">
            <v>77.333333333333329</v>
          </cell>
          <cell r="F5">
            <v>98</v>
          </cell>
          <cell r="G5">
            <v>44</v>
          </cell>
          <cell r="H5">
            <v>8.2799999999999994</v>
          </cell>
          <cell r="I5" t="str">
            <v>NE</v>
          </cell>
          <cell r="J5">
            <v>31.680000000000003</v>
          </cell>
          <cell r="K5">
            <v>0.2</v>
          </cell>
        </row>
        <row r="6">
          <cell r="B6">
            <v>27.787499999999998</v>
          </cell>
          <cell r="C6">
            <v>34.700000000000003</v>
          </cell>
          <cell r="D6">
            <v>22.9</v>
          </cell>
          <cell r="E6">
            <v>74.958333333333329</v>
          </cell>
          <cell r="F6">
            <v>97</v>
          </cell>
          <cell r="G6">
            <v>45</v>
          </cell>
          <cell r="H6">
            <v>15.120000000000001</v>
          </cell>
          <cell r="I6" t="str">
            <v>SE</v>
          </cell>
          <cell r="J6">
            <v>36.72</v>
          </cell>
          <cell r="K6">
            <v>0.2</v>
          </cell>
        </row>
        <row r="7">
          <cell r="B7">
            <v>27.262500000000006</v>
          </cell>
          <cell r="C7">
            <v>33.4</v>
          </cell>
          <cell r="D7">
            <v>23.3</v>
          </cell>
          <cell r="E7">
            <v>75.666666666666671</v>
          </cell>
          <cell r="F7">
            <v>92</v>
          </cell>
          <cell r="G7">
            <v>52</v>
          </cell>
          <cell r="H7">
            <v>19.079999999999998</v>
          </cell>
          <cell r="I7" t="str">
            <v>N</v>
          </cell>
          <cell r="J7">
            <v>32.76</v>
          </cell>
          <cell r="K7">
            <v>0.2</v>
          </cell>
        </row>
        <row r="8">
          <cell r="B8">
            <v>28.087499999999995</v>
          </cell>
          <cell r="C8">
            <v>33.1</v>
          </cell>
          <cell r="D8">
            <v>25</v>
          </cell>
          <cell r="E8">
            <v>75.833333333333329</v>
          </cell>
          <cell r="F8">
            <v>93</v>
          </cell>
          <cell r="G8">
            <v>52</v>
          </cell>
          <cell r="H8">
            <v>13.68</v>
          </cell>
          <cell r="I8" t="str">
            <v>NO</v>
          </cell>
          <cell r="J8">
            <v>29.52</v>
          </cell>
          <cell r="K8">
            <v>0.4</v>
          </cell>
        </row>
        <row r="9">
          <cell r="B9">
            <v>27.854166666666661</v>
          </cell>
          <cell r="C9">
            <v>34</v>
          </cell>
          <cell r="D9">
            <v>23.7</v>
          </cell>
          <cell r="E9">
            <v>76.416666666666671</v>
          </cell>
          <cell r="F9">
            <v>96</v>
          </cell>
          <cell r="G9">
            <v>47</v>
          </cell>
          <cell r="H9">
            <v>11.16</v>
          </cell>
          <cell r="I9" t="str">
            <v>NO</v>
          </cell>
          <cell r="J9">
            <v>24.840000000000003</v>
          </cell>
          <cell r="K9">
            <v>0</v>
          </cell>
        </row>
        <row r="10">
          <cell r="B10">
            <v>26.808333333333326</v>
          </cell>
          <cell r="C10">
            <v>35.5</v>
          </cell>
          <cell r="D10">
            <v>23.6</v>
          </cell>
          <cell r="E10">
            <v>81.75</v>
          </cell>
          <cell r="F10">
            <v>95</v>
          </cell>
          <cell r="G10">
            <v>44</v>
          </cell>
          <cell r="H10">
            <v>10.8</v>
          </cell>
          <cell r="I10" t="str">
            <v>SE</v>
          </cell>
          <cell r="J10">
            <v>33.119999999999997</v>
          </cell>
          <cell r="K10">
            <v>11.399999999999999</v>
          </cell>
        </row>
        <row r="11">
          <cell r="B11">
            <v>25.95</v>
          </cell>
          <cell r="C11">
            <v>32.799999999999997</v>
          </cell>
          <cell r="D11">
            <v>23.2</v>
          </cell>
          <cell r="E11">
            <v>86.833333333333329</v>
          </cell>
          <cell r="F11">
            <v>98</v>
          </cell>
          <cell r="G11">
            <v>57</v>
          </cell>
          <cell r="H11">
            <v>10.08</v>
          </cell>
          <cell r="I11" t="str">
            <v>NO</v>
          </cell>
          <cell r="J11">
            <v>32.04</v>
          </cell>
          <cell r="K11">
            <v>2.8000000000000003</v>
          </cell>
        </row>
        <row r="12">
          <cell r="B12">
            <v>25.891666666666669</v>
          </cell>
          <cell r="C12">
            <v>32.5</v>
          </cell>
          <cell r="D12">
            <v>23.4</v>
          </cell>
          <cell r="E12">
            <v>86.416666666666671</v>
          </cell>
          <cell r="F12">
            <v>97</v>
          </cell>
          <cell r="G12">
            <v>60</v>
          </cell>
          <cell r="H12">
            <v>12.24</v>
          </cell>
          <cell r="I12" t="str">
            <v>NO</v>
          </cell>
          <cell r="J12">
            <v>45.72</v>
          </cell>
          <cell r="K12">
            <v>12.2</v>
          </cell>
        </row>
        <row r="13">
          <cell r="B13">
            <v>26.029166666666672</v>
          </cell>
          <cell r="C13">
            <v>32.5</v>
          </cell>
          <cell r="D13">
            <v>22.8</v>
          </cell>
          <cell r="E13">
            <v>86.875</v>
          </cell>
          <cell r="F13">
            <v>98</v>
          </cell>
          <cell r="G13">
            <v>62</v>
          </cell>
          <cell r="H13">
            <v>10.44</v>
          </cell>
          <cell r="I13" t="str">
            <v>NO</v>
          </cell>
          <cell r="J13">
            <v>29.52</v>
          </cell>
          <cell r="K13">
            <v>1.5999999999999999</v>
          </cell>
        </row>
        <row r="14">
          <cell r="B14">
            <v>26.120833333333326</v>
          </cell>
          <cell r="C14">
            <v>33.4</v>
          </cell>
          <cell r="D14">
            <v>21.6</v>
          </cell>
          <cell r="E14">
            <v>83.375</v>
          </cell>
          <cell r="F14">
            <v>98</v>
          </cell>
          <cell r="G14">
            <v>49</v>
          </cell>
          <cell r="H14">
            <v>6.84</v>
          </cell>
          <cell r="I14" t="str">
            <v>NO</v>
          </cell>
          <cell r="J14">
            <v>16.920000000000002</v>
          </cell>
          <cell r="K14">
            <v>0.4</v>
          </cell>
        </row>
        <row r="15">
          <cell r="B15">
            <v>26.679166666666664</v>
          </cell>
          <cell r="C15">
            <v>33.200000000000003</v>
          </cell>
          <cell r="D15">
            <v>22</v>
          </cell>
          <cell r="E15">
            <v>82.541666666666671</v>
          </cell>
          <cell r="F15">
            <v>98</v>
          </cell>
          <cell r="G15">
            <v>51</v>
          </cell>
          <cell r="H15">
            <v>14.04</v>
          </cell>
          <cell r="I15" t="str">
            <v>NO</v>
          </cell>
          <cell r="J15">
            <v>32.4</v>
          </cell>
          <cell r="K15">
            <v>10.199999999999999</v>
          </cell>
        </row>
        <row r="16">
          <cell r="B16">
            <v>27.700000000000003</v>
          </cell>
          <cell r="C16">
            <v>34.5</v>
          </cell>
          <cell r="D16">
            <v>21.8</v>
          </cell>
          <cell r="E16">
            <v>76.416666666666671</v>
          </cell>
          <cell r="F16">
            <v>98</v>
          </cell>
          <cell r="G16">
            <v>43</v>
          </cell>
          <cell r="H16">
            <v>11.520000000000001</v>
          </cell>
          <cell r="I16" t="str">
            <v>N</v>
          </cell>
          <cell r="J16">
            <v>23.400000000000002</v>
          </cell>
          <cell r="K16">
            <v>0</v>
          </cell>
        </row>
        <row r="17">
          <cell r="B17">
            <v>27.237500000000001</v>
          </cell>
          <cell r="C17">
            <v>33.9</v>
          </cell>
          <cell r="D17">
            <v>21.7</v>
          </cell>
          <cell r="E17">
            <v>74.791666666666671</v>
          </cell>
          <cell r="F17">
            <v>97</v>
          </cell>
          <cell r="G17">
            <v>42</v>
          </cell>
          <cell r="H17">
            <v>10.8</v>
          </cell>
          <cell r="I17" t="str">
            <v>SE</v>
          </cell>
          <cell r="J17">
            <v>22.68</v>
          </cell>
          <cell r="K17">
            <v>0.2</v>
          </cell>
        </row>
        <row r="18">
          <cell r="B18">
            <v>27.333333333333332</v>
          </cell>
          <cell r="C18">
            <v>34</v>
          </cell>
          <cell r="D18">
            <v>21.8</v>
          </cell>
          <cell r="E18">
            <v>72.541666666666671</v>
          </cell>
          <cell r="F18">
            <v>95</v>
          </cell>
          <cell r="G18">
            <v>42</v>
          </cell>
          <cell r="H18">
            <v>9.3600000000000012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26.883333333333336</v>
          </cell>
          <cell r="C19">
            <v>35.1</v>
          </cell>
          <cell r="D19">
            <v>22</v>
          </cell>
          <cell r="E19">
            <v>76</v>
          </cell>
          <cell r="F19">
            <v>95</v>
          </cell>
          <cell r="G19">
            <v>37</v>
          </cell>
          <cell r="H19">
            <v>12.24</v>
          </cell>
          <cell r="I19" t="str">
            <v>SE</v>
          </cell>
          <cell r="J19">
            <v>33.480000000000004</v>
          </cell>
          <cell r="K19">
            <v>1</v>
          </cell>
        </row>
        <row r="20">
          <cell r="B20">
            <v>27.354166666666668</v>
          </cell>
          <cell r="C20">
            <v>35.1</v>
          </cell>
          <cell r="D20">
            <v>22.2</v>
          </cell>
          <cell r="E20">
            <v>75.666666666666671</v>
          </cell>
          <cell r="F20">
            <v>97</v>
          </cell>
          <cell r="G20">
            <v>38</v>
          </cell>
          <cell r="H20">
            <v>8.64</v>
          </cell>
          <cell r="I20" t="str">
            <v>SE</v>
          </cell>
          <cell r="J20">
            <v>17.64</v>
          </cell>
          <cell r="K20">
            <v>0.2</v>
          </cell>
        </row>
        <row r="21">
          <cell r="B21">
            <v>28.287500000000005</v>
          </cell>
          <cell r="C21">
            <v>35.5</v>
          </cell>
          <cell r="D21">
            <v>22.2</v>
          </cell>
          <cell r="E21">
            <v>71.291666666666671</v>
          </cell>
          <cell r="F21">
            <v>96</v>
          </cell>
          <cell r="G21">
            <v>37</v>
          </cell>
          <cell r="H21">
            <v>10.44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27.291666666666668</v>
          </cell>
          <cell r="C22">
            <v>34.799999999999997</v>
          </cell>
          <cell r="D22">
            <v>21.5</v>
          </cell>
          <cell r="E22">
            <v>72.583333333333329</v>
          </cell>
          <cell r="F22">
            <v>94</v>
          </cell>
          <cell r="G22">
            <v>38</v>
          </cell>
          <cell r="H22">
            <v>12.24</v>
          </cell>
          <cell r="I22" t="str">
            <v>SE</v>
          </cell>
          <cell r="J22">
            <v>23.759999999999998</v>
          </cell>
          <cell r="K22">
            <v>0.4</v>
          </cell>
        </row>
        <row r="23">
          <cell r="B23">
            <v>27.008333333333329</v>
          </cell>
          <cell r="C23">
            <v>34.200000000000003</v>
          </cell>
          <cell r="D23">
            <v>21.2</v>
          </cell>
          <cell r="E23">
            <v>70.75</v>
          </cell>
          <cell r="F23">
            <v>93</v>
          </cell>
          <cell r="G23">
            <v>40</v>
          </cell>
          <cell r="H23">
            <v>25.56</v>
          </cell>
          <cell r="I23" t="str">
            <v>SE</v>
          </cell>
          <cell r="J23">
            <v>48.6</v>
          </cell>
          <cell r="K23">
            <v>0</v>
          </cell>
        </row>
        <row r="24">
          <cell r="B24">
            <v>25.591666666666669</v>
          </cell>
          <cell r="C24">
            <v>32.9</v>
          </cell>
          <cell r="D24">
            <v>20.8</v>
          </cell>
          <cell r="E24">
            <v>73.625</v>
          </cell>
          <cell r="F24">
            <v>92</v>
          </cell>
          <cell r="G24">
            <v>42</v>
          </cell>
          <cell r="H24">
            <v>10.44</v>
          </cell>
          <cell r="I24" t="str">
            <v>SE</v>
          </cell>
          <cell r="J24">
            <v>26.28</v>
          </cell>
          <cell r="K24">
            <v>0</v>
          </cell>
        </row>
        <row r="25">
          <cell r="B25">
            <v>26.237499999999994</v>
          </cell>
          <cell r="C25">
            <v>33.299999999999997</v>
          </cell>
          <cell r="D25">
            <v>20.7</v>
          </cell>
          <cell r="E25">
            <v>76.291666666666671</v>
          </cell>
          <cell r="F25">
            <v>97</v>
          </cell>
          <cell r="G25">
            <v>44</v>
          </cell>
          <cell r="H25">
            <v>7.9200000000000008</v>
          </cell>
          <cell r="I25" t="str">
            <v>SE</v>
          </cell>
          <cell r="J25">
            <v>35.28</v>
          </cell>
          <cell r="K25">
            <v>0.2</v>
          </cell>
        </row>
        <row r="26">
          <cell r="B26">
            <v>23.650000000000002</v>
          </cell>
          <cell r="C26">
            <v>26.1</v>
          </cell>
          <cell r="D26">
            <v>22.4</v>
          </cell>
          <cell r="E26">
            <v>86.833333333333329</v>
          </cell>
          <cell r="F26">
            <v>96</v>
          </cell>
          <cell r="G26">
            <v>71</v>
          </cell>
          <cell r="H26">
            <v>3.24</v>
          </cell>
          <cell r="I26" t="str">
            <v>S</v>
          </cell>
          <cell r="J26">
            <v>15.120000000000001</v>
          </cell>
          <cell r="K26">
            <v>1.2</v>
          </cell>
        </row>
        <row r="27">
          <cell r="B27">
            <v>29.608333333333334</v>
          </cell>
          <cell r="C27">
            <v>34.1</v>
          </cell>
          <cell r="D27">
            <v>20.7</v>
          </cell>
          <cell r="E27">
            <v>45.833333333333336</v>
          </cell>
          <cell r="F27">
            <v>79</v>
          </cell>
          <cell r="G27">
            <v>25</v>
          </cell>
          <cell r="H27">
            <v>11.520000000000001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25.420833333333338</v>
          </cell>
          <cell r="C28">
            <v>34.9</v>
          </cell>
          <cell r="D28">
            <v>17.5</v>
          </cell>
          <cell r="E28">
            <v>65.75</v>
          </cell>
          <cell r="F28">
            <v>93</v>
          </cell>
          <cell r="G28">
            <v>32</v>
          </cell>
          <cell r="H28">
            <v>10.44</v>
          </cell>
          <cell r="I28" t="str">
            <v>SE</v>
          </cell>
          <cell r="J28">
            <v>22.32</v>
          </cell>
          <cell r="K28">
            <v>0.2</v>
          </cell>
        </row>
        <row r="29">
          <cell r="B29">
            <v>26.404166666666669</v>
          </cell>
          <cell r="C29">
            <v>34</v>
          </cell>
          <cell r="D29">
            <v>21.9</v>
          </cell>
          <cell r="E29">
            <v>73.458333333333329</v>
          </cell>
          <cell r="F29">
            <v>89</v>
          </cell>
          <cell r="G29">
            <v>45</v>
          </cell>
          <cell r="H29">
            <v>11.16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27.037499999999998</v>
          </cell>
          <cell r="C30">
            <v>34</v>
          </cell>
          <cell r="D30">
            <v>22</v>
          </cell>
          <cell r="E30">
            <v>78.208333333333329</v>
          </cell>
          <cell r="F30">
            <v>98</v>
          </cell>
          <cell r="G30">
            <v>48</v>
          </cell>
          <cell r="H30">
            <v>13.68</v>
          </cell>
          <cell r="J30">
            <v>34.92</v>
          </cell>
          <cell r="K30">
            <v>0.2</v>
          </cell>
        </row>
        <row r="31">
          <cell r="B31">
            <v>25.549999999999997</v>
          </cell>
          <cell r="C31">
            <v>27.8</v>
          </cell>
          <cell r="D31">
            <v>23.2</v>
          </cell>
          <cell r="E31">
            <v>80.875</v>
          </cell>
          <cell r="F31">
            <v>92</v>
          </cell>
          <cell r="G31">
            <v>71</v>
          </cell>
          <cell r="H31">
            <v>14.4</v>
          </cell>
          <cell r="I31" t="str">
            <v>N</v>
          </cell>
          <cell r="J31">
            <v>28.08</v>
          </cell>
          <cell r="K31">
            <v>0.2</v>
          </cell>
        </row>
        <row r="32">
          <cell r="B32">
            <v>26.091304347826078</v>
          </cell>
          <cell r="C32">
            <v>32.4</v>
          </cell>
          <cell r="D32">
            <v>22.4</v>
          </cell>
          <cell r="E32">
            <v>78.434782608695656</v>
          </cell>
          <cell r="F32">
            <v>96</v>
          </cell>
          <cell r="G32">
            <v>50</v>
          </cell>
          <cell r="H32">
            <v>7.2</v>
          </cell>
          <cell r="I32" t="str">
            <v>NO</v>
          </cell>
          <cell r="J32">
            <v>16.920000000000002</v>
          </cell>
          <cell r="K32">
            <v>0</v>
          </cell>
        </row>
        <row r="33">
          <cell r="B33">
            <v>26.345833333333335</v>
          </cell>
          <cell r="C33">
            <v>31.7</v>
          </cell>
          <cell r="D33">
            <v>23.2</v>
          </cell>
          <cell r="E33">
            <v>78.5</v>
          </cell>
          <cell r="F33">
            <v>92</v>
          </cell>
          <cell r="G33">
            <v>55</v>
          </cell>
          <cell r="H33">
            <v>7.2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26.645454545454548</v>
          </cell>
          <cell r="C34">
            <v>33.799999999999997</v>
          </cell>
          <cell r="D34">
            <v>21.6</v>
          </cell>
          <cell r="E34">
            <v>76.045454545454547</v>
          </cell>
          <cell r="F34">
            <v>96</v>
          </cell>
          <cell r="G34">
            <v>46</v>
          </cell>
          <cell r="H34">
            <v>8.64</v>
          </cell>
          <cell r="I34" t="str">
            <v>NO</v>
          </cell>
          <cell r="J34">
            <v>18.36</v>
          </cell>
          <cell r="K34">
            <v>0</v>
          </cell>
        </row>
        <row r="35">
          <cell r="B35">
            <v>25.245833333333337</v>
          </cell>
          <cell r="C35">
            <v>36.1</v>
          </cell>
          <cell r="D35">
            <v>20.5</v>
          </cell>
          <cell r="E35">
            <v>84.541666666666671</v>
          </cell>
          <cell r="F35">
            <v>97</v>
          </cell>
          <cell r="G35">
            <v>42</v>
          </cell>
          <cell r="H35">
            <v>20.16</v>
          </cell>
          <cell r="I35" t="str">
            <v>SE</v>
          </cell>
          <cell r="J35">
            <v>48.6</v>
          </cell>
          <cell r="K35">
            <v>8.7999999999999989</v>
          </cell>
        </row>
        <row r="36">
          <cell r="I36" t="str">
            <v>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26.116666666666664</v>
          </cell>
          <cell r="C5">
            <v>31.7</v>
          </cell>
          <cell r="D5">
            <v>21.4</v>
          </cell>
          <cell r="E5">
            <v>66.5</v>
          </cell>
          <cell r="F5">
            <v>83</v>
          </cell>
          <cell r="G5">
            <v>47</v>
          </cell>
          <cell r="H5">
            <v>28.8</v>
          </cell>
          <cell r="I5" t="str">
            <v>L</v>
          </cell>
          <cell r="J5">
            <v>42.12</v>
          </cell>
          <cell r="K5">
            <v>0</v>
          </cell>
        </row>
        <row r="6">
          <cell r="B6">
            <v>26.291666666666671</v>
          </cell>
          <cell r="C6">
            <v>32.1</v>
          </cell>
          <cell r="D6">
            <v>21.9</v>
          </cell>
          <cell r="E6">
            <v>68.541666666666671</v>
          </cell>
          <cell r="F6">
            <v>86</v>
          </cell>
          <cell r="G6">
            <v>51</v>
          </cell>
          <cell r="H6">
            <v>23.400000000000002</v>
          </cell>
          <cell r="I6" t="str">
            <v>L</v>
          </cell>
          <cell r="J6">
            <v>38.880000000000003</v>
          </cell>
          <cell r="K6">
            <v>0</v>
          </cell>
        </row>
        <row r="7">
          <cell r="B7">
            <v>26.55</v>
          </cell>
          <cell r="C7">
            <v>31.9</v>
          </cell>
          <cell r="D7">
            <v>23.2</v>
          </cell>
          <cell r="E7">
            <v>75.583333333333329</v>
          </cell>
          <cell r="F7">
            <v>92</v>
          </cell>
          <cell r="G7">
            <v>55</v>
          </cell>
          <cell r="H7">
            <v>15.120000000000001</v>
          </cell>
          <cell r="I7" t="str">
            <v>NE</v>
          </cell>
          <cell r="J7">
            <v>30.240000000000002</v>
          </cell>
          <cell r="K7">
            <v>3.2</v>
          </cell>
        </row>
        <row r="8">
          <cell r="B8">
            <v>24.754166666666666</v>
          </cell>
          <cell r="C8">
            <v>30.4</v>
          </cell>
          <cell r="D8">
            <v>22.2</v>
          </cell>
          <cell r="E8">
            <v>82.083333333333329</v>
          </cell>
          <cell r="F8">
            <v>94</v>
          </cell>
          <cell r="G8">
            <v>49</v>
          </cell>
          <cell r="H8">
            <v>14.76</v>
          </cell>
          <cell r="I8" t="str">
            <v>N</v>
          </cell>
          <cell r="J8">
            <v>25.2</v>
          </cell>
          <cell r="K8">
            <v>1.2</v>
          </cell>
        </row>
        <row r="9">
          <cell r="B9">
            <v>26.575000000000003</v>
          </cell>
          <cell r="C9">
            <v>32.9</v>
          </cell>
          <cell r="D9">
            <v>21.6</v>
          </cell>
          <cell r="E9">
            <v>74.958333333333329</v>
          </cell>
          <cell r="F9">
            <v>95</v>
          </cell>
          <cell r="G9">
            <v>45</v>
          </cell>
          <cell r="H9">
            <v>13.32</v>
          </cell>
          <cell r="I9" t="str">
            <v>NO</v>
          </cell>
          <cell r="J9">
            <v>28.8</v>
          </cell>
          <cell r="K9">
            <v>0</v>
          </cell>
        </row>
        <row r="10">
          <cell r="B10">
            <v>25.104166666666661</v>
          </cell>
          <cell r="C10">
            <v>32.5</v>
          </cell>
          <cell r="D10">
            <v>21.5</v>
          </cell>
          <cell r="E10">
            <v>80.458333333333329</v>
          </cell>
          <cell r="F10">
            <v>95</v>
          </cell>
          <cell r="G10">
            <v>52</v>
          </cell>
          <cell r="H10">
            <v>18.720000000000002</v>
          </cell>
          <cell r="I10" t="str">
            <v>SE</v>
          </cell>
          <cell r="J10">
            <v>47.519999999999996</v>
          </cell>
          <cell r="K10">
            <v>19.399999999999999</v>
          </cell>
        </row>
        <row r="11">
          <cell r="B11">
            <v>24.375000000000004</v>
          </cell>
          <cell r="C11">
            <v>29.7</v>
          </cell>
          <cell r="D11">
            <v>21.5</v>
          </cell>
          <cell r="E11">
            <v>86.25</v>
          </cell>
          <cell r="F11">
            <v>96</v>
          </cell>
          <cell r="G11">
            <v>62</v>
          </cell>
          <cell r="H11">
            <v>20.88</v>
          </cell>
          <cell r="I11" t="str">
            <v>NO</v>
          </cell>
          <cell r="J11">
            <v>42.12</v>
          </cell>
          <cell r="K11">
            <v>27.4</v>
          </cell>
        </row>
        <row r="12">
          <cell r="B12">
            <v>23.887499999999999</v>
          </cell>
          <cell r="C12">
            <v>30.5</v>
          </cell>
          <cell r="D12">
            <v>21.8</v>
          </cell>
          <cell r="E12">
            <v>87.958333333333329</v>
          </cell>
          <cell r="F12">
            <v>96</v>
          </cell>
          <cell r="G12">
            <v>57</v>
          </cell>
          <cell r="H12">
            <v>14.76</v>
          </cell>
          <cell r="I12" t="str">
            <v>NO</v>
          </cell>
          <cell r="J12">
            <v>32.76</v>
          </cell>
          <cell r="K12">
            <v>22.8</v>
          </cell>
        </row>
        <row r="13">
          <cell r="B13">
            <v>23.679166666666671</v>
          </cell>
          <cell r="C13">
            <v>29.2</v>
          </cell>
          <cell r="D13">
            <v>21.8</v>
          </cell>
          <cell r="E13">
            <v>89.291666666666671</v>
          </cell>
          <cell r="F13">
            <v>96</v>
          </cell>
          <cell r="G13">
            <v>62</v>
          </cell>
          <cell r="H13">
            <v>12.96</v>
          </cell>
          <cell r="I13" t="str">
            <v>N</v>
          </cell>
          <cell r="J13">
            <v>39.24</v>
          </cell>
          <cell r="K13">
            <v>5.8000000000000007</v>
          </cell>
        </row>
        <row r="14">
          <cell r="B14">
            <v>24.483333333333334</v>
          </cell>
          <cell r="C14">
            <v>29.9</v>
          </cell>
          <cell r="D14">
            <v>21.6</v>
          </cell>
          <cell r="E14">
            <v>83.458333333333329</v>
          </cell>
          <cell r="F14">
            <v>96</v>
          </cell>
          <cell r="G14">
            <v>57</v>
          </cell>
          <cell r="H14">
            <v>11.879999999999999</v>
          </cell>
          <cell r="I14" t="str">
            <v>SO</v>
          </cell>
          <cell r="J14">
            <v>24.48</v>
          </cell>
          <cell r="K14">
            <v>3</v>
          </cell>
        </row>
        <row r="15">
          <cell r="B15">
            <v>25.7</v>
          </cell>
          <cell r="C15">
            <v>32.5</v>
          </cell>
          <cell r="D15">
            <v>21.2</v>
          </cell>
          <cell r="E15">
            <v>75.875</v>
          </cell>
          <cell r="F15">
            <v>95</v>
          </cell>
          <cell r="G15">
            <v>44</v>
          </cell>
          <cell r="H15">
            <v>16.2</v>
          </cell>
          <cell r="I15" t="str">
            <v>O</v>
          </cell>
          <cell r="J15">
            <v>30.240000000000002</v>
          </cell>
          <cell r="K15">
            <v>0</v>
          </cell>
        </row>
        <row r="16">
          <cell r="B16">
            <v>24.341666666666665</v>
          </cell>
          <cell r="C16">
            <v>32.299999999999997</v>
          </cell>
          <cell r="D16">
            <v>20</v>
          </cell>
          <cell r="E16">
            <v>79.083333333333329</v>
          </cell>
          <cell r="F16">
            <v>94</v>
          </cell>
          <cell r="G16">
            <v>46</v>
          </cell>
          <cell r="H16">
            <v>26.64</v>
          </cell>
          <cell r="I16" t="str">
            <v>S</v>
          </cell>
          <cell r="J16">
            <v>45.72</v>
          </cell>
          <cell r="K16">
            <v>10.8</v>
          </cell>
        </row>
        <row r="17">
          <cell r="B17">
            <v>22.454166666666666</v>
          </cell>
          <cell r="C17">
            <v>29.3</v>
          </cell>
          <cell r="D17">
            <v>18.600000000000001</v>
          </cell>
          <cell r="E17">
            <v>84.875</v>
          </cell>
          <cell r="F17">
            <v>95</v>
          </cell>
          <cell r="G17">
            <v>59</v>
          </cell>
          <cell r="H17">
            <v>16.2</v>
          </cell>
          <cell r="I17" t="str">
            <v>NE</v>
          </cell>
          <cell r="J17">
            <v>46.080000000000005</v>
          </cell>
          <cell r="K17">
            <v>2.5999999999999996</v>
          </cell>
        </row>
        <row r="18">
          <cell r="B18">
            <v>23.700000000000003</v>
          </cell>
          <cell r="C18">
            <v>32.1</v>
          </cell>
          <cell r="D18">
            <v>19.5</v>
          </cell>
          <cell r="E18">
            <v>79.416666666666671</v>
          </cell>
          <cell r="F18">
            <v>94</v>
          </cell>
          <cell r="G18">
            <v>48</v>
          </cell>
          <cell r="H18">
            <v>25.56</v>
          </cell>
          <cell r="I18" t="str">
            <v>NE</v>
          </cell>
          <cell r="J18">
            <v>44.28</v>
          </cell>
          <cell r="K18">
            <v>9.4</v>
          </cell>
        </row>
        <row r="19">
          <cell r="B19">
            <v>24.287499999999998</v>
          </cell>
          <cell r="C19">
            <v>30.4</v>
          </cell>
          <cell r="D19">
            <v>20.100000000000001</v>
          </cell>
          <cell r="E19">
            <v>81.166666666666671</v>
          </cell>
          <cell r="F19">
            <v>96</v>
          </cell>
          <cell r="G19">
            <v>55</v>
          </cell>
          <cell r="H19">
            <v>15.48</v>
          </cell>
          <cell r="I19" t="str">
            <v>L</v>
          </cell>
          <cell r="J19">
            <v>25.2</v>
          </cell>
          <cell r="K19">
            <v>0</v>
          </cell>
        </row>
        <row r="20">
          <cell r="B20">
            <v>25.379166666666663</v>
          </cell>
          <cell r="C20">
            <v>30.9</v>
          </cell>
          <cell r="D20">
            <v>21.3</v>
          </cell>
          <cell r="E20">
            <v>76.958333333333329</v>
          </cell>
          <cell r="F20">
            <v>95</v>
          </cell>
          <cell r="G20">
            <v>50</v>
          </cell>
          <cell r="H20">
            <v>14.4</v>
          </cell>
          <cell r="I20" t="str">
            <v>L</v>
          </cell>
          <cell r="J20">
            <v>26.28</v>
          </cell>
          <cell r="K20">
            <v>0.4</v>
          </cell>
        </row>
        <row r="21">
          <cell r="B21">
            <v>26.224999999999998</v>
          </cell>
          <cell r="C21">
            <v>31.2</v>
          </cell>
          <cell r="D21">
            <v>22.4</v>
          </cell>
          <cell r="E21">
            <v>75.5</v>
          </cell>
          <cell r="F21">
            <v>92</v>
          </cell>
          <cell r="G21">
            <v>50</v>
          </cell>
          <cell r="H21">
            <v>16.559999999999999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24.987499999999997</v>
          </cell>
          <cell r="C22">
            <v>30</v>
          </cell>
          <cell r="D22">
            <v>21.8</v>
          </cell>
          <cell r="E22">
            <v>76.583333333333329</v>
          </cell>
          <cell r="F22">
            <v>93</v>
          </cell>
          <cell r="G22">
            <v>51</v>
          </cell>
          <cell r="H22">
            <v>18.720000000000002</v>
          </cell>
          <cell r="I22" t="str">
            <v>L</v>
          </cell>
          <cell r="J22">
            <v>29.52</v>
          </cell>
          <cell r="K22">
            <v>0</v>
          </cell>
        </row>
        <row r="23">
          <cell r="B23">
            <v>23.016666666666669</v>
          </cell>
          <cell r="C23">
            <v>29.1</v>
          </cell>
          <cell r="D23">
            <v>21</v>
          </cell>
          <cell r="E23">
            <v>81.958333333333329</v>
          </cell>
          <cell r="F23">
            <v>95</v>
          </cell>
          <cell r="G23">
            <v>51</v>
          </cell>
          <cell r="H23">
            <v>18</v>
          </cell>
          <cell r="I23" t="str">
            <v>L</v>
          </cell>
          <cell r="J23">
            <v>39.6</v>
          </cell>
          <cell r="K23">
            <v>5</v>
          </cell>
        </row>
        <row r="24">
          <cell r="B24">
            <v>22.799999999999997</v>
          </cell>
          <cell r="C24">
            <v>28.5</v>
          </cell>
          <cell r="D24">
            <v>20.399999999999999</v>
          </cell>
          <cell r="E24">
            <v>85.625</v>
          </cell>
          <cell r="F24">
            <v>94</v>
          </cell>
          <cell r="G24">
            <v>55</v>
          </cell>
          <cell r="H24">
            <v>18</v>
          </cell>
          <cell r="I24" t="str">
            <v>L</v>
          </cell>
          <cell r="J24">
            <v>30.6</v>
          </cell>
          <cell r="K24">
            <v>1.8</v>
          </cell>
        </row>
        <row r="25">
          <cell r="B25">
            <v>23.650000000000002</v>
          </cell>
          <cell r="C25">
            <v>29</v>
          </cell>
          <cell r="D25">
            <v>19.600000000000001</v>
          </cell>
          <cell r="E25">
            <v>81.416666666666671</v>
          </cell>
          <cell r="F25">
            <v>96</v>
          </cell>
          <cell r="G25">
            <v>55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24.516666666666662</v>
          </cell>
          <cell r="C26">
            <v>30.5</v>
          </cell>
          <cell r="D26">
            <v>19.8</v>
          </cell>
          <cell r="E26">
            <v>75.708333333333329</v>
          </cell>
          <cell r="F26">
            <v>95</v>
          </cell>
          <cell r="G26">
            <v>48</v>
          </cell>
          <cell r="H26">
            <v>13.68</v>
          </cell>
          <cell r="I26" t="str">
            <v>S</v>
          </cell>
          <cell r="J26">
            <v>30.240000000000002</v>
          </cell>
          <cell r="K26">
            <v>0</v>
          </cell>
        </row>
        <row r="27">
          <cell r="B27">
            <v>24.258333333333329</v>
          </cell>
          <cell r="C27">
            <v>31.6</v>
          </cell>
          <cell r="D27">
            <v>19.100000000000001</v>
          </cell>
          <cell r="E27">
            <v>71.75</v>
          </cell>
          <cell r="F27">
            <v>90</v>
          </cell>
          <cell r="G27">
            <v>35</v>
          </cell>
          <cell r="H27">
            <v>15.840000000000002</v>
          </cell>
          <cell r="I27" t="str">
            <v>S</v>
          </cell>
          <cell r="J27">
            <v>26.64</v>
          </cell>
          <cell r="K27">
            <v>0</v>
          </cell>
        </row>
        <row r="28">
          <cell r="B28">
            <v>25.108333333333334</v>
          </cell>
          <cell r="C28">
            <v>30.9</v>
          </cell>
          <cell r="D28">
            <v>20.100000000000001</v>
          </cell>
          <cell r="E28">
            <v>67.083333333333329</v>
          </cell>
          <cell r="F28">
            <v>88</v>
          </cell>
          <cell r="G28">
            <v>40</v>
          </cell>
          <cell r="H28">
            <v>22.68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24.483333333333331</v>
          </cell>
          <cell r="C29">
            <v>30.6</v>
          </cell>
          <cell r="D29">
            <v>19.3</v>
          </cell>
          <cell r="E29">
            <v>68.5</v>
          </cell>
          <cell r="F29">
            <v>92</v>
          </cell>
          <cell r="G29">
            <v>41</v>
          </cell>
          <cell r="H29">
            <v>16.559999999999999</v>
          </cell>
          <cell r="I29" t="str">
            <v>L</v>
          </cell>
          <cell r="J29">
            <v>28.44</v>
          </cell>
          <cell r="K29">
            <v>0</v>
          </cell>
        </row>
        <row r="30">
          <cell r="B30">
            <v>26.458333333333329</v>
          </cell>
          <cell r="C30">
            <v>33.299999999999997</v>
          </cell>
          <cell r="D30">
            <v>21.9</v>
          </cell>
          <cell r="E30">
            <v>64.458333333333329</v>
          </cell>
          <cell r="F30">
            <v>87</v>
          </cell>
          <cell r="G30">
            <v>42</v>
          </cell>
          <cell r="H30">
            <v>14.76</v>
          </cell>
          <cell r="J30">
            <v>33.119999999999997</v>
          </cell>
          <cell r="K30">
            <v>0</v>
          </cell>
        </row>
        <row r="31">
          <cell r="B31">
            <v>28.831818181818189</v>
          </cell>
          <cell r="C31">
            <v>35</v>
          </cell>
          <cell r="D31">
            <v>22.7</v>
          </cell>
          <cell r="E31">
            <v>83.5</v>
          </cell>
          <cell r="F31">
            <v>97</v>
          </cell>
          <cell r="G31">
            <v>58</v>
          </cell>
          <cell r="H31">
            <v>15.120000000000001</v>
          </cell>
          <cell r="I31" t="str">
            <v>NO</v>
          </cell>
          <cell r="J31">
            <v>83.160000000000011</v>
          </cell>
          <cell r="K31">
            <v>42.000000000000007</v>
          </cell>
        </row>
        <row r="32">
          <cell r="B32">
            <v>26.295833333333331</v>
          </cell>
          <cell r="C32">
            <v>31.8</v>
          </cell>
          <cell r="D32">
            <v>22.3</v>
          </cell>
          <cell r="E32">
            <v>75.166666666666671</v>
          </cell>
          <cell r="F32">
            <v>95</v>
          </cell>
          <cell r="G32">
            <v>51</v>
          </cell>
          <cell r="H32">
            <v>9.3600000000000012</v>
          </cell>
          <cell r="I32" t="str">
            <v>NO</v>
          </cell>
          <cell r="J32">
            <v>25.56</v>
          </cell>
          <cell r="K32">
            <v>0.2</v>
          </cell>
        </row>
        <row r="33">
          <cell r="B33">
            <v>25.045833333333334</v>
          </cell>
          <cell r="C33">
            <v>31.2</v>
          </cell>
          <cell r="D33">
            <v>22.2</v>
          </cell>
          <cell r="E33">
            <v>85.541666666666671</v>
          </cell>
          <cell r="F33">
            <v>96</v>
          </cell>
          <cell r="G33">
            <v>58</v>
          </cell>
          <cell r="H33">
            <v>12.24</v>
          </cell>
          <cell r="I33" t="str">
            <v>SO</v>
          </cell>
          <cell r="J33">
            <v>30.96</v>
          </cell>
          <cell r="K33">
            <v>21.2</v>
          </cell>
        </row>
        <row r="34">
          <cell r="B34">
            <v>25.904166666666665</v>
          </cell>
          <cell r="C34">
            <v>31.3</v>
          </cell>
          <cell r="D34">
            <v>22.7</v>
          </cell>
          <cell r="E34">
            <v>82.291666666666671</v>
          </cell>
          <cell r="F34">
            <v>96</v>
          </cell>
          <cell r="G34">
            <v>56</v>
          </cell>
          <cell r="H34">
            <v>14.4</v>
          </cell>
          <cell r="I34" t="str">
            <v>NE</v>
          </cell>
          <cell r="J34">
            <v>25.92</v>
          </cell>
          <cell r="K34">
            <v>2.2000000000000002</v>
          </cell>
        </row>
        <row r="35">
          <cell r="B35">
            <v>25.358333333333338</v>
          </cell>
          <cell r="C35">
            <v>32.4</v>
          </cell>
          <cell r="D35">
            <v>21.6</v>
          </cell>
          <cell r="E35">
            <v>83.583333333333329</v>
          </cell>
          <cell r="F35">
            <v>97</v>
          </cell>
          <cell r="G35">
            <v>52</v>
          </cell>
          <cell r="H35">
            <v>17.64</v>
          </cell>
          <cell r="I35" t="str">
            <v>NO</v>
          </cell>
          <cell r="J35">
            <v>30.96</v>
          </cell>
          <cell r="K35">
            <v>3.8000000000000003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25.849999999999998</v>
          </cell>
          <cell r="C5">
            <v>33.700000000000003</v>
          </cell>
          <cell r="D5">
            <v>21.4</v>
          </cell>
          <cell r="E5">
            <v>73.416666666666671</v>
          </cell>
          <cell r="F5">
            <v>100</v>
          </cell>
          <cell r="G5">
            <v>52</v>
          </cell>
          <cell r="H5">
            <v>10.8</v>
          </cell>
          <cell r="I5" t="str">
            <v>NE</v>
          </cell>
          <cell r="J5">
            <v>30.6</v>
          </cell>
          <cell r="K5">
            <v>4.4000000000000004</v>
          </cell>
        </row>
        <row r="6">
          <cell r="B6">
            <v>26.370833333333337</v>
          </cell>
          <cell r="C6">
            <v>35.299999999999997</v>
          </cell>
          <cell r="D6">
            <v>21.1</v>
          </cell>
          <cell r="E6">
            <v>62.363636363636367</v>
          </cell>
          <cell r="F6">
            <v>100</v>
          </cell>
          <cell r="G6">
            <v>44</v>
          </cell>
          <cell r="H6">
            <v>11.520000000000001</v>
          </cell>
          <cell r="I6" t="str">
            <v>NE</v>
          </cell>
          <cell r="J6">
            <v>46.080000000000005</v>
          </cell>
          <cell r="K6">
            <v>0</v>
          </cell>
        </row>
        <row r="7">
          <cell r="B7">
            <v>26.358333333333334</v>
          </cell>
          <cell r="C7">
            <v>34.200000000000003</v>
          </cell>
          <cell r="D7">
            <v>22.7</v>
          </cell>
          <cell r="E7">
            <v>74.642857142857139</v>
          </cell>
          <cell r="F7">
            <v>100</v>
          </cell>
          <cell r="G7">
            <v>50</v>
          </cell>
          <cell r="H7">
            <v>11.520000000000001</v>
          </cell>
          <cell r="I7" t="str">
            <v>NE</v>
          </cell>
          <cell r="J7">
            <v>28.8</v>
          </cell>
          <cell r="K7">
            <v>0.2</v>
          </cell>
        </row>
        <row r="8">
          <cell r="B8">
            <v>27.30416666666666</v>
          </cell>
          <cell r="C8">
            <v>32.6</v>
          </cell>
          <cell r="D8">
            <v>23.9</v>
          </cell>
          <cell r="E8">
            <v>67.15384615384616</v>
          </cell>
          <cell r="F8">
            <v>100</v>
          </cell>
          <cell r="G8">
            <v>49</v>
          </cell>
          <cell r="H8">
            <v>18.720000000000002</v>
          </cell>
          <cell r="I8" t="str">
            <v>NE</v>
          </cell>
          <cell r="J8">
            <v>37.800000000000004</v>
          </cell>
          <cell r="K8">
            <v>0</v>
          </cell>
        </row>
        <row r="9">
          <cell r="B9">
            <v>26.549999999999997</v>
          </cell>
          <cell r="C9">
            <v>34.4</v>
          </cell>
          <cell r="D9">
            <v>22.7</v>
          </cell>
          <cell r="E9">
            <v>75</v>
          </cell>
          <cell r="F9">
            <v>100</v>
          </cell>
          <cell r="G9">
            <v>49</v>
          </cell>
          <cell r="H9">
            <v>10.44</v>
          </cell>
          <cell r="I9" t="str">
            <v>NE</v>
          </cell>
          <cell r="J9">
            <v>43.56</v>
          </cell>
          <cell r="K9">
            <v>3.4000000000000004</v>
          </cell>
        </row>
        <row r="10">
          <cell r="B10">
            <v>25.141666666666669</v>
          </cell>
          <cell r="C10">
            <v>33.299999999999997</v>
          </cell>
          <cell r="D10">
            <v>22.2</v>
          </cell>
          <cell r="E10">
            <v>84.625</v>
          </cell>
          <cell r="F10">
            <v>100</v>
          </cell>
          <cell r="G10">
            <v>54</v>
          </cell>
          <cell r="H10">
            <v>13.32</v>
          </cell>
          <cell r="I10" t="str">
            <v>NE</v>
          </cell>
          <cell r="J10">
            <v>41.04</v>
          </cell>
          <cell r="K10">
            <v>23.799999999999997</v>
          </cell>
        </row>
        <row r="11">
          <cell r="B11">
            <v>26.679166666666664</v>
          </cell>
          <cell r="C11">
            <v>34.299999999999997</v>
          </cell>
          <cell r="D11">
            <v>22.1</v>
          </cell>
          <cell r="E11">
            <v>67.7</v>
          </cell>
          <cell r="F11">
            <v>100</v>
          </cell>
          <cell r="G11">
            <v>49</v>
          </cell>
          <cell r="H11">
            <v>10.8</v>
          </cell>
          <cell r="I11" t="str">
            <v>N</v>
          </cell>
          <cell r="J11">
            <v>23.400000000000002</v>
          </cell>
          <cell r="K11">
            <v>0.2</v>
          </cell>
        </row>
        <row r="12">
          <cell r="B12">
            <v>24.279166666666672</v>
          </cell>
          <cell r="C12">
            <v>29.4</v>
          </cell>
          <cell r="D12">
            <v>22.5</v>
          </cell>
          <cell r="E12">
            <v>92</v>
          </cell>
          <cell r="F12">
            <v>97</v>
          </cell>
          <cell r="G12">
            <v>81</v>
          </cell>
          <cell r="H12">
            <v>18.720000000000002</v>
          </cell>
          <cell r="I12" t="str">
            <v>NE</v>
          </cell>
          <cell r="J12">
            <v>32.4</v>
          </cell>
          <cell r="K12">
            <v>23.200000000000003</v>
          </cell>
        </row>
        <row r="13">
          <cell r="B13">
            <v>24.716666666666669</v>
          </cell>
          <cell r="C13">
            <v>31.9</v>
          </cell>
          <cell r="D13">
            <v>19.8</v>
          </cell>
          <cell r="E13">
            <v>67.777777777777771</v>
          </cell>
          <cell r="F13">
            <v>100</v>
          </cell>
          <cell r="G13">
            <v>57</v>
          </cell>
          <cell r="H13">
            <v>14.4</v>
          </cell>
          <cell r="I13" t="str">
            <v>NE</v>
          </cell>
          <cell r="J13">
            <v>27</v>
          </cell>
          <cell r="K13">
            <v>0.60000000000000009</v>
          </cell>
        </row>
        <row r="14">
          <cell r="B14">
            <v>25.849999999999994</v>
          </cell>
          <cell r="C14">
            <v>34.1</v>
          </cell>
          <cell r="D14">
            <v>19.3</v>
          </cell>
          <cell r="E14">
            <v>61.583333333333336</v>
          </cell>
          <cell r="F14">
            <v>96</v>
          </cell>
          <cell r="G14">
            <v>46</v>
          </cell>
          <cell r="H14">
            <v>11.520000000000001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26.525000000000002</v>
          </cell>
          <cell r="C15">
            <v>34.5</v>
          </cell>
          <cell r="D15">
            <v>20</v>
          </cell>
          <cell r="E15">
            <v>56.75</v>
          </cell>
          <cell r="F15">
            <v>95</v>
          </cell>
          <cell r="G15">
            <v>38</v>
          </cell>
          <cell r="H15">
            <v>12.6</v>
          </cell>
          <cell r="I15" t="str">
            <v>SO</v>
          </cell>
          <cell r="J15">
            <v>25.2</v>
          </cell>
          <cell r="K15">
            <v>0</v>
          </cell>
        </row>
        <row r="16">
          <cell r="B16">
            <v>25.450000000000003</v>
          </cell>
          <cell r="C16">
            <v>34.1</v>
          </cell>
          <cell r="D16">
            <v>18</v>
          </cell>
          <cell r="E16">
            <v>56.153846153846153</v>
          </cell>
          <cell r="F16">
            <v>100</v>
          </cell>
          <cell r="G16">
            <v>33</v>
          </cell>
          <cell r="H16">
            <v>11.520000000000001</v>
          </cell>
          <cell r="I16" t="str">
            <v>NE</v>
          </cell>
          <cell r="J16">
            <v>27.720000000000002</v>
          </cell>
          <cell r="K16">
            <v>0</v>
          </cell>
        </row>
        <row r="17">
          <cell r="B17">
            <v>25.05</v>
          </cell>
          <cell r="C17">
            <v>34.200000000000003</v>
          </cell>
          <cell r="D17">
            <v>18.8</v>
          </cell>
          <cell r="E17">
            <v>67.642857142857139</v>
          </cell>
          <cell r="F17">
            <v>100</v>
          </cell>
          <cell r="G17">
            <v>45</v>
          </cell>
          <cell r="H17">
            <v>11.16</v>
          </cell>
          <cell r="I17" t="str">
            <v>NE</v>
          </cell>
          <cell r="J17">
            <v>25.2</v>
          </cell>
          <cell r="K17">
            <v>0.2</v>
          </cell>
        </row>
        <row r="18">
          <cell r="B18">
            <v>25.545833333333334</v>
          </cell>
          <cell r="C18">
            <v>34.4</v>
          </cell>
          <cell r="D18">
            <v>19.399999999999999</v>
          </cell>
          <cell r="E18">
            <v>75.857142857142861</v>
          </cell>
          <cell r="F18">
            <v>100</v>
          </cell>
          <cell r="G18">
            <v>42</v>
          </cell>
          <cell r="H18">
            <v>10.8</v>
          </cell>
          <cell r="I18" t="str">
            <v>NE</v>
          </cell>
          <cell r="J18">
            <v>32.04</v>
          </cell>
          <cell r="K18">
            <v>11</v>
          </cell>
        </row>
        <row r="19">
          <cell r="B19">
            <v>26.270833333333329</v>
          </cell>
          <cell r="C19">
            <v>35</v>
          </cell>
          <cell r="D19">
            <v>20.100000000000001</v>
          </cell>
          <cell r="E19">
            <v>61.384615384615387</v>
          </cell>
          <cell r="F19">
            <v>100</v>
          </cell>
          <cell r="G19">
            <v>40</v>
          </cell>
          <cell r="H19">
            <v>9.7200000000000006</v>
          </cell>
          <cell r="I19" t="str">
            <v>NE</v>
          </cell>
          <cell r="J19">
            <v>24.12</v>
          </cell>
          <cell r="K19">
            <v>0</v>
          </cell>
        </row>
        <row r="20">
          <cell r="B20">
            <v>25.433333333333334</v>
          </cell>
          <cell r="C20">
            <v>35.700000000000003</v>
          </cell>
          <cell r="D20">
            <v>20</v>
          </cell>
          <cell r="E20">
            <v>72.92307692307692</v>
          </cell>
          <cell r="F20">
            <v>100</v>
          </cell>
          <cell r="G20">
            <v>42</v>
          </cell>
          <cell r="H20">
            <v>12.6</v>
          </cell>
          <cell r="I20" t="str">
            <v>NE</v>
          </cell>
          <cell r="J20">
            <v>41.04</v>
          </cell>
          <cell r="K20">
            <v>9</v>
          </cell>
        </row>
        <row r="21">
          <cell r="B21">
            <v>25.962500000000002</v>
          </cell>
          <cell r="C21">
            <v>35.9</v>
          </cell>
          <cell r="D21">
            <v>20.399999999999999</v>
          </cell>
          <cell r="E21">
            <v>64.454545454545453</v>
          </cell>
          <cell r="F21">
            <v>100</v>
          </cell>
          <cell r="G21">
            <v>39</v>
          </cell>
          <cell r="H21">
            <v>11.16</v>
          </cell>
          <cell r="I21" t="str">
            <v>NE</v>
          </cell>
          <cell r="J21">
            <v>37.080000000000005</v>
          </cell>
          <cell r="K21">
            <v>2.8</v>
          </cell>
        </row>
        <row r="22">
          <cell r="B22">
            <v>25.916666666666671</v>
          </cell>
          <cell r="C22">
            <v>35.5</v>
          </cell>
          <cell r="D22">
            <v>19.899999999999999</v>
          </cell>
          <cell r="E22">
            <v>67.928571428571431</v>
          </cell>
          <cell r="F22">
            <v>100</v>
          </cell>
          <cell r="G22">
            <v>39</v>
          </cell>
          <cell r="H22">
            <v>7.5600000000000005</v>
          </cell>
          <cell r="I22" t="str">
            <v>NE</v>
          </cell>
          <cell r="J22">
            <v>85.32</v>
          </cell>
          <cell r="K22">
            <v>4.4000000000000004</v>
          </cell>
        </row>
        <row r="23">
          <cell r="B23">
            <v>25.404166666666669</v>
          </cell>
          <cell r="C23">
            <v>34.9</v>
          </cell>
          <cell r="D23">
            <v>19.3</v>
          </cell>
          <cell r="E23">
            <v>67.692307692307693</v>
          </cell>
          <cell r="F23">
            <v>100</v>
          </cell>
          <cell r="G23">
            <v>41</v>
          </cell>
          <cell r="H23">
            <v>12.24</v>
          </cell>
          <cell r="I23" t="str">
            <v>NE</v>
          </cell>
          <cell r="J23">
            <v>51.480000000000004</v>
          </cell>
          <cell r="K23">
            <v>0.8</v>
          </cell>
        </row>
        <row r="24">
          <cell r="B24">
            <v>24.912499999999998</v>
          </cell>
          <cell r="C24">
            <v>32.6</v>
          </cell>
          <cell r="D24">
            <v>18.8</v>
          </cell>
          <cell r="E24">
            <v>59.416666666666664</v>
          </cell>
          <cell r="F24">
            <v>93</v>
          </cell>
          <cell r="G24">
            <v>46</v>
          </cell>
          <cell r="H24">
            <v>9.3600000000000012</v>
          </cell>
          <cell r="I24" t="str">
            <v>NE</v>
          </cell>
          <cell r="J24">
            <v>23.400000000000002</v>
          </cell>
          <cell r="K24">
            <v>0</v>
          </cell>
        </row>
        <row r="25">
          <cell r="B25">
            <v>26.012500000000006</v>
          </cell>
          <cell r="C25">
            <v>33.6</v>
          </cell>
          <cell r="D25">
            <v>19.3</v>
          </cell>
          <cell r="E25">
            <v>63</v>
          </cell>
          <cell r="F25">
            <v>100</v>
          </cell>
          <cell r="G25">
            <v>42</v>
          </cell>
          <cell r="H25">
            <v>16.920000000000002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25.087499999999995</v>
          </cell>
          <cell r="C26">
            <v>32</v>
          </cell>
          <cell r="D26">
            <v>19.5</v>
          </cell>
          <cell r="E26">
            <v>63.5625</v>
          </cell>
          <cell r="F26">
            <v>100</v>
          </cell>
          <cell r="G26">
            <v>43</v>
          </cell>
          <cell r="H26">
            <v>15.48</v>
          </cell>
          <cell r="I26" t="str">
            <v>S</v>
          </cell>
          <cell r="J26">
            <v>29.880000000000003</v>
          </cell>
          <cell r="K26">
            <v>0</v>
          </cell>
        </row>
        <row r="27">
          <cell r="B27">
            <v>21.895833333333332</v>
          </cell>
          <cell r="C27">
            <v>31.6</v>
          </cell>
          <cell r="D27">
            <v>12.9</v>
          </cell>
          <cell r="E27">
            <v>58.764705882352942</v>
          </cell>
          <cell r="F27">
            <v>100</v>
          </cell>
          <cell r="G27">
            <v>30</v>
          </cell>
          <cell r="H27">
            <v>11.520000000000001</v>
          </cell>
          <cell r="I27" t="str">
            <v>S</v>
          </cell>
          <cell r="J27">
            <v>23.040000000000003</v>
          </cell>
          <cell r="K27">
            <v>0</v>
          </cell>
        </row>
        <row r="28">
          <cell r="B28">
            <v>23.295833333333334</v>
          </cell>
          <cell r="C28">
            <v>34.700000000000003</v>
          </cell>
          <cell r="D28">
            <v>13.2</v>
          </cell>
          <cell r="E28">
            <v>60.9375</v>
          </cell>
          <cell r="F28">
            <v>100</v>
          </cell>
          <cell r="G28">
            <v>32</v>
          </cell>
          <cell r="H28">
            <v>10.8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25.191666666666674</v>
          </cell>
          <cell r="C29">
            <v>33.4</v>
          </cell>
          <cell r="D29">
            <v>17.399999999999999</v>
          </cell>
          <cell r="E29">
            <v>68.368421052631575</v>
          </cell>
          <cell r="F29">
            <v>99</v>
          </cell>
          <cell r="G29">
            <v>41</v>
          </cell>
          <cell r="H29">
            <v>14.04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>
            <v>25.787500000000005</v>
          </cell>
          <cell r="C30">
            <v>34</v>
          </cell>
          <cell r="D30">
            <v>22.7</v>
          </cell>
          <cell r="E30">
            <v>83.294117647058826</v>
          </cell>
          <cell r="F30">
            <v>100</v>
          </cell>
          <cell r="G30">
            <v>53</v>
          </cell>
          <cell r="H30">
            <v>11.16</v>
          </cell>
          <cell r="J30">
            <v>38.880000000000003</v>
          </cell>
          <cell r="K30">
            <v>6.8</v>
          </cell>
        </row>
        <row r="31">
          <cell r="B31">
            <v>23.416666666666668</v>
          </cell>
          <cell r="C31">
            <v>26.8</v>
          </cell>
          <cell r="D31">
            <v>21.4</v>
          </cell>
          <cell r="E31">
            <v>88.833333333333329</v>
          </cell>
          <cell r="F31">
            <v>100</v>
          </cell>
          <cell r="G31">
            <v>81</v>
          </cell>
          <cell r="H31">
            <v>12.24</v>
          </cell>
          <cell r="I31" t="str">
            <v>SO</v>
          </cell>
          <cell r="J31">
            <v>23.759999999999998</v>
          </cell>
          <cell r="K31">
            <v>11.799999999999999</v>
          </cell>
        </row>
        <row r="32">
          <cell r="B32">
            <v>23.008333333333329</v>
          </cell>
          <cell r="C32">
            <v>28.1</v>
          </cell>
          <cell r="D32">
            <v>20.7</v>
          </cell>
          <cell r="E32">
            <v>79.625</v>
          </cell>
          <cell r="F32">
            <v>100</v>
          </cell>
          <cell r="G32">
            <v>69</v>
          </cell>
          <cell r="H32">
            <v>10.08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23.683333333333326</v>
          </cell>
          <cell r="C33">
            <v>29.1</v>
          </cell>
          <cell r="D33">
            <v>21.1</v>
          </cell>
          <cell r="E33">
            <v>82.416666666666671</v>
          </cell>
          <cell r="F33">
            <v>100</v>
          </cell>
          <cell r="G33">
            <v>64</v>
          </cell>
          <cell r="H33">
            <v>13.68</v>
          </cell>
          <cell r="I33" t="str">
            <v>SO</v>
          </cell>
          <cell r="J33">
            <v>28.8</v>
          </cell>
          <cell r="K33">
            <v>1.8</v>
          </cell>
        </row>
        <row r="34">
          <cell r="B34">
            <v>23.970833333333328</v>
          </cell>
          <cell r="C34">
            <v>32.200000000000003</v>
          </cell>
          <cell r="D34">
            <v>17.899999999999999</v>
          </cell>
          <cell r="E34">
            <v>57.1</v>
          </cell>
          <cell r="F34">
            <v>100</v>
          </cell>
          <cell r="G34">
            <v>46</v>
          </cell>
          <cell r="H34">
            <v>10.08</v>
          </cell>
          <cell r="I34" t="str">
            <v>NE</v>
          </cell>
          <cell r="J34">
            <v>21.96</v>
          </cell>
          <cell r="K34">
            <v>0</v>
          </cell>
        </row>
        <row r="35">
          <cell r="B35">
            <v>21.620833333333334</v>
          </cell>
          <cell r="C35">
            <v>27</v>
          </cell>
          <cell r="D35">
            <v>19</v>
          </cell>
          <cell r="E35">
            <v>86.833333333333329</v>
          </cell>
          <cell r="F35">
            <v>100</v>
          </cell>
          <cell r="G35">
            <v>68</v>
          </cell>
          <cell r="H35">
            <v>28.44</v>
          </cell>
          <cell r="I35" t="str">
            <v>NE</v>
          </cell>
          <cell r="J35">
            <v>60.839999999999996</v>
          </cell>
          <cell r="K35">
            <v>32.200000000000003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25.287499999999998</v>
          </cell>
          <cell r="C5">
            <v>32.5</v>
          </cell>
          <cell r="D5">
            <v>21</v>
          </cell>
          <cell r="E5">
            <v>77.5</v>
          </cell>
          <cell r="F5">
            <v>94</v>
          </cell>
          <cell r="G5">
            <v>46</v>
          </cell>
          <cell r="H5">
            <v>23.759999999999998</v>
          </cell>
          <cell r="I5" t="str">
            <v>L</v>
          </cell>
          <cell r="J5">
            <v>35.64</v>
          </cell>
          <cell r="K5">
            <v>0.4</v>
          </cell>
        </row>
        <row r="6">
          <cell r="B6">
            <v>26.029166666666665</v>
          </cell>
          <cell r="C6">
            <v>32</v>
          </cell>
          <cell r="D6">
            <v>22.1</v>
          </cell>
          <cell r="E6">
            <v>72.583333333333329</v>
          </cell>
          <cell r="F6">
            <v>88</v>
          </cell>
          <cell r="G6">
            <v>49</v>
          </cell>
          <cell r="H6">
            <v>26.28</v>
          </cell>
          <cell r="I6" t="str">
            <v>L</v>
          </cell>
          <cell r="J6">
            <v>43.2</v>
          </cell>
          <cell r="K6">
            <v>0</v>
          </cell>
        </row>
        <row r="7">
          <cell r="B7">
            <v>24.866666666666671</v>
          </cell>
          <cell r="C7">
            <v>30.4</v>
          </cell>
          <cell r="D7">
            <v>21.6</v>
          </cell>
          <cell r="E7">
            <v>78.75</v>
          </cell>
          <cell r="F7">
            <v>93</v>
          </cell>
          <cell r="G7">
            <v>54</v>
          </cell>
          <cell r="H7">
            <v>18.720000000000002</v>
          </cell>
          <cell r="I7" t="str">
            <v>N</v>
          </cell>
          <cell r="J7">
            <v>43.92</v>
          </cell>
          <cell r="K7">
            <v>5.6000000000000005</v>
          </cell>
        </row>
        <row r="8">
          <cell r="B8">
            <v>24.599999999999998</v>
          </cell>
          <cell r="C8">
            <v>29.1</v>
          </cell>
          <cell r="D8">
            <v>22.5</v>
          </cell>
          <cell r="E8">
            <v>77.875</v>
          </cell>
          <cell r="F8">
            <v>91</v>
          </cell>
          <cell r="G8">
            <v>64</v>
          </cell>
          <cell r="H8">
            <v>20.52</v>
          </cell>
          <cell r="I8" t="str">
            <v>N</v>
          </cell>
          <cell r="J8">
            <v>41.04</v>
          </cell>
          <cell r="K8">
            <v>0</v>
          </cell>
        </row>
        <row r="9">
          <cell r="B9">
            <v>25.258333333333336</v>
          </cell>
          <cell r="C9">
            <v>31.1</v>
          </cell>
          <cell r="D9">
            <v>21.4</v>
          </cell>
          <cell r="E9">
            <v>73.125</v>
          </cell>
          <cell r="F9">
            <v>92</v>
          </cell>
          <cell r="G9">
            <v>45</v>
          </cell>
          <cell r="H9">
            <v>17.64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24.495833333333326</v>
          </cell>
          <cell r="C10">
            <v>31.5</v>
          </cell>
          <cell r="D10">
            <v>21.2</v>
          </cell>
          <cell r="E10">
            <v>80.791666666666671</v>
          </cell>
          <cell r="F10">
            <v>93</v>
          </cell>
          <cell r="G10">
            <v>51</v>
          </cell>
          <cell r="H10">
            <v>20.52</v>
          </cell>
          <cell r="I10" t="str">
            <v>N</v>
          </cell>
          <cell r="J10">
            <v>34.92</v>
          </cell>
          <cell r="K10">
            <v>1</v>
          </cell>
        </row>
        <row r="11">
          <cell r="B11">
            <v>24.4375</v>
          </cell>
          <cell r="C11">
            <v>30.7</v>
          </cell>
          <cell r="D11">
            <v>21.3</v>
          </cell>
          <cell r="E11">
            <v>81.833333333333329</v>
          </cell>
          <cell r="F11">
            <v>94</v>
          </cell>
          <cell r="G11">
            <v>55</v>
          </cell>
          <cell r="H11">
            <v>10.44</v>
          </cell>
          <cell r="I11" t="str">
            <v>N</v>
          </cell>
          <cell r="J11">
            <v>42.480000000000004</v>
          </cell>
          <cell r="K11">
            <v>0</v>
          </cell>
        </row>
        <row r="12">
          <cell r="B12">
            <v>24.241666666666671</v>
          </cell>
          <cell r="C12">
            <v>30.2</v>
          </cell>
          <cell r="D12">
            <v>21.7</v>
          </cell>
          <cell r="E12">
            <v>82.125</v>
          </cell>
          <cell r="F12">
            <v>93</v>
          </cell>
          <cell r="G12">
            <v>57</v>
          </cell>
          <cell r="H12">
            <v>16.920000000000002</v>
          </cell>
          <cell r="I12" t="str">
            <v>N</v>
          </cell>
          <cell r="J12">
            <v>34.56</v>
          </cell>
          <cell r="K12">
            <v>7.6</v>
          </cell>
        </row>
        <row r="13">
          <cell r="B13">
            <v>23.683333333333334</v>
          </cell>
          <cell r="C13">
            <v>29.3</v>
          </cell>
          <cell r="D13">
            <v>21.3</v>
          </cell>
          <cell r="E13">
            <v>86.125</v>
          </cell>
          <cell r="F13">
            <v>95</v>
          </cell>
          <cell r="G13">
            <v>64</v>
          </cell>
          <cell r="H13">
            <v>16.559999999999999</v>
          </cell>
          <cell r="I13" t="str">
            <v>N</v>
          </cell>
          <cell r="J13">
            <v>39.6</v>
          </cell>
          <cell r="K13">
            <v>38.6</v>
          </cell>
        </row>
        <row r="14">
          <cell r="B14">
            <v>24.425000000000008</v>
          </cell>
          <cell r="C14">
            <v>30.5</v>
          </cell>
          <cell r="D14">
            <v>21</v>
          </cell>
          <cell r="E14">
            <v>80.458333333333329</v>
          </cell>
          <cell r="F14">
            <v>95</v>
          </cell>
          <cell r="G14">
            <v>47</v>
          </cell>
          <cell r="H14">
            <v>12.6</v>
          </cell>
          <cell r="I14" t="str">
            <v>N</v>
          </cell>
          <cell r="J14">
            <v>26.64</v>
          </cell>
          <cell r="K14">
            <v>0.2</v>
          </cell>
        </row>
        <row r="15">
          <cell r="B15">
            <v>24.624999999999996</v>
          </cell>
          <cell r="C15">
            <v>30.3</v>
          </cell>
          <cell r="D15">
            <v>21.2</v>
          </cell>
          <cell r="E15">
            <v>77.708333333333329</v>
          </cell>
          <cell r="F15">
            <v>93</v>
          </cell>
          <cell r="G15">
            <v>53</v>
          </cell>
          <cell r="H15">
            <v>16.2</v>
          </cell>
          <cell r="I15" t="str">
            <v>N</v>
          </cell>
          <cell r="J15">
            <v>33.840000000000003</v>
          </cell>
          <cell r="K15">
            <v>4.6000000000000005</v>
          </cell>
        </row>
        <row r="16">
          <cell r="B16">
            <v>25.520833333333339</v>
          </cell>
          <cell r="C16">
            <v>31.5</v>
          </cell>
          <cell r="D16">
            <v>21</v>
          </cell>
          <cell r="E16">
            <v>72.416666666666671</v>
          </cell>
          <cell r="F16">
            <v>91</v>
          </cell>
          <cell r="G16">
            <v>43</v>
          </cell>
          <cell r="H16">
            <v>15.120000000000001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25.241666666666671</v>
          </cell>
          <cell r="C17">
            <v>31.1</v>
          </cell>
          <cell r="D17">
            <v>20.8</v>
          </cell>
          <cell r="E17">
            <v>68.083333333333329</v>
          </cell>
          <cell r="F17">
            <v>86</v>
          </cell>
          <cell r="G17">
            <v>46</v>
          </cell>
          <cell r="H17">
            <v>20.88</v>
          </cell>
          <cell r="I17" t="str">
            <v>N</v>
          </cell>
          <cell r="J17">
            <v>37.440000000000005</v>
          </cell>
          <cell r="K17">
            <v>0</v>
          </cell>
        </row>
        <row r="18">
          <cell r="B18">
            <v>24.829166666666666</v>
          </cell>
          <cell r="C18">
            <v>31.5</v>
          </cell>
          <cell r="D18">
            <v>19.600000000000001</v>
          </cell>
          <cell r="E18">
            <v>69.875</v>
          </cell>
          <cell r="F18">
            <v>86</v>
          </cell>
          <cell r="G18">
            <v>45</v>
          </cell>
          <cell r="H18">
            <v>21.96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24.754166666666666</v>
          </cell>
          <cell r="C19">
            <v>31.5</v>
          </cell>
          <cell r="D19">
            <v>20.6</v>
          </cell>
          <cell r="E19">
            <v>71.166666666666671</v>
          </cell>
          <cell r="F19">
            <v>90</v>
          </cell>
          <cell r="G19">
            <v>47</v>
          </cell>
          <cell r="H19">
            <v>23.759999999999998</v>
          </cell>
          <cell r="I19" t="str">
            <v>N</v>
          </cell>
          <cell r="J19">
            <v>47.519999999999996</v>
          </cell>
          <cell r="K19">
            <v>4.4000000000000004</v>
          </cell>
        </row>
        <row r="20">
          <cell r="B20">
            <v>25.270833333333332</v>
          </cell>
          <cell r="C20">
            <v>32.6</v>
          </cell>
          <cell r="D20">
            <v>19.3</v>
          </cell>
          <cell r="E20">
            <v>72</v>
          </cell>
          <cell r="F20">
            <v>93</v>
          </cell>
          <cell r="G20">
            <v>40</v>
          </cell>
          <cell r="H20">
            <v>17.64</v>
          </cell>
          <cell r="I20" t="str">
            <v>N</v>
          </cell>
          <cell r="J20">
            <v>41.04</v>
          </cell>
          <cell r="K20">
            <v>0.2</v>
          </cell>
        </row>
        <row r="21">
          <cell r="B21">
            <v>26.370833333333334</v>
          </cell>
          <cell r="C21">
            <v>33.700000000000003</v>
          </cell>
          <cell r="D21">
            <v>20.5</v>
          </cell>
          <cell r="E21">
            <v>67.625</v>
          </cell>
          <cell r="F21">
            <v>89</v>
          </cell>
          <cell r="G21">
            <v>37</v>
          </cell>
          <cell r="H21">
            <v>15.48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25.729166666666661</v>
          </cell>
          <cell r="C22">
            <v>32.1</v>
          </cell>
          <cell r="D22">
            <v>19.5</v>
          </cell>
          <cell r="E22">
            <v>68.375</v>
          </cell>
          <cell r="F22">
            <v>95</v>
          </cell>
          <cell r="G22">
            <v>41</v>
          </cell>
          <cell r="H22">
            <v>21.6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25.6875</v>
          </cell>
          <cell r="C23">
            <v>31.7</v>
          </cell>
          <cell r="D23">
            <v>19.5</v>
          </cell>
          <cell r="E23">
            <v>65.125</v>
          </cell>
          <cell r="F23">
            <v>89</v>
          </cell>
          <cell r="G23">
            <v>41</v>
          </cell>
          <cell r="H23">
            <v>19.8</v>
          </cell>
          <cell r="I23" t="str">
            <v>L</v>
          </cell>
          <cell r="J23">
            <v>38.159999999999997</v>
          </cell>
          <cell r="K23">
            <v>0</v>
          </cell>
        </row>
        <row r="24">
          <cell r="B24">
            <v>23.816666666666666</v>
          </cell>
          <cell r="C24">
            <v>30.4</v>
          </cell>
          <cell r="D24">
            <v>19.399999999999999</v>
          </cell>
          <cell r="E24">
            <v>72.75</v>
          </cell>
          <cell r="F24">
            <v>91</v>
          </cell>
          <cell r="G24">
            <v>43</v>
          </cell>
          <cell r="H24">
            <v>20.52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24.024999999999995</v>
          </cell>
          <cell r="C25">
            <v>30.2</v>
          </cell>
          <cell r="D25">
            <v>18.600000000000001</v>
          </cell>
          <cell r="E25">
            <v>73.875</v>
          </cell>
          <cell r="F25">
            <v>94</v>
          </cell>
          <cell r="G25">
            <v>46</v>
          </cell>
          <cell r="H25">
            <v>14.04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24.845833333333335</v>
          </cell>
          <cell r="C26">
            <v>32.6</v>
          </cell>
          <cell r="D26">
            <v>18.7</v>
          </cell>
          <cell r="E26">
            <v>66.791666666666671</v>
          </cell>
          <cell r="F26">
            <v>91</v>
          </cell>
          <cell r="G26">
            <v>32</v>
          </cell>
          <cell r="H26">
            <v>13.68</v>
          </cell>
          <cell r="I26" t="str">
            <v>N</v>
          </cell>
          <cell r="J26">
            <v>25.56</v>
          </cell>
          <cell r="K26">
            <v>0</v>
          </cell>
        </row>
        <row r="27">
          <cell r="B27">
            <v>24.495833333333334</v>
          </cell>
          <cell r="C27">
            <v>31.5</v>
          </cell>
          <cell r="D27">
            <v>18.399999999999999</v>
          </cell>
          <cell r="E27">
            <v>59.25</v>
          </cell>
          <cell r="F27">
            <v>82</v>
          </cell>
          <cell r="G27">
            <v>32</v>
          </cell>
          <cell r="H27">
            <v>15.840000000000002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25.395833333333339</v>
          </cell>
          <cell r="C28">
            <v>32.799999999999997</v>
          </cell>
          <cell r="D28">
            <v>18.3</v>
          </cell>
          <cell r="E28">
            <v>58.333333333333336</v>
          </cell>
          <cell r="F28">
            <v>86</v>
          </cell>
          <cell r="G28">
            <v>31</v>
          </cell>
          <cell r="H28">
            <v>21.240000000000002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26.470833333333342</v>
          </cell>
          <cell r="C29">
            <v>31.9</v>
          </cell>
          <cell r="D29">
            <v>23.3</v>
          </cell>
          <cell r="E29">
            <v>58.75</v>
          </cell>
          <cell r="F29">
            <v>73</v>
          </cell>
          <cell r="G29">
            <v>43</v>
          </cell>
          <cell r="H29">
            <v>21.96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>
            <v>25.520833333333329</v>
          </cell>
          <cell r="C30">
            <v>31</v>
          </cell>
          <cell r="D30">
            <v>22.3</v>
          </cell>
          <cell r="E30">
            <v>74.458333333333329</v>
          </cell>
          <cell r="F30">
            <v>90</v>
          </cell>
          <cell r="G30">
            <v>52</v>
          </cell>
          <cell r="H30">
            <v>14.76</v>
          </cell>
          <cell r="J30">
            <v>36</v>
          </cell>
          <cell r="K30">
            <v>2.4</v>
          </cell>
        </row>
        <row r="31">
          <cell r="B31">
            <v>23.191666666666666</v>
          </cell>
          <cell r="C31">
            <v>26.6</v>
          </cell>
          <cell r="D31">
            <v>20.5</v>
          </cell>
          <cell r="E31">
            <v>84.208333333333329</v>
          </cell>
          <cell r="F31">
            <v>92</v>
          </cell>
          <cell r="G31">
            <v>68</v>
          </cell>
          <cell r="H31">
            <v>16.920000000000002</v>
          </cell>
          <cell r="I31" t="str">
            <v>N</v>
          </cell>
          <cell r="J31">
            <v>32.4</v>
          </cell>
          <cell r="K31">
            <v>0.2</v>
          </cell>
        </row>
        <row r="32">
          <cell r="B32">
            <v>24.245833333333337</v>
          </cell>
          <cell r="C32">
            <v>30.1</v>
          </cell>
          <cell r="D32">
            <v>19.5</v>
          </cell>
          <cell r="E32">
            <v>79.875</v>
          </cell>
          <cell r="F32">
            <v>95</v>
          </cell>
          <cell r="G32">
            <v>51</v>
          </cell>
          <cell r="H32">
            <v>12.96</v>
          </cell>
          <cell r="I32" t="str">
            <v>N</v>
          </cell>
          <cell r="J32">
            <v>25.92</v>
          </cell>
          <cell r="K32">
            <v>0.2</v>
          </cell>
        </row>
        <row r="33">
          <cell r="B33">
            <v>24.687500000000004</v>
          </cell>
          <cell r="C33">
            <v>29.9</v>
          </cell>
          <cell r="D33">
            <v>20.5</v>
          </cell>
          <cell r="E33">
            <v>78.416666666666671</v>
          </cell>
          <cell r="F33">
            <v>93</v>
          </cell>
          <cell r="G33">
            <v>55</v>
          </cell>
          <cell r="H33">
            <v>11.16</v>
          </cell>
          <cell r="I33" t="str">
            <v>N</v>
          </cell>
          <cell r="J33">
            <v>20.52</v>
          </cell>
          <cell r="K33">
            <v>0</v>
          </cell>
        </row>
        <row r="34">
          <cell r="B34">
            <v>24.604166666666668</v>
          </cell>
          <cell r="C34">
            <v>31.3</v>
          </cell>
          <cell r="D34">
            <v>21.1</v>
          </cell>
          <cell r="E34">
            <v>81.75</v>
          </cell>
          <cell r="F34">
            <v>95</v>
          </cell>
          <cell r="G34">
            <v>49</v>
          </cell>
          <cell r="H34">
            <v>12.96</v>
          </cell>
          <cell r="I34" t="str">
            <v>N</v>
          </cell>
          <cell r="J34">
            <v>25.56</v>
          </cell>
          <cell r="K34">
            <v>6.2</v>
          </cell>
        </row>
        <row r="35">
          <cell r="B35">
            <v>24.391666666666666</v>
          </cell>
          <cell r="C35">
            <v>31.4</v>
          </cell>
          <cell r="D35">
            <v>19.7</v>
          </cell>
          <cell r="E35">
            <v>80.208333333333329</v>
          </cell>
          <cell r="F35">
            <v>94</v>
          </cell>
          <cell r="G35">
            <v>49</v>
          </cell>
          <cell r="H35">
            <v>27.36</v>
          </cell>
          <cell r="I35" t="str">
            <v>N</v>
          </cell>
          <cell r="J35">
            <v>53.28</v>
          </cell>
          <cell r="K35">
            <v>1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24.758333333333336</v>
          </cell>
          <cell r="C5">
            <v>32</v>
          </cell>
          <cell r="D5">
            <v>21.3</v>
          </cell>
          <cell r="E5">
            <v>78.791666666666671</v>
          </cell>
          <cell r="F5">
            <v>94</v>
          </cell>
          <cell r="G5">
            <v>47</v>
          </cell>
          <cell r="H5">
            <v>21.240000000000002</v>
          </cell>
          <cell r="I5" t="str">
            <v>L</v>
          </cell>
          <cell r="J5">
            <v>55.800000000000004</v>
          </cell>
          <cell r="K5">
            <v>7.0000000000000018</v>
          </cell>
        </row>
        <row r="6">
          <cell r="B6">
            <v>24.362500000000001</v>
          </cell>
          <cell r="C6">
            <v>30.7</v>
          </cell>
          <cell r="D6">
            <v>21.7</v>
          </cell>
          <cell r="E6">
            <v>83.583333333333329</v>
          </cell>
          <cell r="F6">
            <v>94</v>
          </cell>
          <cell r="G6">
            <v>52</v>
          </cell>
          <cell r="H6">
            <v>8.2799999999999994</v>
          </cell>
          <cell r="I6" t="str">
            <v>L</v>
          </cell>
          <cell r="J6">
            <v>25.2</v>
          </cell>
          <cell r="K6">
            <v>6.6000000000000023</v>
          </cell>
        </row>
        <row r="7">
          <cell r="B7">
            <v>25.025000000000002</v>
          </cell>
          <cell r="C7">
            <v>32</v>
          </cell>
          <cell r="D7">
            <v>22</v>
          </cell>
          <cell r="E7">
            <v>81</v>
          </cell>
          <cell r="F7">
            <v>96</v>
          </cell>
          <cell r="G7">
            <v>49</v>
          </cell>
          <cell r="H7">
            <v>16.559999999999999</v>
          </cell>
          <cell r="I7" t="str">
            <v>L</v>
          </cell>
          <cell r="J7">
            <v>46.800000000000004</v>
          </cell>
          <cell r="K7">
            <v>5.8000000000000016</v>
          </cell>
        </row>
        <row r="8">
          <cell r="B8">
            <v>25.237499999999997</v>
          </cell>
          <cell r="C8">
            <v>32.200000000000003</v>
          </cell>
          <cell r="D8">
            <v>21</v>
          </cell>
          <cell r="E8">
            <v>72.25</v>
          </cell>
          <cell r="F8">
            <v>92</v>
          </cell>
          <cell r="G8">
            <v>39</v>
          </cell>
          <cell r="H8">
            <v>12.24</v>
          </cell>
          <cell r="I8" t="str">
            <v>NO</v>
          </cell>
          <cell r="J8">
            <v>25.56</v>
          </cell>
          <cell r="K8">
            <v>0.2</v>
          </cell>
        </row>
        <row r="9">
          <cell r="B9">
            <v>26.120833333333337</v>
          </cell>
          <cell r="C9">
            <v>32.9</v>
          </cell>
          <cell r="D9">
            <v>21.1</v>
          </cell>
          <cell r="E9">
            <v>71.75</v>
          </cell>
          <cell r="F9">
            <v>91</v>
          </cell>
          <cell r="G9">
            <v>40</v>
          </cell>
          <cell r="H9">
            <v>10.08</v>
          </cell>
          <cell r="I9" t="str">
            <v>O</v>
          </cell>
          <cell r="J9">
            <v>20.52</v>
          </cell>
          <cell r="K9">
            <v>0</v>
          </cell>
        </row>
        <row r="10">
          <cell r="B10">
            <v>24.904166666666669</v>
          </cell>
          <cell r="C10">
            <v>30.7</v>
          </cell>
          <cell r="D10">
            <v>20.9</v>
          </cell>
          <cell r="E10">
            <v>78.458333333333329</v>
          </cell>
          <cell r="F10">
            <v>94</v>
          </cell>
          <cell r="G10">
            <v>54</v>
          </cell>
          <cell r="H10">
            <v>10.44</v>
          </cell>
          <cell r="I10" t="str">
            <v>L</v>
          </cell>
          <cell r="J10">
            <v>26.28</v>
          </cell>
          <cell r="K10">
            <v>4.4000000000000012</v>
          </cell>
        </row>
        <row r="11">
          <cell r="B11">
            <v>25.033333333333331</v>
          </cell>
          <cell r="C11">
            <v>32.5</v>
          </cell>
          <cell r="D11">
            <v>21.9</v>
          </cell>
          <cell r="E11">
            <v>76.208333333333329</v>
          </cell>
          <cell r="F11">
            <v>91</v>
          </cell>
          <cell r="G11">
            <v>40</v>
          </cell>
          <cell r="H11">
            <v>11.16</v>
          </cell>
          <cell r="I11" t="str">
            <v>O</v>
          </cell>
          <cell r="J11">
            <v>30.96</v>
          </cell>
          <cell r="K11">
            <v>1.4</v>
          </cell>
        </row>
        <row r="12">
          <cell r="B12">
            <v>24.470833333333335</v>
          </cell>
          <cell r="C12">
            <v>31.7</v>
          </cell>
          <cell r="D12">
            <v>22</v>
          </cell>
          <cell r="E12">
            <v>83.333333333333329</v>
          </cell>
          <cell r="F12">
            <v>95</v>
          </cell>
          <cell r="G12">
            <v>49</v>
          </cell>
          <cell r="H12">
            <v>8.2799999999999994</v>
          </cell>
          <cell r="I12" t="str">
            <v>NO</v>
          </cell>
          <cell r="J12">
            <v>35.28</v>
          </cell>
          <cell r="K12">
            <v>8.9999999999999982</v>
          </cell>
        </row>
        <row r="13">
          <cell r="B13">
            <v>23.245833333333334</v>
          </cell>
          <cell r="C13">
            <v>30</v>
          </cell>
          <cell r="D13">
            <v>20.399999999999999</v>
          </cell>
          <cell r="E13">
            <v>86</v>
          </cell>
          <cell r="F13">
            <v>94</v>
          </cell>
          <cell r="G13">
            <v>58</v>
          </cell>
          <cell r="H13">
            <v>14.04</v>
          </cell>
          <cell r="I13" t="str">
            <v>N</v>
          </cell>
          <cell r="J13">
            <v>36</v>
          </cell>
          <cell r="K13">
            <v>4.0000000000000009</v>
          </cell>
        </row>
        <row r="14">
          <cell r="B14">
            <v>23.745833333333334</v>
          </cell>
          <cell r="C14">
            <v>30.6</v>
          </cell>
          <cell r="D14">
            <v>20.5</v>
          </cell>
          <cell r="E14">
            <v>84.916666666666671</v>
          </cell>
          <cell r="F14">
            <v>96</v>
          </cell>
          <cell r="G14">
            <v>56</v>
          </cell>
          <cell r="H14">
            <v>11.879999999999999</v>
          </cell>
          <cell r="I14" t="str">
            <v>O</v>
          </cell>
          <cell r="J14">
            <v>27.720000000000002</v>
          </cell>
          <cell r="K14">
            <v>3.2000000000000006</v>
          </cell>
        </row>
        <row r="15">
          <cell r="B15">
            <v>25.024999999999995</v>
          </cell>
          <cell r="C15">
            <v>32.5</v>
          </cell>
          <cell r="D15">
            <v>20</v>
          </cell>
          <cell r="E15">
            <v>76.25</v>
          </cell>
          <cell r="F15">
            <v>95</v>
          </cell>
          <cell r="G15">
            <v>40</v>
          </cell>
          <cell r="H15">
            <v>10.44</v>
          </cell>
          <cell r="I15" t="str">
            <v>O</v>
          </cell>
          <cell r="J15">
            <v>32.04</v>
          </cell>
          <cell r="K15">
            <v>3.2000000000000006</v>
          </cell>
        </row>
        <row r="16">
          <cell r="B16">
            <v>24.754166666666666</v>
          </cell>
          <cell r="C16">
            <v>33</v>
          </cell>
          <cell r="D16">
            <v>20</v>
          </cell>
          <cell r="E16">
            <v>74.666666666666671</v>
          </cell>
          <cell r="F16">
            <v>94</v>
          </cell>
          <cell r="G16">
            <v>38</v>
          </cell>
          <cell r="H16">
            <v>17.64</v>
          </cell>
          <cell r="I16" t="str">
            <v>O</v>
          </cell>
          <cell r="J16">
            <v>34.200000000000003</v>
          </cell>
          <cell r="K16">
            <v>2.1999999999999997</v>
          </cell>
        </row>
        <row r="17">
          <cell r="B17">
            <v>23.087500000000002</v>
          </cell>
          <cell r="C17">
            <v>30.4</v>
          </cell>
          <cell r="D17">
            <v>19.600000000000001</v>
          </cell>
          <cell r="E17">
            <v>78.791666666666671</v>
          </cell>
          <cell r="F17">
            <v>95</v>
          </cell>
          <cell r="G17">
            <v>52</v>
          </cell>
          <cell r="H17">
            <v>21.240000000000002</v>
          </cell>
          <cell r="I17" t="str">
            <v>SO</v>
          </cell>
          <cell r="J17">
            <v>38.519999999999996</v>
          </cell>
          <cell r="K17">
            <v>2.4</v>
          </cell>
        </row>
        <row r="18">
          <cell r="B18">
            <v>24.104166666666671</v>
          </cell>
          <cell r="C18">
            <v>31.7</v>
          </cell>
          <cell r="D18">
            <v>20.6</v>
          </cell>
          <cell r="E18">
            <v>78.541666666666671</v>
          </cell>
          <cell r="F18">
            <v>94</v>
          </cell>
          <cell r="G18">
            <v>46</v>
          </cell>
          <cell r="H18">
            <v>14.04</v>
          </cell>
          <cell r="I18" t="str">
            <v>NE</v>
          </cell>
          <cell r="J18">
            <v>27.36</v>
          </cell>
          <cell r="K18">
            <v>1.5999999999999999</v>
          </cell>
        </row>
        <row r="19">
          <cell r="B19">
            <v>23.329166666666669</v>
          </cell>
          <cell r="C19">
            <v>30.4</v>
          </cell>
          <cell r="D19">
            <v>18.600000000000001</v>
          </cell>
          <cell r="E19">
            <v>79.375</v>
          </cell>
          <cell r="F19">
            <v>95</v>
          </cell>
          <cell r="G19">
            <v>48</v>
          </cell>
          <cell r="H19">
            <v>11.16</v>
          </cell>
          <cell r="I19" t="str">
            <v>L</v>
          </cell>
          <cell r="J19">
            <v>34.92</v>
          </cell>
          <cell r="K19">
            <v>20.599999999999994</v>
          </cell>
        </row>
        <row r="20">
          <cell r="B20">
            <v>24.254166666666666</v>
          </cell>
          <cell r="C20">
            <v>31.7</v>
          </cell>
          <cell r="D20">
            <v>20</v>
          </cell>
          <cell r="E20">
            <v>79.333333333333329</v>
          </cell>
          <cell r="F20">
            <v>95</v>
          </cell>
          <cell r="G20">
            <v>46</v>
          </cell>
          <cell r="H20">
            <v>11.16</v>
          </cell>
          <cell r="I20" t="str">
            <v>L</v>
          </cell>
          <cell r="J20">
            <v>32.04</v>
          </cell>
          <cell r="K20">
            <v>17.399999999999995</v>
          </cell>
        </row>
        <row r="21">
          <cell r="B21">
            <v>24.520833333333332</v>
          </cell>
          <cell r="C21">
            <v>32.1</v>
          </cell>
          <cell r="D21">
            <v>20.8</v>
          </cell>
          <cell r="E21">
            <v>77.25</v>
          </cell>
          <cell r="F21">
            <v>94</v>
          </cell>
          <cell r="G21">
            <v>43</v>
          </cell>
          <cell r="H21">
            <v>18.36</v>
          </cell>
          <cell r="I21" t="str">
            <v>L</v>
          </cell>
          <cell r="J21">
            <v>47.519999999999996</v>
          </cell>
          <cell r="K21">
            <v>4.4000000000000004</v>
          </cell>
        </row>
        <row r="22">
          <cell r="B22">
            <v>22.824999999999999</v>
          </cell>
          <cell r="C22">
            <v>29</v>
          </cell>
          <cell r="D22">
            <v>20.100000000000001</v>
          </cell>
          <cell r="E22">
            <v>83.708333333333329</v>
          </cell>
          <cell r="F22">
            <v>95</v>
          </cell>
          <cell r="G22">
            <v>55</v>
          </cell>
          <cell r="H22">
            <v>17.64</v>
          </cell>
          <cell r="I22" t="str">
            <v>L</v>
          </cell>
          <cell r="J22">
            <v>34.56</v>
          </cell>
          <cell r="K22">
            <v>5.2000000000000011</v>
          </cell>
        </row>
        <row r="23">
          <cell r="B23">
            <v>22.525000000000006</v>
          </cell>
          <cell r="C23">
            <v>28.9</v>
          </cell>
          <cell r="D23">
            <v>20</v>
          </cell>
          <cell r="E23">
            <v>83.75</v>
          </cell>
          <cell r="F23">
            <v>94</v>
          </cell>
          <cell r="G23">
            <v>51</v>
          </cell>
          <cell r="H23">
            <v>11.520000000000001</v>
          </cell>
          <cell r="I23" t="str">
            <v>L</v>
          </cell>
          <cell r="J23">
            <v>35.28</v>
          </cell>
          <cell r="K23">
            <v>1.4</v>
          </cell>
        </row>
        <row r="24">
          <cell r="B24">
            <v>21.537500000000005</v>
          </cell>
          <cell r="C24">
            <v>27.2</v>
          </cell>
          <cell r="D24">
            <v>18.899999999999999</v>
          </cell>
          <cell r="E24">
            <v>84.375</v>
          </cell>
          <cell r="F24">
            <v>95</v>
          </cell>
          <cell r="G24">
            <v>56</v>
          </cell>
          <cell r="H24">
            <v>7.5600000000000005</v>
          </cell>
          <cell r="I24" t="str">
            <v>N</v>
          </cell>
          <cell r="J24">
            <v>28.08</v>
          </cell>
          <cell r="K24">
            <v>8.7999999999999989</v>
          </cell>
        </row>
        <row r="25">
          <cell r="B25">
            <v>22.508333333333336</v>
          </cell>
          <cell r="C25">
            <v>30.5</v>
          </cell>
          <cell r="D25">
            <v>19.8</v>
          </cell>
          <cell r="E25">
            <v>85.666666666666671</v>
          </cell>
          <cell r="F25">
            <v>95</v>
          </cell>
          <cell r="G25">
            <v>47</v>
          </cell>
          <cell r="H25">
            <v>13.32</v>
          </cell>
          <cell r="I25" t="str">
            <v>L</v>
          </cell>
          <cell r="J25">
            <v>29.52</v>
          </cell>
          <cell r="K25">
            <v>3.4000000000000004</v>
          </cell>
        </row>
        <row r="26">
          <cell r="B26">
            <v>23.762500000000003</v>
          </cell>
          <cell r="C26">
            <v>30</v>
          </cell>
          <cell r="D26">
            <v>19.8</v>
          </cell>
          <cell r="E26">
            <v>80.416666666666671</v>
          </cell>
          <cell r="F26">
            <v>97</v>
          </cell>
          <cell r="G26">
            <v>49</v>
          </cell>
          <cell r="H26">
            <v>9.3600000000000012</v>
          </cell>
          <cell r="I26" t="str">
            <v>O</v>
          </cell>
          <cell r="J26">
            <v>18.720000000000002</v>
          </cell>
          <cell r="K26">
            <v>5.4000000000000021</v>
          </cell>
        </row>
        <row r="27">
          <cell r="B27">
            <v>24.866666666666671</v>
          </cell>
          <cell r="C27">
            <v>32.299999999999997</v>
          </cell>
          <cell r="D27">
            <v>19</v>
          </cell>
          <cell r="E27">
            <v>71.958333333333329</v>
          </cell>
          <cell r="F27">
            <v>95</v>
          </cell>
          <cell r="G27">
            <v>38</v>
          </cell>
          <cell r="H27">
            <v>7.2</v>
          </cell>
          <cell r="I27" t="str">
            <v>O</v>
          </cell>
          <cell r="J27">
            <v>16.559999999999999</v>
          </cell>
          <cell r="K27">
            <v>0.4</v>
          </cell>
        </row>
        <row r="28">
          <cell r="B28">
            <v>25.504166666666674</v>
          </cell>
          <cell r="C28">
            <v>32.200000000000003</v>
          </cell>
          <cell r="D28">
            <v>19.8</v>
          </cell>
          <cell r="E28">
            <v>70.375</v>
          </cell>
          <cell r="F28">
            <v>93</v>
          </cell>
          <cell r="G28">
            <v>41</v>
          </cell>
          <cell r="H28">
            <v>10.8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25.8</v>
          </cell>
          <cell r="C29">
            <v>33.1</v>
          </cell>
          <cell r="D29">
            <v>20.7</v>
          </cell>
          <cell r="E29">
            <v>65.75</v>
          </cell>
          <cell r="F29">
            <v>85</v>
          </cell>
          <cell r="G29">
            <v>39</v>
          </cell>
          <cell r="H29">
            <v>12.6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26.358333333333334</v>
          </cell>
          <cell r="C30">
            <v>33.6</v>
          </cell>
          <cell r="D30">
            <v>21.4</v>
          </cell>
          <cell r="E30">
            <v>72.708333333333329</v>
          </cell>
          <cell r="F30">
            <v>93</v>
          </cell>
          <cell r="G30">
            <v>42</v>
          </cell>
          <cell r="H30">
            <v>8.2799999999999994</v>
          </cell>
          <cell r="J30">
            <v>23.400000000000002</v>
          </cell>
          <cell r="K30">
            <v>0</v>
          </cell>
        </row>
        <row r="31">
          <cell r="B31">
            <v>23.904166666666665</v>
          </cell>
          <cell r="C31">
            <v>29.4</v>
          </cell>
          <cell r="D31">
            <v>20.9</v>
          </cell>
          <cell r="E31">
            <v>79.333333333333329</v>
          </cell>
          <cell r="F31">
            <v>93</v>
          </cell>
          <cell r="G31">
            <v>50</v>
          </cell>
          <cell r="H31">
            <v>7.5600000000000005</v>
          </cell>
          <cell r="I31" t="str">
            <v>O</v>
          </cell>
          <cell r="J31">
            <v>32.04</v>
          </cell>
          <cell r="K31">
            <v>3.2000000000000006</v>
          </cell>
        </row>
        <row r="32">
          <cell r="B32">
            <v>26.058333333333334</v>
          </cell>
          <cell r="C32">
            <v>33.5</v>
          </cell>
          <cell r="D32">
            <v>20.399999999999999</v>
          </cell>
          <cell r="E32">
            <v>71.916666666666671</v>
          </cell>
          <cell r="F32">
            <v>94</v>
          </cell>
          <cell r="G32">
            <v>39</v>
          </cell>
          <cell r="H32">
            <v>8.64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24.991666666666664</v>
          </cell>
          <cell r="C33">
            <v>30.7</v>
          </cell>
          <cell r="D33">
            <v>22.3</v>
          </cell>
          <cell r="E33">
            <v>81.75</v>
          </cell>
          <cell r="F33">
            <v>93</v>
          </cell>
          <cell r="G33">
            <v>56</v>
          </cell>
          <cell r="H33">
            <v>7.2</v>
          </cell>
          <cell r="I33" t="str">
            <v>NO</v>
          </cell>
          <cell r="J33">
            <v>27.36</v>
          </cell>
          <cell r="K33">
            <v>3.8</v>
          </cell>
        </row>
        <row r="34">
          <cell r="B34">
            <v>25.362500000000001</v>
          </cell>
          <cell r="C34">
            <v>32.5</v>
          </cell>
          <cell r="D34">
            <v>22</v>
          </cell>
          <cell r="E34">
            <v>78.291666666666671</v>
          </cell>
          <cell r="F34">
            <v>93</v>
          </cell>
          <cell r="G34">
            <v>44</v>
          </cell>
          <cell r="H34">
            <v>8.2799999999999994</v>
          </cell>
          <cell r="I34" t="str">
            <v>O</v>
          </cell>
          <cell r="J34">
            <v>37.440000000000005</v>
          </cell>
          <cell r="K34">
            <v>20.399999999999999</v>
          </cell>
        </row>
        <row r="35">
          <cell r="B35">
            <v>25.095833333333328</v>
          </cell>
          <cell r="C35">
            <v>32</v>
          </cell>
          <cell r="D35">
            <v>21.8</v>
          </cell>
          <cell r="E35">
            <v>78.958333333333329</v>
          </cell>
          <cell r="F35">
            <v>94</v>
          </cell>
          <cell r="G35">
            <v>48</v>
          </cell>
          <cell r="H35">
            <v>14.4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23.129166666666663</v>
          </cell>
          <cell r="C5">
            <v>29.6</v>
          </cell>
          <cell r="D5">
            <v>20.399999999999999</v>
          </cell>
          <cell r="E5">
            <v>81.458333333333329</v>
          </cell>
          <cell r="F5">
            <v>95</v>
          </cell>
          <cell r="G5">
            <v>51</v>
          </cell>
          <cell r="H5">
            <v>18</v>
          </cell>
          <cell r="I5" t="str">
            <v>SE</v>
          </cell>
          <cell r="J5">
            <v>51.84</v>
          </cell>
          <cell r="K5">
            <v>19.8</v>
          </cell>
        </row>
        <row r="6">
          <cell r="B6">
            <v>22.295833333333331</v>
          </cell>
          <cell r="C6">
            <v>29.8</v>
          </cell>
          <cell r="D6">
            <v>19.3</v>
          </cell>
          <cell r="E6">
            <v>85.416666666666671</v>
          </cell>
          <cell r="F6">
            <v>96</v>
          </cell>
          <cell r="G6">
            <v>49</v>
          </cell>
          <cell r="H6">
            <v>14.76</v>
          </cell>
          <cell r="I6" t="str">
            <v>NE</v>
          </cell>
          <cell r="J6">
            <v>41.4</v>
          </cell>
          <cell r="K6">
            <v>2.8</v>
          </cell>
        </row>
        <row r="7">
          <cell r="B7">
            <v>22.941666666666666</v>
          </cell>
          <cell r="C7">
            <v>31</v>
          </cell>
          <cell r="D7">
            <v>18.899999999999999</v>
          </cell>
          <cell r="E7">
            <v>82.458333333333329</v>
          </cell>
          <cell r="F7">
            <v>95</v>
          </cell>
          <cell r="G7">
            <v>40</v>
          </cell>
          <cell r="H7">
            <v>17.64</v>
          </cell>
          <cell r="I7" t="str">
            <v>NE</v>
          </cell>
          <cell r="J7">
            <v>52.92</v>
          </cell>
          <cell r="K7">
            <v>53.400000000000006</v>
          </cell>
        </row>
        <row r="8">
          <cell r="B8">
            <v>22.212499999999995</v>
          </cell>
          <cell r="C8">
            <v>29.4</v>
          </cell>
          <cell r="D8">
            <v>19.3</v>
          </cell>
          <cell r="E8">
            <v>83.791666666666671</v>
          </cell>
          <cell r="F8">
            <v>95</v>
          </cell>
          <cell r="G8">
            <v>49</v>
          </cell>
          <cell r="H8">
            <v>10.8</v>
          </cell>
          <cell r="I8" t="str">
            <v>NE</v>
          </cell>
          <cell r="J8">
            <v>30.240000000000002</v>
          </cell>
          <cell r="K8">
            <v>6</v>
          </cell>
        </row>
        <row r="9">
          <cell r="B9">
            <v>22.412499999999998</v>
          </cell>
          <cell r="C9">
            <v>29.7</v>
          </cell>
          <cell r="D9">
            <v>18.3</v>
          </cell>
          <cell r="E9">
            <v>80</v>
          </cell>
          <cell r="F9">
            <v>95</v>
          </cell>
          <cell r="G9">
            <v>48</v>
          </cell>
          <cell r="H9">
            <v>13.32</v>
          </cell>
          <cell r="I9" t="str">
            <v>NO</v>
          </cell>
          <cell r="J9">
            <v>40.680000000000007</v>
          </cell>
          <cell r="K9">
            <v>3.5999999999999996</v>
          </cell>
        </row>
        <row r="10">
          <cell r="B10">
            <v>22.925000000000001</v>
          </cell>
          <cell r="C10">
            <v>28.3</v>
          </cell>
          <cell r="D10">
            <v>19.600000000000001</v>
          </cell>
          <cell r="E10">
            <v>81.041666666666671</v>
          </cell>
          <cell r="F10">
            <v>94</v>
          </cell>
          <cell r="G10">
            <v>53</v>
          </cell>
          <cell r="H10">
            <v>2.8800000000000003</v>
          </cell>
          <cell r="I10" t="str">
            <v>SE</v>
          </cell>
          <cell r="J10">
            <v>27.720000000000002</v>
          </cell>
          <cell r="K10">
            <v>9.1999999999999993</v>
          </cell>
        </row>
        <row r="11">
          <cell r="B11">
            <v>22.916666666666661</v>
          </cell>
          <cell r="C11">
            <v>28.8</v>
          </cell>
          <cell r="D11">
            <v>20.3</v>
          </cell>
          <cell r="E11">
            <v>82.333333333333329</v>
          </cell>
          <cell r="F11">
            <v>94</v>
          </cell>
          <cell r="G11">
            <v>53</v>
          </cell>
          <cell r="H11">
            <v>8.64</v>
          </cell>
          <cell r="I11" t="str">
            <v>SO</v>
          </cell>
          <cell r="J11">
            <v>29.52</v>
          </cell>
          <cell r="K11">
            <v>16.8</v>
          </cell>
        </row>
        <row r="12">
          <cell r="B12">
            <v>23.541666666666661</v>
          </cell>
          <cell r="C12">
            <v>28.7</v>
          </cell>
          <cell r="D12">
            <v>20.6</v>
          </cell>
          <cell r="E12">
            <v>78.375</v>
          </cell>
          <cell r="F12">
            <v>94</v>
          </cell>
          <cell r="G12">
            <v>43</v>
          </cell>
          <cell r="H12">
            <v>7.9200000000000008</v>
          </cell>
          <cell r="I12" t="str">
            <v>NO</v>
          </cell>
          <cell r="J12">
            <v>34.92</v>
          </cell>
          <cell r="K12">
            <v>0.8</v>
          </cell>
        </row>
        <row r="13">
          <cell r="B13">
            <v>23.283333333333328</v>
          </cell>
          <cell r="C13">
            <v>29.7</v>
          </cell>
          <cell r="D13">
            <v>19.399999999999999</v>
          </cell>
          <cell r="E13">
            <v>81.875</v>
          </cell>
          <cell r="F13">
            <v>96</v>
          </cell>
          <cell r="G13">
            <v>50</v>
          </cell>
          <cell r="H13">
            <v>23.040000000000003</v>
          </cell>
          <cell r="I13" t="str">
            <v>NO</v>
          </cell>
          <cell r="J13">
            <v>54</v>
          </cell>
          <cell r="K13">
            <v>8.6</v>
          </cell>
        </row>
        <row r="14">
          <cell r="B14">
            <v>23.399999999999995</v>
          </cell>
          <cell r="C14">
            <v>29.5</v>
          </cell>
          <cell r="D14">
            <v>19.899999999999999</v>
          </cell>
          <cell r="E14">
            <v>79.958333333333329</v>
          </cell>
          <cell r="F14">
            <v>95</v>
          </cell>
          <cell r="G14">
            <v>46</v>
          </cell>
          <cell r="H14">
            <v>15.48</v>
          </cell>
          <cell r="I14" t="str">
            <v>O</v>
          </cell>
          <cell r="J14">
            <v>35.28</v>
          </cell>
          <cell r="K14">
            <v>1.4</v>
          </cell>
        </row>
        <row r="15">
          <cell r="B15">
            <v>23.9375</v>
          </cell>
          <cell r="C15">
            <v>30.2</v>
          </cell>
          <cell r="D15">
            <v>19.5</v>
          </cell>
          <cell r="E15">
            <v>73.25</v>
          </cell>
          <cell r="F15">
            <v>96</v>
          </cell>
          <cell r="G15">
            <v>34</v>
          </cell>
          <cell r="H15">
            <v>19.8</v>
          </cell>
          <cell r="I15" t="str">
            <v>NO</v>
          </cell>
          <cell r="J15">
            <v>37.800000000000004</v>
          </cell>
          <cell r="K15">
            <v>0.2</v>
          </cell>
        </row>
        <row r="16">
          <cell r="B16">
            <v>23.924999999999997</v>
          </cell>
          <cell r="C16">
            <v>31.2</v>
          </cell>
          <cell r="D16">
            <v>18.899999999999999</v>
          </cell>
          <cell r="E16">
            <v>67.458333333333329</v>
          </cell>
          <cell r="F16">
            <v>89</v>
          </cell>
          <cell r="G16">
            <v>37</v>
          </cell>
          <cell r="H16">
            <v>18.36</v>
          </cell>
          <cell r="I16" t="str">
            <v>NO</v>
          </cell>
          <cell r="J16">
            <v>38.880000000000003</v>
          </cell>
          <cell r="K16">
            <v>0</v>
          </cell>
        </row>
        <row r="17">
          <cell r="B17">
            <v>20.599999999999998</v>
          </cell>
          <cell r="C17">
            <v>28.1</v>
          </cell>
          <cell r="D17">
            <v>17.3</v>
          </cell>
          <cell r="E17">
            <v>86.333333333333329</v>
          </cell>
          <cell r="F17">
            <v>95</v>
          </cell>
          <cell r="G17">
            <v>53</v>
          </cell>
          <cell r="H17">
            <v>19.8</v>
          </cell>
          <cell r="I17" t="str">
            <v>NE</v>
          </cell>
          <cell r="J17">
            <v>54</v>
          </cell>
          <cell r="K17">
            <v>53.000000000000007</v>
          </cell>
        </row>
        <row r="18">
          <cell r="B18">
            <v>21.837499999999995</v>
          </cell>
          <cell r="C18">
            <v>28.3</v>
          </cell>
          <cell r="D18">
            <v>17.100000000000001</v>
          </cell>
          <cell r="E18">
            <v>81.083333333333329</v>
          </cell>
          <cell r="F18">
            <v>95</v>
          </cell>
          <cell r="G18">
            <v>54</v>
          </cell>
          <cell r="H18">
            <v>8.2799999999999994</v>
          </cell>
          <cell r="I18" t="str">
            <v>NE</v>
          </cell>
          <cell r="J18">
            <v>29.880000000000003</v>
          </cell>
          <cell r="K18">
            <v>9.4</v>
          </cell>
        </row>
        <row r="19">
          <cell r="B19">
            <v>21.854166666666671</v>
          </cell>
          <cell r="C19">
            <v>29.7</v>
          </cell>
          <cell r="D19">
            <v>17.5</v>
          </cell>
          <cell r="E19">
            <v>81.416666666666671</v>
          </cell>
          <cell r="F19">
            <v>95</v>
          </cell>
          <cell r="G19">
            <v>45</v>
          </cell>
          <cell r="H19">
            <v>16.559999999999999</v>
          </cell>
          <cell r="I19" t="str">
            <v>NE</v>
          </cell>
          <cell r="J19">
            <v>30.6</v>
          </cell>
          <cell r="K19">
            <v>16.200000000000003</v>
          </cell>
        </row>
        <row r="20">
          <cell r="B20">
            <v>22.170833333333331</v>
          </cell>
          <cell r="C20">
            <v>29.9</v>
          </cell>
          <cell r="D20">
            <v>18.899999999999999</v>
          </cell>
          <cell r="E20">
            <v>81.541666666666671</v>
          </cell>
          <cell r="F20">
            <v>95</v>
          </cell>
          <cell r="G20">
            <v>46</v>
          </cell>
          <cell r="H20">
            <v>16.2</v>
          </cell>
          <cell r="I20" t="str">
            <v>N</v>
          </cell>
          <cell r="J20">
            <v>35.28</v>
          </cell>
          <cell r="K20">
            <v>4</v>
          </cell>
        </row>
        <row r="21">
          <cell r="B21">
            <v>23.158333333333331</v>
          </cell>
          <cell r="C21">
            <v>29.2</v>
          </cell>
          <cell r="D21">
            <v>20.3</v>
          </cell>
          <cell r="E21">
            <v>78.125</v>
          </cell>
          <cell r="F21">
            <v>91</v>
          </cell>
          <cell r="G21">
            <v>51</v>
          </cell>
          <cell r="H21">
            <v>17.64</v>
          </cell>
          <cell r="I21" t="str">
            <v>N</v>
          </cell>
          <cell r="J21">
            <v>42.480000000000004</v>
          </cell>
          <cell r="K21">
            <v>0.60000000000000009</v>
          </cell>
        </row>
        <row r="22">
          <cell r="B22">
            <v>21.400000000000006</v>
          </cell>
          <cell r="C22">
            <v>27.8</v>
          </cell>
          <cell r="D22">
            <v>18.7</v>
          </cell>
          <cell r="E22">
            <v>84.666666666666671</v>
          </cell>
          <cell r="F22">
            <v>95</v>
          </cell>
          <cell r="G22">
            <v>50</v>
          </cell>
          <cell r="H22">
            <v>10.44</v>
          </cell>
          <cell r="I22" t="str">
            <v>NE</v>
          </cell>
          <cell r="J22">
            <v>34.92</v>
          </cell>
          <cell r="K22">
            <v>8.4</v>
          </cell>
        </row>
        <row r="23">
          <cell r="B23">
            <v>20.345833333333331</v>
          </cell>
          <cell r="C23">
            <v>26.1</v>
          </cell>
          <cell r="D23">
            <v>18.399999999999999</v>
          </cell>
          <cell r="E23">
            <v>88.25</v>
          </cell>
          <cell r="F23">
            <v>96</v>
          </cell>
          <cell r="G23">
            <v>59</v>
          </cell>
          <cell r="H23">
            <v>7.5600000000000005</v>
          </cell>
          <cell r="I23" t="str">
            <v>N</v>
          </cell>
          <cell r="J23">
            <v>25.92</v>
          </cell>
          <cell r="K23">
            <v>1.2</v>
          </cell>
        </row>
        <row r="24">
          <cell r="B24">
            <v>19.825000000000003</v>
          </cell>
          <cell r="C24">
            <v>25.7</v>
          </cell>
          <cell r="D24">
            <v>17</v>
          </cell>
          <cell r="E24">
            <v>85.333333333333329</v>
          </cell>
          <cell r="F24">
            <v>95</v>
          </cell>
          <cell r="G24">
            <v>55</v>
          </cell>
          <cell r="H24">
            <v>7.2</v>
          </cell>
          <cell r="I24" t="str">
            <v>L</v>
          </cell>
          <cell r="J24">
            <v>30.6</v>
          </cell>
          <cell r="K24">
            <v>16</v>
          </cell>
        </row>
        <row r="25">
          <cell r="B25">
            <v>21.458333333333332</v>
          </cell>
          <cell r="C25">
            <v>27.1</v>
          </cell>
          <cell r="D25">
            <v>18.2</v>
          </cell>
          <cell r="E25">
            <v>82.791666666666671</v>
          </cell>
          <cell r="F25">
            <v>94</v>
          </cell>
          <cell r="G25">
            <v>58</v>
          </cell>
          <cell r="H25">
            <v>15.48</v>
          </cell>
          <cell r="I25" t="str">
            <v>O</v>
          </cell>
          <cell r="J25">
            <v>29.880000000000003</v>
          </cell>
          <cell r="K25">
            <v>3</v>
          </cell>
        </row>
        <row r="26">
          <cell r="B26">
            <v>22.374999999999996</v>
          </cell>
          <cell r="C26">
            <v>28.2</v>
          </cell>
          <cell r="D26">
            <v>17.600000000000001</v>
          </cell>
          <cell r="E26">
            <v>78.833333333333329</v>
          </cell>
          <cell r="F26">
            <v>96</v>
          </cell>
          <cell r="G26">
            <v>49</v>
          </cell>
          <cell r="H26">
            <v>6.48</v>
          </cell>
          <cell r="I26" t="str">
            <v>NO</v>
          </cell>
          <cell r="J26">
            <v>22.32</v>
          </cell>
          <cell r="K26">
            <v>0.2</v>
          </cell>
        </row>
        <row r="27">
          <cell r="B27">
            <v>23.641666666666666</v>
          </cell>
          <cell r="C27">
            <v>29.2</v>
          </cell>
          <cell r="D27">
            <v>18</v>
          </cell>
          <cell r="E27">
            <v>70.958333333333329</v>
          </cell>
          <cell r="F27">
            <v>94</v>
          </cell>
          <cell r="G27">
            <v>46</v>
          </cell>
          <cell r="H27">
            <v>4.32</v>
          </cell>
          <cell r="I27" t="str">
            <v>SE</v>
          </cell>
          <cell r="J27">
            <v>19.8</v>
          </cell>
          <cell r="K27">
            <v>0</v>
          </cell>
        </row>
        <row r="28">
          <cell r="B28">
            <v>24.308333333333337</v>
          </cell>
          <cell r="C28">
            <v>29.9</v>
          </cell>
          <cell r="D28">
            <v>20.2</v>
          </cell>
          <cell r="E28">
            <v>70.083333333333329</v>
          </cell>
          <cell r="F28">
            <v>86</v>
          </cell>
          <cell r="G28">
            <v>49</v>
          </cell>
          <cell r="H28">
            <v>20.52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>
            <v>23.912500000000005</v>
          </cell>
          <cell r="C29">
            <v>29.4</v>
          </cell>
          <cell r="D29">
            <v>20</v>
          </cell>
          <cell r="E29">
            <v>73.041666666666671</v>
          </cell>
          <cell r="F29">
            <v>90</v>
          </cell>
          <cell r="G29">
            <v>50</v>
          </cell>
          <cell r="H29">
            <v>12.96</v>
          </cell>
          <cell r="I29" t="str">
            <v>L</v>
          </cell>
          <cell r="J29">
            <v>29.16</v>
          </cell>
          <cell r="K29">
            <v>5.4</v>
          </cell>
        </row>
        <row r="30">
          <cell r="B30">
            <v>24.395833333333332</v>
          </cell>
          <cell r="C30">
            <v>31.5</v>
          </cell>
          <cell r="D30">
            <v>20.3</v>
          </cell>
          <cell r="E30">
            <v>74.75</v>
          </cell>
          <cell r="F30">
            <v>92</v>
          </cell>
          <cell r="G30">
            <v>45</v>
          </cell>
          <cell r="H30">
            <v>10.08</v>
          </cell>
          <cell r="J30">
            <v>42.480000000000004</v>
          </cell>
          <cell r="K30">
            <v>8.3999999999999986</v>
          </cell>
        </row>
        <row r="31">
          <cell r="B31">
            <v>21.679166666666664</v>
          </cell>
          <cell r="C31">
            <v>26.8</v>
          </cell>
          <cell r="D31">
            <v>18.600000000000001</v>
          </cell>
          <cell r="E31">
            <v>83.833333333333329</v>
          </cell>
          <cell r="F31">
            <v>96</v>
          </cell>
          <cell r="G31">
            <v>57</v>
          </cell>
          <cell r="H31">
            <v>19.8</v>
          </cell>
          <cell r="I31" t="str">
            <v>NO</v>
          </cell>
          <cell r="J31">
            <v>34.200000000000003</v>
          </cell>
          <cell r="K31">
            <v>9.6000000000000014</v>
          </cell>
        </row>
        <row r="32">
          <cell r="B32">
            <v>23.099999999999998</v>
          </cell>
          <cell r="C32">
            <v>29.4</v>
          </cell>
          <cell r="D32">
            <v>19.100000000000001</v>
          </cell>
          <cell r="E32">
            <v>79.041666666666671</v>
          </cell>
          <cell r="F32">
            <v>94</v>
          </cell>
          <cell r="G32">
            <v>51</v>
          </cell>
          <cell r="H32">
            <v>10.08</v>
          </cell>
          <cell r="I32" t="str">
            <v>SE</v>
          </cell>
          <cell r="J32">
            <v>29.52</v>
          </cell>
          <cell r="K32">
            <v>3.1999999999999997</v>
          </cell>
        </row>
        <row r="33">
          <cell r="B33">
            <v>23.05</v>
          </cell>
          <cell r="C33">
            <v>27.8</v>
          </cell>
          <cell r="D33">
            <v>20.9</v>
          </cell>
          <cell r="E33">
            <v>86.958333333333329</v>
          </cell>
          <cell r="F33">
            <v>94</v>
          </cell>
          <cell r="G33">
            <v>66</v>
          </cell>
          <cell r="H33">
            <v>1.08</v>
          </cell>
          <cell r="I33" t="str">
            <v>S</v>
          </cell>
          <cell r="J33">
            <v>20.16</v>
          </cell>
          <cell r="K33">
            <v>27</v>
          </cell>
        </row>
        <row r="34">
          <cell r="B34">
            <v>23.045833333333334</v>
          </cell>
          <cell r="C34">
            <v>29.8</v>
          </cell>
          <cell r="D34">
            <v>20.3</v>
          </cell>
          <cell r="E34">
            <v>82.791666666666671</v>
          </cell>
          <cell r="F34">
            <v>94</v>
          </cell>
          <cell r="G34">
            <v>51</v>
          </cell>
          <cell r="H34">
            <v>5.4</v>
          </cell>
          <cell r="I34" t="str">
            <v>NO</v>
          </cell>
          <cell r="J34">
            <v>20.88</v>
          </cell>
          <cell r="K34">
            <v>3.4</v>
          </cell>
        </row>
        <row r="35">
          <cell r="B35">
            <v>23.183333333333337</v>
          </cell>
          <cell r="C35">
            <v>30.1</v>
          </cell>
          <cell r="D35">
            <v>20.2</v>
          </cell>
          <cell r="E35">
            <v>82.166666666666671</v>
          </cell>
          <cell r="F35">
            <v>95</v>
          </cell>
          <cell r="G35">
            <v>46</v>
          </cell>
          <cell r="H35">
            <v>10.08</v>
          </cell>
          <cell r="I35" t="str">
            <v>NE</v>
          </cell>
          <cell r="J35">
            <v>34.200000000000003</v>
          </cell>
          <cell r="K35">
            <v>1.6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28.129166666666666</v>
          </cell>
          <cell r="C5">
            <v>33.700000000000003</v>
          </cell>
          <cell r="D5">
            <v>25.2</v>
          </cell>
          <cell r="E5">
            <v>76.875</v>
          </cell>
          <cell r="F5">
            <v>92</v>
          </cell>
          <cell r="G5">
            <v>52</v>
          </cell>
          <cell r="H5">
            <v>11.879999999999999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26.900000000000002</v>
          </cell>
          <cell r="C6">
            <v>31.8</v>
          </cell>
          <cell r="D6">
            <v>24.2</v>
          </cell>
          <cell r="E6">
            <v>80.208333333333329</v>
          </cell>
          <cell r="F6">
            <v>91</v>
          </cell>
          <cell r="G6">
            <v>59</v>
          </cell>
          <cell r="H6">
            <v>11.520000000000001</v>
          </cell>
          <cell r="I6" t="str">
            <v>L</v>
          </cell>
          <cell r="J6">
            <v>37.440000000000005</v>
          </cell>
          <cell r="K6">
            <v>0.4</v>
          </cell>
        </row>
        <row r="7">
          <cell r="B7">
            <v>27.245833333333334</v>
          </cell>
          <cell r="C7">
            <v>33.700000000000003</v>
          </cell>
          <cell r="D7">
            <v>24.9</v>
          </cell>
          <cell r="E7">
            <v>80.791666666666671</v>
          </cell>
          <cell r="F7">
            <v>93</v>
          </cell>
          <cell r="G7">
            <v>57</v>
          </cell>
          <cell r="H7">
            <v>12.96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26.666666666666668</v>
          </cell>
          <cell r="C8">
            <v>31.6</v>
          </cell>
          <cell r="D8">
            <v>23.7</v>
          </cell>
          <cell r="E8">
            <v>82.375</v>
          </cell>
          <cell r="F8">
            <v>93</v>
          </cell>
          <cell r="G8">
            <v>64</v>
          </cell>
          <cell r="H8">
            <v>14.04</v>
          </cell>
          <cell r="I8" t="str">
            <v>NE</v>
          </cell>
          <cell r="J8">
            <v>33.480000000000004</v>
          </cell>
          <cell r="K8">
            <v>3.8</v>
          </cell>
        </row>
        <row r="9">
          <cell r="B9">
            <v>27.479166666666668</v>
          </cell>
          <cell r="C9">
            <v>32.9</v>
          </cell>
          <cell r="D9">
            <v>24.9</v>
          </cell>
          <cell r="E9">
            <v>77.708333333333329</v>
          </cell>
          <cell r="F9">
            <v>89</v>
          </cell>
          <cell r="G9">
            <v>51</v>
          </cell>
          <cell r="H9">
            <v>14.76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27.537500000000005</v>
          </cell>
          <cell r="C10">
            <v>32.5</v>
          </cell>
          <cell r="D10">
            <v>24.5</v>
          </cell>
          <cell r="E10">
            <v>75.958333333333329</v>
          </cell>
          <cell r="F10">
            <v>90</v>
          </cell>
          <cell r="G10">
            <v>56</v>
          </cell>
          <cell r="H10">
            <v>12.96</v>
          </cell>
          <cell r="I10" t="str">
            <v>O</v>
          </cell>
          <cell r="J10">
            <v>30.6</v>
          </cell>
          <cell r="K10">
            <v>7</v>
          </cell>
        </row>
        <row r="11">
          <cell r="B11">
            <v>27.999999999999996</v>
          </cell>
          <cell r="C11">
            <v>33.299999999999997</v>
          </cell>
          <cell r="D11">
            <v>25.4</v>
          </cell>
          <cell r="E11">
            <v>74.708333333333329</v>
          </cell>
          <cell r="F11">
            <v>90</v>
          </cell>
          <cell r="G11">
            <v>51</v>
          </cell>
          <cell r="H11">
            <v>11.520000000000001</v>
          </cell>
          <cell r="I11" t="str">
            <v>NO</v>
          </cell>
          <cell r="J11">
            <v>29.16</v>
          </cell>
          <cell r="K11">
            <v>0</v>
          </cell>
        </row>
        <row r="12">
          <cell r="B12">
            <v>27.341666666666669</v>
          </cell>
          <cell r="C12">
            <v>30.9</v>
          </cell>
          <cell r="D12">
            <v>24.9</v>
          </cell>
          <cell r="E12">
            <v>77.583333333333329</v>
          </cell>
          <cell r="F12">
            <v>90</v>
          </cell>
          <cell r="G12">
            <v>64</v>
          </cell>
          <cell r="H12">
            <v>8.2799999999999994</v>
          </cell>
          <cell r="I12" t="str">
            <v>NO</v>
          </cell>
          <cell r="J12">
            <v>19.079999999999998</v>
          </cell>
          <cell r="K12">
            <v>0</v>
          </cell>
        </row>
        <row r="13">
          <cell r="B13">
            <v>27.441666666666663</v>
          </cell>
          <cell r="C13">
            <v>33.299999999999997</v>
          </cell>
          <cell r="D13">
            <v>24.4</v>
          </cell>
          <cell r="E13">
            <v>80.333333333333329</v>
          </cell>
          <cell r="F13">
            <v>90</v>
          </cell>
          <cell r="G13">
            <v>59</v>
          </cell>
          <cell r="H13">
            <v>11.520000000000001</v>
          </cell>
          <cell r="I13" t="str">
            <v>L</v>
          </cell>
          <cell r="J13">
            <v>40.32</v>
          </cell>
          <cell r="K13">
            <v>3.4000000000000004</v>
          </cell>
        </row>
        <row r="14">
          <cell r="B14">
            <v>28.533333333333331</v>
          </cell>
          <cell r="C14">
            <v>34.200000000000003</v>
          </cell>
          <cell r="D14">
            <v>25.2</v>
          </cell>
          <cell r="E14">
            <v>76.375</v>
          </cell>
          <cell r="F14">
            <v>93</v>
          </cell>
          <cell r="G14">
            <v>41</v>
          </cell>
          <cell r="H14">
            <v>10.08</v>
          </cell>
          <cell r="I14" t="str">
            <v>NO</v>
          </cell>
          <cell r="J14">
            <v>30.6</v>
          </cell>
          <cell r="K14">
            <v>0.2</v>
          </cell>
        </row>
        <row r="15">
          <cell r="B15">
            <v>28.979166666666668</v>
          </cell>
          <cell r="C15">
            <v>35.1</v>
          </cell>
          <cell r="D15">
            <v>24.2</v>
          </cell>
          <cell r="E15">
            <v>65.041666666666671</v>
          </cell>
          <cell r="F15">
            <v>92</v>
          </cell>
          <cell r="G15">
            <v>32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29.420833333333324</v>
          </cell>
          <cell r="C16">
            <v>35.9</v>
          </cell>
          <cell r="D16">
            <v>25</v>
          </cell>
          <cell r="E16">
            <v>62.75</v>
          </cell>
          <cell r="F16">
            <v>85</v>
          </cell>
          <cell r="G16">
            <v>32</v>
          </cell>
          <cell r="H16">
            <v>8.2799999999999994</v>
          </cell>
          <cell r="I16" t="str">
            <v>NO</v>
          </cell>
          <cell r="J16">
            <v>16.559999999999999</v>
          </cell>
          <cell r="K16">
            <v>0</v>
          </cell>
        </row>
        <row r="17">
          <cell r="B17">
            <v>29.7</v>
          </cell>
          <cell r="C17">
            <v>36</v>
          </cell>
          <cell r="D17">
            <v>25.2</v>
          </cell>
          <cell r="E17">
            <v>66.625</v>
          </cell>
          <cell r="F17">
            <v>89</v>
          </cell>
          <cell r="G17">
            <v>44</v>
          </cell>
          <cell r="H17">
            <v>8.64</v>
          </cell>
          <cell r="I17" t="str">
            <v>N</v>
          </cell>
          <cell r="J17">
            <v>20.52</v>
          </cell>
          <cell r="K17">
            <v>0</v>
          </cell>
        </row>
        <row r="18">
          <cell r="B18">
            <v>28.454166666666662</v>
          </cell>
          <cell r="C18">
            <v>34.4</v>
          </cell>
          <cell r="D18">
            <v>25.9</v>
          </cell>
          <cell r="E18">
            <v>74.875</v>
          </cell>
          <cell r="F18">
            <v>89</v>
          </cell>
          <cell r="G18">
            <v>53</v>
          </cell>
          <cell r="H18">
            <v>11.520000000000001</v>
          </cell>
          <cell r="I18" t="str">
            <v>L</v>
          </cell>
          <cell r="J18">
            <v>32.04</v>
          </cell>
          <cell r="K18">
            <v>0</v>
          </cell>
        </row>
        <row r="19">
          <cell r="B19">
            <v>29.349999999999998</v>
          </cell>
          <cell r="C19">
            <v>35</v>
          </cell>
          <cell r="D19">
            <v>25.9</v>
          </cell>
          <cell r="E19">
            <v>70.166666666666671</v>
          </cell>
          <cell r="F19">
            <v>85</v>
          </cell>
          <cell r="G19">
            <v>47</v>
          </cell>
          <cell r="H19">
            <v>8.64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29.083333333333329</v>
          </cell>
          <cell r="C20">
            <v>34.299999999999997</v>
          </cell>
          <cell r="D20">
            <v>25.3</v>
          </cell>
          <cell r="E20">
            <v>69.916666666666671</v>
          </cell>
          <cell r="F20">
            <v>83</v>
          </cell>
          <cell r="G20">
            <v>45</v>
          </cell>
          <cell r="H20">
            <v>12.96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29.708333333333325</v>
          </cell>
          <cell r="C21">
            <v>35.9</v>
          </cell>
          <cell r="D21">
            <v>26.1</v>
          </cell>
          <cell r="E21">
            <v>68.875</v>
          </cell>
          <cell r="F21">
            <v>89</v>
          </cell>
          <cell r="G21">
            <v>40</v>
          </cell>
          <cell r="H21">
            <v>11.520000000000001</v>
          </cell>
          <cell r="I21" t="str">
            <v>L</v>
          </cell>
          <cell r="J21">
            <v>30.96</v>
          </cell>
          <cell r="K21">
            <v>0</v>
          </cell>
        </row>
        <row r="22">
          <cell r="B22">
            <v>28.316666666666666</v>
          </cell>
          <cell r="C22">
            <v>33.4</v>
          </cell>
          <cell r="D22">
            <v>23.4</v>
          </cell>
          <cell r="E22">
            <v>66.958333333333329</v>
          </cell>
          <cell r="F22">
            <v>87</v>
          </cell>
          <cell r="G22">
            <v>49</v>
          </cell>
          <cell r="H22">
            <v>21.96</v>
          </cell>
          <cell r="I22" t="str">
            <v>L</v>
          </cell>
          <cell r="J22">
            <v>45.36</v>
          </cell>
          <cell r="K22">
            <v>0</v>
          </cell>
        </row>
        <row r="23">
          <cell r="B23">
            <v>28.995833333333334</v>
          </cell>
          <cell r="C23">
            <v>34.1</v>
          </cell>
          <cell r="D23">
            <v>25.3</v>
          </cell>
          <cell r="E23">
            <v>64.375</v>
          </cell>
          <cell r="F23">
            <v>88</v>
          </cell>
          <cell r="G23">
            <v>46</v>
          </cell>
          <cell r="H23">
            <v>12.24</v>
          </cell>
          <cell r="I23" t="str">
            <v>NE</v>
          </cell>
          <cell r="J23">
            <v>21.96</v>
          </cell>
          <cell r="K23">
            <v>0</v>
          </cell>
        </row>
        <row r="24">
          <cell r="B24">
            <v>28.850000000000005</v>
          </cell>
          <cell r="C24">
            <v>34.799999999999997</v>
          </cell>
          <cell r="D24">
            <v>24</v>
          </cell>
          <cell r="E24">
            <v>60.458333333333336</v>
          </cell>
          <cell r="F24">
            <v>83</v>
          </cell>
          <cell r="G24">
            <v>35</v>
          </cell>
          <cell r="H24">
            <v>15.120000000000001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28.874999999999996</v>
          </cell>
          <cell r="C25">
            <v>34</v>
          </cell>
          <cell r="D25">
            <v>24.9</v>
          </cell>
          <cell r="E25">
            <v>64.041666666666671</v>
          </cell>
          <cell r="F25">
            <v>91</v>
          </cell>
          <cell r="G25">
            <v>40</v>
          </cell>
          <cell r="H25">
            <v>12.96</v>
          </cell>
          <cell r="I25" t="str">
            <v>SO</v>
          </cell>
          <cell r="J25">
            <v>35.64</v>
          </cell>
          <cell r="K25">
            <v>0</v>
          </cell>
        </row>
        <row r="26">
          <cell r="B26">
            <v>28.933333333333334</v>
          </cell>
          <cell r="C26">
            <v>34.6</v>
          </cell>
          <cell r="D26">
            <v>25.3</v>
          </cell>
          <cell r="E26">
            <v>63.041666666666664</v>
          </cell>
          <cell r="F26">
            <v>86</v>
          </cell>
          <cell r="G26">
            <v>45</v>
          </cell>
          <cell r="H26">
            <v>9</v>
          </cell>
          <cell r="I26" t="str">
            <v>N</v>
          </cell>
          <cell r="J26">
            <v>18.720000000000002</v>
          </cell>
          <cell r="K26">
            <v>0</v>
          </cell>
        </row>
        <row r="27">
          <cell r="B27">
            <v>28.529166666666669</v>
          </cell>
          <cell r="C27">
            <v>33.700000000000003</v>
          </cell>
          <cell r="D27">
            <v>24</v>
          </cell>
          <cell r="E27">
            <v>56.083333333333336</v>
          </cell>
          <cell r="F27">
            <v>84</v>
          </cell>
          <cell r="G27">
            <v>40</v>
          </cell>
          <cell r="H27">
            <v>11.520000000000001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27.524999999999995</v>
          </cell>
          <cell r="C28">
            <v>34.5</v>
          </cell>
          <cell r="D28">
            <v>22.1</v>
          </cell>
          <cell r="E28">
            <v>63.875</v>
          </cell>
          <cell r="F28">
            <v>89</v>
          </cell>
          <cell r="G28">
            <v>39</v>
          </cell>
          <cell r="H28">
            <v>11.879999999999999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27.083333333333339</v>
          </cell>
          <cell r="C29">
            <v>29.3</v>
          </cell>
          <cell r="D29">
            <v>25.3</v>
          </cell>
          <cell r="E29">
            <v>75.125</v>
          </cell>
          <cell r="F29">
            <v>85</v>
          </cell>
          <cell r="G29">
            <v>60</v>
          </cell>
          <cell r="H29">
            <v>11.16</v>
          </cell>
          <cell r="I29" t="str">
            <v>L</v>
          </cell>
          <cell r="J29">
            <v>29.52</v>
          </cell>
          <cell r="K29">
            <v>1.2</v>
          </cell>
        </row>
        <row r="30">
          <cell r="B30">
            <v>26.729166666666661</v>
          </cell>
          <cell r="C30">
            <v>32.700000000000003</v>
          </cell>
          <cell r="D30">
            <v>23.6</v>
          </cell>
          <cell r="E30">
            <v>77.25</v>
          </cell>
          <cell r="F30">
            <v>88</v>
          </cell>
          <cell r="G30">
            <v>54</v>
          </cell>
          <cell r="H30">
            <v>12.6</v>
          </cell>
          <cell r="J30">
            <v>32.4</v>
          </cell>
          <cell r="K30">
            <v>0.2</v>
          </cell>
        </row>
        <row r="31">
          <cell r="B31">
            <v>23.070833333333336</v>
          </cell>
          <cell r="C31">
            <v>25.2</v>
          </cell>
          <cell r="D31">
            <v>20.7</v>
          </cell>
          <cell r="E31">
            <v>84.791666666666671</v>
          </cell>
          <cell r="F31">
            <v>91</v>
          </cell>
          <cell r="G31">
            <v>74</v>
          </cell>
          <cell r="H31">
            <v>16.920000000000002</v>
          </cell>
          <cell r="I31" t="str">
            <v>SO</v>
          </cell>
          <cell r="J31">
            <v>39.24</v>
          </cell>
          <cell r="K31">
            <v>4.8</v>
          </cell>
        </row>
        <row r="32">
          <cell r="B32">
            <v>23.4375</v>
          </cell>
          <cell r="C32">
            <v>28</v>
          </cell>
          <cell r="D32">
            <v>20.9</v>
          </cell>
          <cell r="E32">
            <v>79.625</v>
          </cell>
          <cell r="F32">
            <v>90</v>
          </cell>
          <cell r="G32">
            <v>63</v>
          </cell>
          <cell r="H32">
            <v>12.96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25.025000000000006</v>
          </cell>
          <cell r="C33">
            <v>27.8</v>
          </cell>
          <cell r="D33">
            <v>23</v>
          </cell>
          <cell r="E33">
            <v>77.583333333333329</v>
          </cell>
          <cell r="F33">
            <v>84</v>
          </cell>
          <cell r="G33">
            <v>65</v>
          </cell>
          <cell r="H33">
            <v>14.76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27.154166666666669</v>
          </cell>
          <cell r="C34">
            <v>34</v>
          </cell>
          <cell r="D34">
            <v>23.6</v>
          </cell>
          <cell r="E34">
            <v>77.208333333333329</v>
          </cell>
          <cell r="F34">
            <v>92</v>
          </cell>
          <cell r="G34">
            <v>51</v>
          </cell>
          <cell r="H34">
            <v>7.9200000000000008</v>
          </cell>
          <cell r="I34" t="str">
            <v>NO</v>
          </cell>
          <cell r="J34">
            <v>16.2</v>
          </cell>
          <cell r="K34">
            <v>0</v>
          </cell>
        </row>
        <row r="35">
          <cell r="B35">
            <v>27.395833333333339</v>
          </cell>
          <cell r="C35">
            <v>34.4</v>
          </cell>
          <cell r="D35">
            <v>23.9</v>
          </cell>
          <cell r="E35">
            <v>75.958333333333329</v>
          </cell>
          <cell r="F35">
            <v>91</v>
          </cell>
          <cell r="G35">
            <v>53</v>
          </cell>
          <cell r="H35">
            <v>11.520000000000001</v>
          </cell>
          <cell r="I35" t="str">
            <v>L</v>
          </cell>
          <cell r="J35">
            <v>45.72</v>
          </cell>
          <cell r="K35">
            <v>5.8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topLeftCell="A16" zoomScale="90" zoomScaleNormal="90" workbookViewId="0">
      <selection activeCell="AB37" sqref="AB37"/>
    </sheetView>
  </sheetViews>
  <sheetFormatPr defaultRowHeight="12.75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4" ht="20.100000000000001" customHeight="1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7"/>
    </row>
    <row r="3" spans="1:34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40</v>
      </c>
      <c r="AH3" s="8"/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8"/>
    </row>
    <row r="5" spans="1:34" s="5" customFormat="1" ht="20.100000000000001" customHeight="1">
      <c r="A5" s="14" t="s">
        <v>45</v>
      </c>
      <c r="B5" s="15">
        <f>[1]Março!$B$5</f>
        <v>26.600000000000005</v>
      </c>
      <c r="C5" s="15">
        <f>[1]Março!$B$6</f>
        <v>26.312499999999996</v>
      </c>
      <c r="D5" s="15">
        <f>[1]Março!$B$7</f>
        <v>25.854166666666668</v>
      </c>
      <c r="E5" s="15">
        <f>[1]Março!$B$8</f>
        <v>25.754166666666666</v>
      </c>
      <c r="F5" s="15">
        <f>[1]Março!$B$9</f>
        <v>26.200000000000003</v>
      </c>
      <c r="G5" s="15">
        <f>[1]Março!$B$10</f>
        <v>26.812499999999996</v>
      </c>
      <c r="H5" s="15">
        <f>[1]Março!$B$11</f>
        <v>24.950000000000003</v>
      </c>
      <c r="I5" s="15">
        <f>[1]Março!$B$12</f>
        <v>24.633333333333329</v>
      </c>
      <c r="J5" s="15">
        <f>[1]Março!$B$13</f>
        <v>24.579166666666669</v>
      </c>
      <c r="K5" s="15">
        <f>[1]Março!$B$14</f>
        <v>25.662500000000005</v>
      </c>
      <c r="L5" s="15">
        <f>[1]Março!$B$15</f>
        <v>26.162499999999998</v>
      </c>
      <c r="M5" s="15">
        <f>[1]Março!$B$16</f>
        <v>26.070833333333329</v>
      </c>
      <c r="N5" s="15">
        <f>[1]Março!$B$17</f>
        <v>24.208333333333339</v>
      </c>
      <c r="O5" s="15">
        <f>[1]Março!$B$18</f>
        <v>25.0625</v>
      </c>
      <c r="P5" s="15">
        <f>[1]Março!$B$19</f>
        <v>25.804166666666671</v>
      </c>
      <c r="Q5" s="15">
        <f>[1]Março!$B$20</f>
        <v>25.870833333333334</v>
      </c>
      <c r="R5" s="15">
        <f>[1]Março!$B$21</f>
        <v>25.354166666666671</v>
      </c>
      <c r="S5" s="15">
        <f>[1]Março!$B$22</f>
        <v>25.120833333333326</v>
      </c>
      <c r="T5" s="15">
        <f>[1]Março!$B$23</f>
        <v>23.558333333333334</v>
      </c>
      <c r="U5" s="15">
        <f>[1]Março!$B$24</f>
        <v>22.741666666666664</v>
      </c>
      <c r="V5" s="15">
        <f>[1]Março!$B$25</f>
        <v>24.170833333333334</v>
      </c>
      <c r="W5" s="15">
        <f>[1]Março!$B$26</f>
        <v>25</v>
      </c>
      <c r="X5" s="15">
        <f>[1]Março!$B$27</f>
        <v>24.920833333333331</v>
      </c>
      <c r="Y5" s="15">
        <f>[1]Março!$B$28</f>
        <v>24.945833333333336</v>
      </c>
      <c r="Z5" s="15">
        <f>[1]Março!$B$29</f>
        <v>25.083333333333329</v>
      </c>
      <c r="AA5" s="15">
        <f>[1]Março!$B$30</f>
        <v>26.633333333333329</v>
      </c>
      <c r="AB5" s="15">
        <f>[1]Março!$B$31</f>
        <v>24.1875</v>
      </c>
      <c r="AC5" s="15">
        <f>[1]Março!$B$32</f>
        <v>26.429166666666664</v>
      </c>
      <c r="AD5" s="15">
        <f>[1]Março!$B$33</f>
        <v>26.379166666666666</v>
      </c>
      <c r="AE5" s="15">
        <f>[1]Março!$B$34</f>
        <v>25.041666666666661</v>
      </c>
      <c r="AF5" s="15">
        <f>[1]Março!$B$35</f>
        <v>25.637500000000003</v>
      </c>
      <c r="AG5" s="32">
        <f>AVERAGE(B5:AF5)</f>
        <v>25.346505376344091</v>
      </c>
      <c r="AH5" s="8"/>
    </row>
    <row r="6" spans="1:34" ht="17.100000000000001" customHeight="1">
      <c r="A6" s="14" t="s">
        <v>0</v>
      </c>
      <c r="B6" s="16">
        <f>[2]Março!$B$5</f>
        <v>25.770833333333329</v>
      </c>
      <c r="C6" s="16">
        <f>[2]Março!$B$6</f>
        <v>26.345833333333331</v>
      </c>
      <c r="D6" s="16">
        <f>[2]Março!$B$7</f>
        <v>25.983333333333331</v>
      </c>
      <c r="E6" s="16">
        <f>[2]Março!$B$8</f>
        <v>25.508333333333329</v>
      </c>
      <c r="F6" s="16">
        <f>[2]Março!$B$9</f>
        <v>23.929166666666671</v>
      </c>
      <c r="G6" s="16">
        <f>[2]Março!$B$10</f>
        <v>24.108333333333331</v>
      </c>
      <c r="H6" s="16">
        <f>[2]Março!$B$11</f>
        <v>25.604166666666668</v>
      </c>
      <c r="I6" s="16">
        <f>[2]Março!$B$12</f>
        <v>24.05</v>
      </c>
      <c r="J6" s="16">
        <f>[2]Março!$B$13</f>
        <v>24.279166666666669</v>
      </c>
      <c r="K6" s="16">
        <f>[2]Março!$B$14</f>
        <v>25.029166666666669</v>
      </c>
      <c r="L6" s="16">
        <f>[2]Março!$B$15</f>
        <v>26.033333333333335</v>
      </c>
      <c r="M6" s="16">
        <f>[2]Março!$B$16</f>
        <v>24.729166666666661</v>
      </c>
      <c r="N6" s="16">
        <f>[2]Março!$B$17</f>
        <v>22.741666666666664</v>
      </c>
      <c r="O6" s="16">
        <f>[2]Março!$B$18</f>
        <v>22.470833333333335</v>
      </c>
      <c r="P6" s="16">
        <f>[2]Março!$B$19</f>
        <v>23.9375</v>
      </c>
      <c r="Q6" s="16">
        <f>[2]Março!$B$20</f>
        <v>25.258333333333336</v>
      </c>
      <c r="R6" s="16">
        <f>[2]Março!$B$21</f>
        <v>25.920833333333334</v>
      </c>
      <c r="S6" s="16">
        <f>[2]Março!$B$22</f>
        <v>25.574999999999999</v>
      </c>
      <c r="T6" s="16">
        <f>[2]Março!$B$23</f>
        <v>24.504166666666663</v>
      </c>
      <c r="U6" s="16">
        <f>[2]Março!$B$24</f>
        <v>23.558333333333337</v>
      </c>
      <c r="V6" s="16">
        <f>[2]Março!$B$25</f>
        <v>24.720833333333331</v>
      </c>
      <c r="W6" s="16">
        <f>[2]Março!$B$26</f>
        <v>23.820833333333336</v>
      </c>
      <c r="X6" s="16">
        <f>[2]Março!$B$27</f>
        <v>21.25</v>
      </c>
      <c r="Y6" s="16">
        <f>[2]Março!$B$28</f>
        <v>23.279166666666665</v>
      </c>
      <c r="Z6" s="16">
        <f>[2]Março!$B$29</f>
        <v>23.983333333333338</v>
      </c>
      <c r="AA6" s="16">
        <f>[2]Março!$B$30</f>
        <v>23.737499999999997</v>
      </c>
      <c r="AB6" s="16">
        <f>[2]Março!$B$31</f>
        <v>22.504166666666674</v>
      </c>
      <c r="AC6" s="16">
        <f>[2]Março!$B$32</f>
        <v>23.733333333333334</v>
      </c>
      <c r="AD6" s="16">
        <f>[2]Março!$B$33</f>
        <v>23.479166666666661</v>
      </c>
      <c r="AE6" s="16">
        <f>[2]Março!$B$34</f>
        <v>23.425000000000001</v>
      </c>
      <c r="AF6" s="16">
        <f>[2]Março!$B$35</f>
        <v>20.645833333333336</v>
      </c>
      <c r="AG6" s="33">
        <f t="shared" ref="AG6:AG19" si="1">AVERAGE(B6:AF6)</f>
        <v>24.190860215053767</v>
      </c>
    </row>
    <row r="7" spans="1:34" ht="17.100000000000001" customHeight="1">
      <c r="A7" s="14" t="s">
        <v>1</v>
      </c>
      <c r="B7" s="16">
        <f>[3]Março!$B$5</f>
        <v>27.495833333333326</v>
      </c>
      <c r="C7" s="16">
        <f>[3]Março!$B$6</f>
        <v>27.787499999999998</v>
      </c>
      <c r="D7" s="16">
        <f>[3]Março!$B$7</f>
        <v>27.262500000000006</v>
      </c>
      <c r="E7" s="16">
        <f>[3]Março!$B$8</f>
        <v>28.087499999999995</v>
      </c>
      <c r="F7" s="16">
        <f>[3]Março!$B$9</f>
        <v>27.854166666666661</v>
      </c>
      <c r="G7" s="16">
        <f>[3]Março!$B$10</f>
        <v>26.808333333333326</v>
      </c>
      <c r="H7" s="16">
        <f>[3]Março!$B$11</f>
        <v>25.95</v>
      </c>
      <c r="I7" s="16">
        <f>[3]Março!$B$12</f>
        <v>25.891666666666669</v>
      </c>
      <c r="J7" s="16">
        <f>[3]Março!$B$13</f>
        <v>26.029166666666672</v>
      </c>
      <c r="K7" s="16">
        <f>[3]Março!$B$14</f>
        <v>26.120833333333326</v>
      </c>
      <c r="L7" s="16">
        <f>[3]Março!$B$15</f>
        <v>26.679166666666664</v>
      </c>
      <c r="M7" s="16">
        <f>[3]Março!$B$16</f>
        <v>27.700000000000003</v>
      </c>
      <c r="N7" s="16">
        <f>[3]Março!$B$17</f>
        <v>27.237500000000001</v>
      </c>
      <c r="O7" s="16">
        <f>[3]Março!$B$18</f>
        <v>27.333333333333332</v>
      </c>
      <c r="P7" s="16">
        <f>[3]Março!$B$19</f>
        <v>26.883333333333336</v>
      </c>
      <c r="Q7" s="16">
        <f>[3]Março!$B$20</f>
        <v>27.354166666666668</v>
      </c>
      <c r="R7" s="16">
        <f>[3]Março!$B$21</f>
        <v>28.287500000000005</v>
      </c>
      <c r="S7" s="16">
        <f>[3]Março!$B$22</f>
        <v>27.291666666666668</v>
      </c>
      <c r="T7" s="16">
        <f>[3]Março!$B$23</f>
        <v>27.008333333333329</v>
      </c>
      <c r="U7" s="16">
        <f>[3]Março!$B$24</f>
        <v>25.591666666666669</v>
      </c>
      <c r="V7" s="16">
        <f>[3]Março!$B$25</f>
        <v>26.237499999999994</v>
      </c>
      <c r="W7" s="16">
        <f>[3]Março!$B$26</f>
        <v>23.650000000000002</v>
      </c>
      <c r="X7" s="16">
        <f>[3]Março!$B$27</f>
        <v>29.608333333333334</v>
      </c>
      <c r="Y7" s="16">
        <f>[3]Março!$B$28</f>
        <v>25.420833333333338</v>
      </c>
      <c r="Z7" s="16">
        <f>[3]Março!$B$29</f>
        <v>26.404166666666669</v>
      </c>
      <c r="AA7" s="16">
        <f>[3]Março!$B$30</f>
        <v>27.037499999999998</v>
      </c>
      <c r="AB7" s="16">
        <f>[3]Março!$B$31</f>
        <v>25.549999999999997</v>
      </c>
      <c r="AC7" s="16">
        <f>[3]Março!$B$32</f>
        <v>26.091304347826078</v>
      </c>
      <c r="AD7" s="16">
        <f>[3]Março!$B$33</f>
        <v>26.345833333333335</v>
      </c>
      <c r="AE7" s="16">
        <f>[3]Março!$B$34</f>
        <v>26.645454545454548</v>
      </c>
      <c r="AF7" s="16">
        <f>[3]Março!$B$35</f>
        <v>25.245833333333337</v>
      </c>
      <c r="AG7" s="33">
        <f t="shared" si="1"/>
        <v>26.738416953546682</v>
      </c>
    </row>
    <row r="8" spans="1:34" ht="17.100000000000001" customHeight="1">
      <c r="A8" s="14" t="s">
        <v>58</v>
      </c>
      <c r="B8" s="16">
        <f>[4]Março!$B$5</f>
        <v>26.116666666666664</v>
      </c>
      <c r="C8" s="16">
        <f>[4]Março!$B$6</f>
        <v>26.291666666666671</v>
      </c>
      <c r="D8" s="16">
        <f>[4]Março!$B$7</f>
        <v>26.55</v>
      </c>
      <c r="E8" s="16">
        <f>[4]Março!$B$8</f>
        <v>24.754166666666666</v>
      </c>
      <c r="F8" s="16">
        <f>[4]Março!$B$9</f>
        <v>26.575000000000003</v>
      </c>
      <c r="G8" s="16">
        <f>[4]Março!$B$10</f>
        <v>25.104166666666661</v>
      </c>
      <c r="H8" s="16">
        <f>[4]Março!$B$11</f>
        <v>24.375000000000004</v>
      </c>
      <c r="I8" s="16">
        <f>[4]Março!$B$12</f>
        <v>23.887499999999999</v>
      </c>
      <c r="J8" s="16">
        <f>[4]Março!$B$13</f>
        <v>23.679166666666671</v>
      </c>
      <c r="K8" s="16">
        <f>[4]Março!$B$14</f>
        <v>24.483333333333334</v>
      </c>
      <c r="L8" s="16">
        <f>[4]Março!$B$15</f>
        <v>25.7</v>
      </c>
      <c r="M8" s="16">
        <f>[4]Março!$B$16</f>
        <v>24.341666666666665</v>
      </c>
      <c r="N8" s="16">
        <f>[4]Março!$B$17</f>
        <v>22.454166666666666</v>
      </c>
      <c r="O8" s="16">
        <f>[4]Março!$B$18</f>
        <v>23.700000000000003</v>
      </c>
      <c r="P8" s="16">
        <f>[4]Março!$B$19</f>
        <v>24.287499999999998</v>
      </c>
      <c r="Q8" s="16">
        <f>[4]Março!$B$20</f>
        <v>25.379166666666663</v>
      </c>
      <c r="R8" s="16">
        <f>[4]Março!$B$21</f>
        <v>26.224999999999998</v>
      </c>
      <c r="S8" s="16">
        <f>[4]Março!$B$22</f>
        <v>24.987499999999997</v>
      </c>
      <c r="T8" s="16">
        <f>[4]Março!$B$23</f>
        <v>23.016666666666669</v>
      </c>
      <c r="U8" s="16">
        <f>[4]Março!$B$24</f>
        <v>22.799999999999997</v>
      </c>
      <c r="V8" s="16">
        <f>[4]Março!$B$25</f>
        <v>23.650000000000002</v>
      </c>
      <c r="W8" s="16">
        <f>[4]Março!$B$26</f>
        <v>24.516666666666662</v>
      </c>
      <c r="X8" s="16">
        <f>[4]Março!$B$27</f>
        <v>24.258333333333329</v>
      </c>
      <c r="Y8" s="16">
        <f>[4]Março!$B$28</f>
        <v>25.108333333333334</v>
      </c>
      <c r="Z8" s="16">
        <f>[4]Março!$B$29</f>
        <v>24.483333333333331</v>
      </c>
      <c r="AA8" s="16">
        <f>[4]Março!$B$30</f>
        <v>26.458333333333329</v>
      </c>
      <c r="AB8" s="16">
        <f>[4]Março!$B$31</f>
        <v>28.831818181818189</v>
      </c>
      <c r="AC8" s="16">
        <f>[4]Março!$B$32</f>
        <v>26.295833333333331</v>
      </c>
      <c r="AD8" s="16">
        <f>[4]Março!$B$33</f>
        <v>25.045833333333334</v>
      </c>
      <c r="AE8" s="16">
        <f>[4]Março!$B$34</f>
        <v>25.904166666666665</v>
      </c>
      <c r="AF8" s="16">
        <f>[4]Março!$B$35</f>
        <v>25.358333333333338</v>
      </c>
      <c r="AG8" s="33">
        <f t="shared" ref="AG8" si="2">AVERAGE(B8:AF8)</f>
        <v>24.987719941348978</v>
      </c>
    </row>
    <row r="9" spans="1:34" ht="17.100000000000001" customHeight="1">
      <c r="A9" s="14" t="s">
        <v>46</v>
      </c>
      <c r="B9" s="16">
        <f>[5]Março!$B$5</f>
        <v>25.849999999999998</v>
      </c>
      <c r="C9" s="16">
        <f>[5]Março!$B$6</f>
        <v>26.370833333333337</v>
      </c>
      <c r="D9" s="16">
        <f>[5]Março!$B$7</f>
        <v>26.358333333333334</v>
      </c>
      <c r="E9" s="16">
        <f>[5]Março!$B$8</f>
        <v>27.30416666666666</v>
      </c>
      <c r="F9" s="16">
        <f>[5]Março!$B$9</f>
        <v>26.549999999999997</v>
      </c>
      <c r="G9" s="16">
        <f>[5]Março!$B$10</f>
        <v>25.141666666666669</v>
      </c>
      <c r="H9" s="16">
        <f>[5]Março!$B$11</f>
        <v>26.679166666666664</v>
      </c>
      <c r="I9" s="16">
        <f>[5]Março!$B$12</f>
        <v>24.279166666666672</v>
      </c>
      <c r="J9" s="16">
        <f>[5]Março!$B$13</f>
        <v>24.716666666666669</v>
      </c>
      <c r="K9" s="16">
        <f>[5]Março!$B$14</f>
        <v>25.849999999999994</v>
      </c>
      <c r="L9" s="16">
        <f>[5]Março!$B$15</f>
        <v>26.525000000000002</v>
      </c>
      <c r="M9" s="16">
        <f>[5]Março!$B$16</f>
        <v>25.450000000000003</v>
      </c>
      <c r="N9" s="16">
        <f>[5]Março!$B$17</f>
        <v>25.05</v>
      </c>
      <c r="O9" s="16">
        <f>[5]Março!$B$18</f>
        <v>25.545833333333334</v>
      </c>
      <c r="P9" s="16">
        <f>[5]Março!$B$19</f>
        <v>26.270833333333329</v>
      </c>
      <c r="Q9" s="16">
        <f>[5]Março!$B$20</f>
        <v>25.433333333333334</v>
      </c>
      <c r="R9" s="16">
        <f>[5]Março!$B$21</f>
        <v>25.962500000000002</v>
      </c>
      <c r="S9" s="16">
        <f>[5]Março!$B$22</f>
        <v>25.916666666666671</v>
      </c>
      <c r="T9" s="16">
        <f>[5]Março!$B$23</f>
        <v>25.404166666666669</v>
      </c>
      <c r="U9" s="16">
        <f>[5]Março!$B$24</f>
        <v>24.912499999999998</v>
      </c>
      <c r="V9" s="16">
        <f>[5]Março!$B$25</f>
        <v>26.012500000000006</v>
      </c>
      <c r="W9" s="16">
        <f>[5]Março!$B$26</f>
        <v>25.087499999999995</v>
      </c>
      <c r="X9" s="16">
        <f>[5]Março!$B$27</f>
        <v>21.895833333333332</v>
      </c>
      <c r="Y9" s="16">
        <f>[5]Março!$B$28</f>
        <v>23.295833333333334</v>
      </c>
      <c r="Z9" s="16">
        <f>[5]Março!$B$29</f>
        <v>25.191666666666674</v>
      </c>
      <c r="AA9" s="16">
        <f>[5]Março!$B$30</f>
        <v>25.787500000000005</v>
      </c>
      <c r="AB9" s="16">
        <f>[5]Março!$B$31</f>
        <v>23.416666666666668</v>
      </c>
      <c r="AC9" s="16">
        <f>[5]Março!$B$32</f>
        <v>23.008333333333329</v>
      </c>
      <c r="AD9" s="16">
        <f>[5]Março!$B$33</f>
        <v>23.683333333333326</v>
      </c>
      <c r="AE9" s="16">
        <f>[5]Março!$B$34</f>
        <v>23.970833333333328</v>
      </c>
      <c r="AF9" s="16">
        <f>[5]Março!$B$35</f>
        <v>21.620833333333334</v>
      </c>
      <c r="AG9" s="33">
        <f t="shared" si="1"/>
        <v>25.114247311827956</v>
      </c>
    </row>
    <row r="10" spans="1:34" ht="17.100000000000001" customHeight="1">
      <c r="A10" s="14" t="s">
        <v>2</v>
      </c>
      <c r="B10" s="16">
        <f>[6]Março!$B$5</f>
        <v>25.287499999999998</v>
      </c>
      <c r="C10" s="16">
        <f>[6]Março!$B$6</f>
        <v>26.029166666666665</v>
      </c>
      <c r="D10" s="16">
        <f>[6]Março!$B$7</f>
        <v>24.866666666666671</v>
      </c>
      <c r="E10" s="16">
        <f>[6]Março!$B$8</f>
        <v>24.599999999999998</v>
      </c>
      <c r="F10" s="16">
        <f>[6]Março!$B$9</f>
        <v>25.258333333333336</v>
      </c>
      <c r="G10" s="16">
        <f>[6]Março!$B$10</f>
        <v>24.495833333333326</v>
      </c>
      <c r="H10" s="16">
        <f>[6]Março!$B$11</f>
        <v>24.4375</v>
      </c>
      <c r="I10" s="16">
        <f>[6]Março!$B$12</f>
        <v>24.241666666666671</v>
      </c>
      <c r="J10" s="16">
        <f>[6]Março!$B$13</f>
        <v>23.683333333333334</v>
      </c>
      <c r="K10" s="16">
        <f>[6]Março!$B$14</f>
        <v>24.425000000000008</v>
      </c>
      <c r="L10" s="16">
        <f>[6]Março!$B$15</f>
        <v>24.624999999999996</v>
      </c>
      <c r="M10" s="16">
        <f>[6]Março!$B$16</f>
        <v>25.520833333333339</v>
      </c>
      <c r="N10" s="16">
        <f>[6]Março!$B$17</f>
        <v>25.241666666666671</v>
      </c>
      <c r="O10" s="16">
        <f>[6]Março!$B$18</f>
        <v>24.829166666666666</v>
      </c>
      <c r="P10" s="16">
        <f>[6]Março!$B$19</f>
        <v>24.754166666666666</v>
      </c>
      <c r="Q10" s="16">
        <f>[6]Março!$B$20</f>
        <v>25.270833333333332</v>
      </c>
      <c r="R10" s="16">
        <f>[6]Março!$B$21</f>
        <v>26.370833333333334</v>
      </c>
      <c r="S10" s="16">
        <f>[6]Março!$B$22</f>
        <v>25.729166666666661</v>
      </c>
      <c r="T10" s="16">
        <f>[6]Março!$B$23</f>
        <v>25.6875</v>
      </c>
      <c r="U10" s="16">
        <f>[6]Março!$B$24</f>
        <v>23.816666666666666</v>
      </c>
      <c r="V10" s="16">
        <f>[6]Março!$B$25</f>
        <v>24.024999999999995</v>
      </c>
      <c r="W10" s="16">
        <f>[6]Março!$B$26</f>
        <v>24.845833333333335</v>
      </c>
      <c r="X10" s="16">
        <f>[6]Março!$B$27</f>
        <v>24.495833333333334</v>
      </c>
      <c r="Y10" s="16">
        <f>[6]Março!$B$28</f>
        <v>25.395833333333339</v>
      </c>
      <c r="Z10" s="16">
        <f>[6]Março!$B$29</f>
        <v>26.470833333333342</v>
      </c>
      <c r="AA10" s="16">
        <f>[6]Março!$B$30</f>
        <v>25.520833333333329</v>
      </c>
      <c r="AB10" s="16">
        <f>[6]Março!$B$31</f>
        <v>23.191666666666666</v>
      </c>
      <c r="AC10" s="16">
        <f>[6]Março!$B$32</f>
        <v>24.245833333333337</v>
      </c>
      <c r="AD10" s="16">
        <f>[6]Março!$B$33</f>
        <v>24.687500000000004</v>
      </c>
      <c r="AE10" s="16">
        <f>[6]Março!$B$34</f>
        <v>24.604166666666668</v>
      </c>
      <c r="AF10" s="16">
        <f>[6]Março!$B$35</f>
        <v>24.391666666666666</v>
      </c>
      <c r="AG10" s="33">
        <f t="shared" si="1"/>
        <v>24.872446236559135</v>
      </c>
    </row>
    <row r="11" spans="1:34" ht="17.100000000000001" customHeight="1">
      <c r="A11" s="14" t="s">
        <v>3</v>
      </c>
      <c r="B11" s="16">
        <f>[7]Março!$B$5</f>
        <v>24.758333333333336</v>
      </c>
      <c r="C11" s="16">
        <f>[7]Março!$B$6</f>
        <v>24.362500000000001</v>
      </c>
      <c r="D11" s="16">
        <f>[7]Março!$B$7</f>
        <v>25.025000000000002</v>
      </c>
      <c r="E11" s="16">
        <f>[7]Março!$B$8</f>
        <v>25.237499999999997</v>
      </c>
      <c r="F11" s="16">
        <f>[7]Março!$B$9</f>
        <v>26.120833333333337</v>
      </c>
      <c r="G11" s="16">
        <f>[7]Março!$B$10</f>
        <v>24.904166666666669</v>
      </c>
      <c r="H11" s="16">
        <f>[7]Março!$B$11</f>
        <v>25.033333333333331</v>
      </c>
      <c r="I11" s="16">
        <f>[7]Março!$B$12</f>
        <v>24.470833333333335</v>
      </c>
      <c r="J11" s="16">
        <f>[7]Março!$B$13</f>
        <v>23.245833333333334</v>
      </c>
      <c r="K11" s="16">
        <f>[7]Março!$B$14</f>
        <v>23.745833333333334</v>
      </c>
      <c r="L11" s="16">
        <f>[7]Março!$B$15</f>
        <v>25.024999999999995</v>
      </c>
      <c r="M11" s="16">
        <f>[7]Março!$B$16</f>
        <v>24.754166666666666</v>
      </c>
      <c r="N11" s="16">
        <f>[7]Março!$B$17</f>
        <v>23.087500000000002</v>
      </c>
      <c r="O11" s="16">
        <f>[7]Março!$B$18</f>
        <v>24.104166666666671</v>
      </c>
      <c r="P11" s="16">
        <f>[7]Março!$B$19</f>
        <v>23.329166666666669</v>
      </c>
      <c r="Q11" s="16">
        <f>[7]Março!$B$20</f>
        <v>24.254166666666666</v>
      </c>
      <c r="R11" s="16">
        <f>[7]Março!$B$21</f>
        <v>24.520833333333332</v>
      </c>
      <c r="S11" s="16">
        <f>[7]Março!$B$22</f>
        <v>22.824999999999999</v>
      </c>
      <c r="T11" s="16">
        <f>[7]Março!$B$23</f>
        <v>22.525000000000006</v>
      </c>
      <c r="U11" s="16">
        <f>[7]Março!$B$24</f>
        <v>21.537500000000005</v>
      </c>
      <c r="V11" s="16">
        <f>[7]Março!$B$25</f>
        <v>22.508333333333336</v>
      </c>
      <c r="W11" s="16">
        <f>[7]Março!$B$26</f>
        <v>23.762500000000003</v>
      </c>
      <c r="X11" s="16">
        <f>[7]Março!$B$27</f>
        <v>24.866666666666671</v>
      </c>
      <c r="Y11" s="16">
        <f>[7]Março!$B$28</f>
        <v>25.504166666666674</v>
      </c>
      <c r="Z11" s="16">
        <f>[7]Março!$B$29</f>
        <v>25.8</v>
      </c>
      <c r="AA11" s="16">
        <f>[7]Março!$B$30</f>
        <v>26.358333333333334</v>
      </c>
      <c r="AB11" s="16">
        <f>[7]Março!$B$31</f>
        <v>23.904166666666665</v>
      </c>
      <c r="AC11" s="16">
        <f>[7]Março!$B$32</f>
        <v>26.058333333333334</v>
      </c>
      <c r="AD11" s="16">
        <f>[7]Março!$B$33</f>
        <v>24.991666666666664</v>
      </c>
      <c r="AE11" s="16">
        <f>[7]Março!$B$34</f>
        <v>25.362500000000001</v>
      </c>
      <c r="AF11" s="16">
        <f>[7]Março!$B$35</f>
        <v>25.095833333333328</v>
      </c>
      <c r="AG11" s="33">
        <f t="shared" si="1"/>
        <v>24.421908602150538</v>
      </c>
    </row>
    <row r="12" spans="1:34" ht="17.100000000000001" customHeight="1">
      <c r="A12" s="14" t="s">
        <v>4</v>
      </c>
      <c r="B12" s="16">
        <f>[8]Março!$B$5</f>
        <v>23.129166666666663</v>
      </c>
      <c r="C12" s="16">
        <f>[8]Março!$B$6</f>
        <v>22.295833333333331</v>
      </c>
      <c r="D12" s="16">
        <f>[8]Março!$B$7</f>
        <v>22.941666666666666</v>
      </c>
      <c r="E12" s="16">
        <f>[8]Março!$B$8</f>
        <v>22.212499999999995</v>
      </c>
      <c r="F12" s="16">
        <f>[8]Março!$B$9</f>
        <v>22.412499999999998</v>
      </c>
      <c r="G12" s="16">
        <f>[8]Março!$B$10</f>
        <v>22.925000000000001</v>
      </c>
      <c r="H12" s="16">
        <f>[8]Março!$B$11</f>
        <v>22.916666666666661</v>
      </c>
      <c r="I12" s="16">
        <f>[8]Março!$B$12</f>
        <v>23.541666666666661</v>
      </c>
      <c r="J12" s="16">
        <f>[8]Março!$B$13</f>
        <v>23.283333333333328</v>
      </c>
      <c r="K12" s="16">
        <f>[8]Março!$B$14</f>
        <v>23.399999999999995</v>
      </c>
      <c r="L12" s="16">
        <f>[8]Março!$B$15</f>
        <v>23.9375</v>
      </c>
      <c r="M12" s="16">
        <f>[8]Março!$B$16</f>
        <v>23.924999999999997</v>
      </c>
      <c r="N12" s="16">
        <f>[8]Março!$B$17</f>
        <v>20.599999999999998</v>
      </c>
      <c r="O12" s="16">
        <f>[8]Março!$B$18</f>
        <v>21.837499999999995</v>
      </c>
      <c r="P12" s="16">
        <f>[8]Março!$B$19</f>
        <v>21.854166666666671</v>
      </c>
      <c r="Q12" s="16">
        <f>[8]Março!$B$20</f>
        <v>22.170833333333331</v>
      </c>
      <c r="R12" s="16">
        <f>[8]Março!$B$21</f>
        <v>23.158333333333331</v>
      </c>
      <c r="S12" s="16">
        <f>[8]Março!$B$22</f>
        <v>21.400000000000006</v>
      </c>
      <c r="T12" s="16">
        <f>[8]Março!$B$23</f>
        <v>20.345833333333331</v>
      </c>
      <c r="U12" s="16">
        <f>[8]Março!$B$24</f>
        <v>19.825000000000003</v>
      </c>
      <c r="V12" s="16">
        <f>[8]Março!$B$25</f>
        <v>21.458333333333332</v>
      </c>
      <c r="W12" s="16">
        <f>[8]Março!$B$26</f>
        <v>22.374999999999996</v>
      </c>
      <c r="X12" s="16">
        <f>[8]Março!$B$27</f>
        <v>23.641666666666666</v>
      </c>
      <c r="Y12" s="16">
        <f>[8]Março!$B$28</f>
        <v>24.308333333333337</v>
      </c>
      <c r="Z12" s="16">
        <f>[8]Março!$B$29</f>
        <v>23.912500000000005</v>
      </c>
      <c r="AA12" s="16">
        <f>[8]Março!$B$30</f>
        <v>24.395833333333332</v>
      </c>
      <c r="AB12" s="16">
        <f>[8]Março!$B$31</f>
        <v>21.679166666666664</v>
      </c>
      <c r="AC12" s="16">
        <f>[8]Março!$B$32</f>
        <v>23.099999999999998</v>
      </c>
      <c r="AD12" s="16">
        <f>[8]Março!$B$33</f>
        <v>23.05</v>
      </c>
      <c r="AE12" s="16">
        <f>[8]Março!$B$34</f>
        <v>23.045833333333334</v>
      </c>
      <c r="AF12" s="16">
        <f>[8]Março!$B$35</f>
        <v>23.183333333333337</v>
      </c>
      <c r="AG12" s="33">
        <f t="shared" si="1"/>
        <v>22.653629032258067</v>
      </c>
    </row>
    <row r="13" spans="1:34" ht="17.100000000000001" customHeight="1">
      <c r="A13" s="14" t="s">
        <v>5</v>
      </c>
      <c r="B13" s="16">
        <f>[9]Março!$B$5</f>
        <v>28.129166666666666</v>
      </c>
      <c r="C13" s="16">
        <f>[9]Março!$B$6</f>
        <v>26.900000000000002</v>
      </c>
      <c r="D13" s="16">
        <f>[9]Março!$B$7</f>
        <v>27.245833333333334</v>
      </c>
      <c r="E13" s="16">
        <f>[9]Março!$B$8</f>
        <v>26.666666666666668</v>
      </c>
      <c r="F13" s="16">
        <f>[9]Março!$B$9</f>
        <v>27.479166666666668</v>
      </c>
      <c r="G13" s="16">
        <f>[9]Março!$B$10</f>
        <v>27.537500000000005</v>
      </c>
      <c r="H13" s="16">
        <f>[9]Março!$B$11</f>
        <v>27.999999999999996</v>
      </c>
      <c r="I13" s="16">
        <f>[9]Março!$B$12</f>
        <v>27.341666666666669</v>
      </c>
      <c r="J13" s="16">
        <f>[9]Março!$B$13</f>
        <v>27.441666666666663</v>
      </c>
      <c r="K13" s="16">
        <f>[9]Março!$B$14</f>
        <v>28.533333333333331</v>
      </c>
      <c r="L13" s="16">
        <f>[9]Março!$B$15</f>
        <v>28.979166666666668</v>
      </c>
      <c r="M13" s="16">
        <f>[9]Março!$B$16</f>
        <v>29.420833333333324</v>
      </c>
      <c r="N13" s="16">
        <f>[9]Março!$B$17</f>
        <v>29.7</v>
      </c>
      <c r="O13" s="16">
        <f>[9]Março!$B$18</f>
        <v>28.454166666666662</v>
      </c>
      <c r="P13" s="16">
        <f>[9]Março!$B$19</f>
        <v>29.349999999999998</v>
      </c>
      <c r="Q13" s="16">
        <f>[9]Março!$B$20</f>
        <v>29.083333333333329</v>
      </c>
      <c r="R13" s="16">
        <f>[9]Março!$B$21</f>
        <v>29.708333333333325</v>
      </c>
      <c r="S13" s="16">
        <f>[9]Março!$B$22</f>
        <v>28.316666666666666</v>
      </c>
      <c r="T13" s="16">
        <f>[9]Março!$B$23</f>
        <v>28.995833333333334</v>
      </c>
      <c r="U13" s="16">
        <f>[9]Março!$B$24</f>
        <v>28.850000000000005</v>
      </c>
      <c r="V13" s="16">
        <f>[9]Março!$B$25</f>
        <v>28.874999999999996</v>
      </c>
      <c r="W13" s="16">
        <f>[9]Março!$B$26</f>
        <v>28.933333333333334</v>
      </c>
      <c r="X13" s="16">
        <f>[9]Março!$B$27</f>
        <v>28.529166666666669</v>
      </c>
      <c r="Y13" s="16">
        <f>[9]Março!$B$28</f>
        <v>27.524999999999995</v>
      </c>
      <c r="Z13" s="16">
        <f>[9]Março!$B$29</f>
        <v>27.083333333333339</v>
      </c>
      <c r="AA13" s="16">
        <f>[9]Março!$B$30</f>
        <v>26.729166666666661</v>
      </c>
      <c r="AB13" s="16">
        <f>[9]Março!$B$31</f>
        <v>23.070833333333336</v>
      </c>
      <c r="AC13" s="16">
        <f>[9]Março!$B$32</f>
        <v>23.4375</v>
      </c>
      <c r="AD13" s="16">
        <f>[9]Março!$B$33</f>
        <v>25.025000000000006</v>
      </c>
      <c r="AE13" s="16">
        <f>[9]Março!$B$34</f>
        <v>27.154166666666669</v>
      </c>
      <c r="AF13" s="16">
        <f>[9]Março!$B$35</f>
        <v>27.395833333333339</v>
      </c>
      <c r="AG13" s="33">
        <f t="shared" si="1"/>
        <v>27.738440860215054</v>
      </c>
    </row>
    <row r="14" spans="1:34" ht="17.100000000000001" customHeight="1">
      <c r="A14" s="14" t="s">
        <v>48</v>
      </c>
      <c r="B14" s="16">
        <f>[10]Março!$B$5</f>
        <v>23.174999999999997</v>
      </c>
      <c r="C14" s="16">
        <f>[10]Março!$B$6</f>
        <v>22.654166666666665</v>
      </c>
      <c r="D14" s="16">
        <f>[10]Março!$B$7</f>
        <v>23.137499999999999</v>
      </c>
      <c r="E14" s="16">
        <f>[10]Março!$B$8</f>
        <v>23.5</v>
      </c>
      <c r="F14" s="16">
        <f>[10]Março!$B$9</f>
        <v>21.945833333333336</v>
      </c>
      <c r="G14" s="16">
        <f>[10]Março!$B$10</f>
        <v>22.7</v>
      </c>
      <c r="H14" s="16">
        <f>[10]Março!$B$11</f>
        <v>22.991666666666664</v>
      </c>
      <c r="I14" s="16">
        <f>[10]Março!$B$12</f>
        <v>23.395833333333332</v>
      </c>
      <c r="J14" s="16">
        <f>[10]Março!$B$13</f>
        <v>23.291666666666671</v>
      </c>
      <c r="K14" s="16">
        <f>[10]Março!$B$14</f>
        <v>23.916666666666661</v>
      </c>
      <c r="L14" s="16">
        <f>[10]Março!$B$15</f>
        <v>24.037499999999998</v>
      </c>
      <c r="M14" s="16">
        <f>[10]Março!$B$16</f>
        <v>23.458333333333332</v>
      </c>
      <c r="N14" s="16">
        <f>[10]Março!$B$17</f>
        <v>22.633333333333329</v>
      </c>
      <c r="O14" s="16">
        <f>[10]Março!$B$18</f>
        <v>22.804166666666671</v>
      </c>
      <c r="P14" s="16">
        <f>[10]Março!$B$19</f>
        <v>23.075000000000003</v>
      </c>
      <c r="Q14" s="16">
        <f>[10]Março!$B$20</f>
        <v>22.712500000000002</v>
      </c>
      <c r="R14" s="16">
        <f>[10]Março!$B$21</f>
        <v>23.333333333333332</v>
      </c>
      <c r="S14" s="16">
        <f>[10]Março!$B$22</f>
        <v>21.799999999999997</v>
      </c>
      <c r="T14" s="16">
        <f>[10]Março!$B$23</f>
        <v>20.604166666666664</v>
      </c>
      <c r="U14" s="16">
        <f>[10]Março!$B$24</f>
        <v>21.154166666666672</v>
      </c>
      <c r="V14" s="16">
        <f>[10]Março!$B$25</f>
        <v>22.086956521739129</v>
      </c>
      <c r="W14" s="16">
        <f>[10]Março!$B$26</f>
        <v>22.783333333333335</v>
      </c>
      <c r="X14" s="16">
        <f>[10]Março!$B$27</f>
        <v>24.220833333333335</v>
      </c>
      <c r="Y14" s="16">
        <f>[10]Março!$B$28</f>
        <v>25.024999999999991</v>
      </c>
      <c r="Z14" s="16">
        <f>[10]Março!$B$29</f>
        <v>22.620833333333334</v>
      </c>
      <c r="AA14" s="16">
        <f>[10]Março!$B$30</f>
        <v>24.079166666666666</v>
      </c>
      <c r="AB14" s="16">
        <f>[10]Março!$B$31</f>
        <v>21.8125</v>
      </c>
      <c r="AC14" s="16">
        <f>[10]Março!$B$32</f>
        <v>23.425000000000001</v>
      </c>
      <c r="AD14" s="16">
        <f>[10]Março!$B$33</f>
        <v>23.466666666666665</v>
      </c>
      <c r="AE14" s="16">
        <f>[10]Março!$B$34</f>
        <v>22.912500000000005</v>
      </c>
      <c r="AF14" s="16">
        <f>[10]Março!$B$35</f>
        <v>23.895833333333332</v>
      </c>
      <c r="AG14" s="33">
        <f>AVERAGE(B14:AF14)</f>
        <v>22.988692145862551</v>
      </c>
    </row>
    <row r="15" spans="1:34" ht="17.100000000000001" customHeight="1">
      <c r="A15" s="14" t="s">
        <v>6</v>
      </c>
      <c r="B15" s="16">
        <f>[11]Março!$B$5</f>
        <v>26.883333333333329</v>
      </c>
      <c r="C15" s="16">
        <f>[11]Março!$B$6</f>
        <v>25.545833333333324</v>
      </c>
      <c r="D15" s="16">
        <f>[11]Março!$B$7</f>
        <v>25.450000000000003</v>
      </c>
      <c r="E15" s="16">
        <f>[11]Março!$B$8</f>
        <v>26.158333333333331</v>
      </c>
      <c r="F15" s="16">
        <f>[11]Março!$B$9</f>
        <v>26.104166666666671</v>
      </c>
      <c r="G15" s="16">
        <f>[11]Março!$B$10</f>
        <v>27.191666666666666</v>
      </c>
      <c r="H15" s="16">
        <f>[11]Março!$B$11</f>
        <v>26.112500000000001</v>
      </c>
      <c r="I15" s="16">
        <f>[11]Março!$B$12</f>
        <v>25.779166666666665</v>
      </c>
      <c r="J15" s="16">
        <f>[11]Março!$B$13</f>
        <v>25.004166666666663</v>
      </c>
      <c r="K15" s="16">
        <f>[11]Março!$B$14</f>
        <v>25.774999999999995</v>
      </c>
      <c r="L15" s="16">
        <f>[11]Março!$B$15</f>
        <v>26.179166666666671</v>
      </c>
      <c r="M15" s="16">
        <f>[11]Março!$B$16</f>
        <v>25.666666666666668</v>
      </c>
      <c r="N15" s="16">
        <f>[11]Março!$B$17</f>
        <v>25.941666666666674</v>
      </c>
      <c r="O15" s="16">
        <f>[11]Março!$B$18</f>
        <v>25.999999999999996</v>
      </c>
      <c r="P15" s="16">
        <f>[11]Março!$B$19</f>
        <v>26.183333333333334</v>
      </c>
      <c r="Q15" s="16">
        <f>[11]Março!$B$20</f>
        <v>25.662499999999998</v>
      </c>
      <c r="R15" s="16">
        <f>[11]Março!$B$21</f>
        <v>27.137499999999999</v>
      </c>
      <c r="S15" s="16">
        <f>[11]Março!$B$22</f>
        <v>25.316666666666663</v>
      </c>
      <c r="T15" s="16">
        <f>[11]Março!$B$23</f>
        <v>24.762500000000006</v>
      </c>
      <c r="U15" s="16">
        <f>[11]Março!$B$24</f>
        <v>23.995833333333334</v>
      </c>
      <c r="V15" s="16">
        <f>[11]Março!$B$25</f>
        <v>25.474999999999998</v>
      </c>
      <c r="W15" s="16">
        <f>[11]Março!$B$26</f>
        <v>25.083333333333332</v>
      </c>
      <c r="X15" s="16">
        <f>[11]Março!$B$27</f>
        <v>25.375</v>
      </c>
      <c r="Y15" s="16">
        <f>[11]Março!$B$28</f>
        <v>25.391666666666666</v>
      </c>
      <c r="Z15" s="16">
        <f>[11]Março!$B$29</f>
        <v>25.766666666666666</v>
      </c>
      <c r="AA15" s="16">
        <f>[11]Março!$B$30</f>
        <v>26.875</v>
      </c>
      <c r="AB15" s="16">
        <f>[11]Março!$B$31</f>
        <v>24.549999999999994</v>
      </c>
      <c r="AC15" s="16">
        <f>[11]Março!$B$32</f>
        <v>25.179166666666664</v>
      </c>
      <c r="AD15" s="16">
        <f>[11]Março!$B$33</f>
        <v>26.849999999999994</v>
      </c>
      <c r="AE15" s="16">
        <f>[11]Março!$B$34</f>
        <v>26.733333333333338</v>
      </c>
      <c r="AF15" s="16">
        <f>[11]Março!$B$35</f>
        <v>26.691666666666674</v>
      </c>
      <c r="AG15" s="33">
        <f t="shared" si="1"/>
        <v>25.832930107526884</v>
      </c>
    </row>
    <row r="16" spans="1:34" ht="17.100000000000001" customHeight="1">
      <c r="A16" s="14" t="s">
        <v>7</v>
      </c>
      <c r="B16" s="16">
        <f>[12]Março!$B$5</f>
        <v>28.406666666666663</v>
      </c>
      <c r="C16" s="16">
        <f>[12]Março!$B$6</f>
        <v>29.737500000000004</v>
      </c>
      <c r="D16" s="16">
        <f>[12]Março!$B$7</f>
        <v>29.375</v>
      </c>
      <c r="E16" s="16">
        <f>[12]Março!$B$8</f>
        <v>28.6</v>
      </c>
      <c r="F16" s="16">
        <f>[12]Março!$B$9</f>
        <v>30.450000000000003</v>
      </c>
      <c r="G16" s="16">
        <f>[12]Março!$B$10</f>
        <v>30.4</v>
      </c>
      <c r="H16" s="16">
        <f>[12]Março!$B$11</f>
        <v>29.839999999999996</v>
      </c>
      <c r="I16" s="16" t="str">
        <f>[12]Março!$B$12</f>
        <v>*</v>
      </c>
      <c r="J16" s="16">
        <f>[12]Março!$B$13</f>
        <v>28.8</v>
      </c>
      <c r="K16" s="16">
        <f>[12]Março!$B$14</f>
        <v>28.549999999999997</v>
      </c>
      <c r="L16" s="16">
        <f>[12]Março!$B$15</f>
        <v>30.580000000000002</v>
      </c>
      <c r="M16" s="16">
        <f>[12]Março!$B$16</f>
        <v>31.666666666666668</v>
      </c>
      <c r="N16" s="16">
        <f>[12]Março!$B$17</f>
        <v>26.7</v>
      </c>
      <c r="O16" s="16">
        <f>[12]Março!$B$18</f>
        <v>25.869999999999997</v>
      </c>
      <c r="P16" s="16">
        <f>[12]Março!$B$19</f>
        <v>28.412499999999998</v>
      </c>
      <c r="Q16" s="16">
        <f>[12]Março!$B$20</f>
        <v>30.54</v>
      </c>
      <c r="R16" s="16">
        <f>[12]Março!$B$21</f>
        <v>27.941666666666663</v>
      </c>
      <c r="S16" s="16">
        <f>[12]Março!$B$22</f>
        <v>26.027777777777779</v>
      </c>
      <c r="T16" s="16">
        <f>[12]Março!$B$23</f>
        <v>25.312500000000004</v>
      </c>
      <c r="U16" s="16">
        <f>[12]Março!$B$24</f>
        <v>23.904761904761909</v>
      </c>
      <c r="V16" s="16">
        <f>[12]Março!$B$25</f>
        <v>24.875</v>
      </c>
      <c r="W16" s="16">
        <f>[12]Março!$B$26</f>
        <v>24.127272727272729</v>
      </c>
      <c r="X16" s="16">
        <f>[12]Março!$B$27</f>
        <v>21.912499999999998</v>
      </c>
      <c r="Y16" s="16">
        <f>[12]Março!$B$28</f>
        <v>24.725000000000005</v>
      </c>
      <c r="Z16" s="16">
        <f>[12]Março!$B$29</f>
        <v>25.154166666666665</v>
      </c>
      <c r="AA16" s="16">
        <f>[12]Março!$B$30</f>
        <v>24.885714285714286</v>
      </c>
      <c r="AB16" s="16">
        <f>[12]Março!$B$31</f>
        <v>23.137499999999999</v>
      </c>
      <c r="AC16" s="16">
        <f>[12]Março!$B$32</f>
        <v>24.080000000000002</v>
      </c>
      <c r="AD16" s="16">
        <f>[12]Março!$B$33</f>
        <v>24.264285714285716</v>
      </c>
      <c r="AE16" s="16">
        <f>[12]Março!$B$34</f>
        <v>25.999999999999996</v>
      </c>
      <c r="AF16" s="16">
        <f>[12]Março!$B$35</f>
        <v>26.2</v>
      </c>
      <c r="AG16" s="33">
        <f t="shared" si="1"/>
        <v>27.015882635882644</v>
      </c>
    </row>
    <row r="17" spans="1:33" ht="17.100000000000001" customHeight="1">
      <c r="A17" s="14" t="s">
        <v>8</v>
      </c>
      <c r="B17" s="16">
        <f>[13]Março!$B$5</f>
        <v>26.612500000000001</v>
      </c>
      <c r="C17" s="16">
        <f>[13]Março!$B$6</f>
        <v>26.575000000000006</v>
      </c>
      <c r="D17" s="16">
        <f>[13]Março!$B$7</f>
        <v>26.55</v>
      </c>
      <c r="E17" s="16">
        <f>[13]Março!$B$8</f>
        <v>26.087499999999995</v>
      </c>
      <c r="F17" s="16">
        <f>[13]Março!$B$9</f>
        <v>25.433333333333326</v>
      </c>
      <c r="G17" s="16">
        <f>[13]Março!$B$10</f>
        <v>24.295833333333338</v>
      </c>
      <c r="H17" s="16">
        <f>[13]Março!$B$11</f>
        <v>24.324999999999999</v>
      </c>
      <c r="I17" s="16">
        <f>[13]Março!$B$12</f>
        <v>24.600000000000005</v>
      </c>
      <c r="J17" s="16">
        <f>[13]Março!$B$13</f>
        <v>24.620833333333337</v>
      </c>
      <c r="K17" s="16">
        <f>[13]Março!$B$14</f>
        <v>25.337499999999995</v>
      </c>
      <c r="L17" s="16">
        <f>[13]Março!$B$15</f>
        <v>26.383333333333336</v>
      </c>
      <c r="M17" s="16">
        <f>[13]Março!$B$16</f>
        <v>25.020833333333329</v>
      </c>
      <c r="N17" s="16">
        <f>[13]Março!$B$17</f>
        <v>22.775000000000002</v>
      </c>
      <c r="O17" s="16">
        <f>[13]Março!$B$18</f>
        <v>22.983333333333338</v>
      </c>
      <c r="P17" s="16">
        <f>[13]Março!$B$19</f>
        <v>24.724999999999991</v>
      </c>
      <c r="Q17" s="16">
        <f>[13]Março!$B$20</f>
        <v>26.041666666666661</v>
      </c>
      <c r="R17" s="16">
        <f>[13]Março!$B$21</f>
        <v>26.683333333333334</v>
      </c>
      <c r="S17" s="16">
        <f>[13]Março!$B$22</f>
        <v>26.662499999999994</v>
      </c>
      <c r="T17" s="16">
        <f>[13]Março!$B$23</f>
        <v>25.591666666666669</v>
      </c>
      <c r="U17" s="16">
        <f>[13]Março!$B$24</f>
        <v>24.104166666666671</v>
      </c>
      <c r="V17" s="16">
        <f>[13]Março!$B$25</f>
        <v>24.904166666666665</v>
      </c>
      <c r="W17" s="16">
        <f>[13]Março!$B$26</f>
        <v>24.017391304347829</v>
      </c>
      <c r="X17" s="16">
        <f>[13]Março!$B$27</f>
        <v>22.1875</v>
      </c>
      <c r="Y17" s="16">
        <f>[13]Março!$B$28</f>
        <v>24.429166666666671</v>
      </c>
      <c r="Z17" s="16">
        <f>[13]Março!$B$29</f>
        <v>24.766666666666666</v>
      </c>
      <c r="AA17" s="16">
        <f>[13]Março!$B$30</f>
        <v>24.091666666666669</v>
      </c>
      <c r="AB17" s="16">
        <f>[13]Março!$B$31</f>
        <v>23.908333333333331</v>
      </c>
      <c r="AC17" s="16">
        <f>[13]Março!$B$32</f>
        <v>24.679166666666664</v>
      </c>
      <c r="AD17" s="16">
        <f>[13]Março!$B$33</f>
        <v>24.162499999999998</v>
      </c>
      <c r="AE17" s="16">
        <f>[13]Março!$B$34</f>
        <v>24.204166666666669</v>
      </c>
      <c r="AF17" s="16">
        <f>[13]Março!$B$35</f>
        <v>22.875</v>
      </c>
      <c r="AG17" s="33">
        <f t="shared" si="1"/>
        <v>24.826905095839177</v>
      </c>
    </row>
    <row r="18" spans="1:33" ht="17.100000000000001" customHeight="1">
      <c r="A18" s="14" t="s">
        <v>9</v>
      </c>
      <c r="B18" s="16">
        <f>[14]Março!$B$5</f>
        <v>26.845833333333328</v>
      </c>
      <c r="C18" s="16">
        <f>[14]Março!$B$6</f>
        <v>26.629166666666666</v>
      </c>
      <c r="D18" s="16">
        <f>[14]Março!$B$7</f>
        <v>26.608333333333334</v>
      </c>
      <c r="E18" s="16">
        <f>[14]Março!$B$8</f>
        <v>25.775000000000006</v>
      </c>
      <c r="F18" s="16">
        <f>[14]Março!$B$9</f>
        <v>26.341666666666665</v>
      </c>
      <c r="G18" s="16">
        <f>[14]Março!$B$10</f>
        <v>24.895833333333332</v>
      </c>
      <c r="H18" s="16">
        <f>[14]Março!$B$11</f>
        <v>25.308333333333337</v>
      </c>
      <c r="I18" s="16">
        <f>[14]Março!$B$12</f>
        <v>23.587499999999995</v>
      </c>
      <c r="J18" s="16">
        <f>[14]Março!$B$13</f>
        <v>24.120833333333341</v>
      </c>
      <c r="K18" s="16">
        <f>[14]Março!$B$14</f>
        <v>24.95</v>
      </c>
      <c r="L18" s="16">
        <f>[14]Março!$B$15</f>
        <v>27.154166666666665</v>
      </c>
      <c r="M18" s="16">
        <f>[14]Março!$B$16</f>
        <v>25.437499999999996</v>
      </c>
      <c r="N18" s="16">
        <f>[14]Março!$B$17</f>
        <v>21.779166666666669</v>
      </c>
      <c r="O18" s="16">
        <f>[14]Março!$B$18</f>
        <v>23.616666666666664</v>
      </c>
      <c r="P18" s="16">
        <f>[14]Março!$B$19</f>
        <v>25.541666666666668</v>
      </c>
      <c r="Q18" s="16">
        <f>[14]Março!$B$20</f>
        <v>26.958333333333339</v>
      </c>
      <c r="R18" s="16">
        <f>[14]Março!$B$21</f>
        <v>27.279166666666669</v>
      </c>
      <c r="S18" s="16">
        <f>[14]Março!$B$22</f>
        <v>26.095833333333335</v>
      </c>
      <c r="T18" s="16">
        <f>[14]Março!$B$23</f>
        <v>24.775000000000002</v>
      </c>
      <c r="U18" s="16">
        <f>[14]Março!$B$24</f>
        <v>23.720833333333335</v>
      </c>
      <c r="V18" s="16">
        <f>[14]Março!$B$25</f>
        <v>24.954166666666662</v>
      </c>
      <c r="W18" s="16">
        <f>[14]Março!$B$26</f>
        <v>25.674999999999994</v>
      </c>
      <c r="X18" s="16">
        <f>[14]Março!$B$27</f>
        <v>23.204166666666666</v>
      </c>
      <c r="Y18" s="16">
        <f>[14]Março!$B$28</f>
        <v>25.512500000000003</v>
      </c>
      <c r="Z18" s="16">
        <f>[14]Março!$B$29</f>
        <v>25.341666666666669</v>
      </c>
      <c r="AA18" s="16">
        <f>[14]Março!$B$30</f>
        <v>26.008333333333336</v>
      </c>
      <c r="AB18" s="16">
        <f>[14]Março!$B$31</f>
        <v>23.691666666666666</v>
      </c>
      <c r="AC18" s="16">
        <f>[14]Março!$B$32</f>
        <v>24.674999999999997</v>
      </c>
      <c r="AD18" s="16">
        <f>[14]Março!$B$33</f>
        <v>24.604166666666668</v>
      </c>
      <c r="AE18" s="16">
        <f>[14]Março!$B$34</f>
        <v>25.470833333333335</v>
      </c>
      <c r="AF18" s="16">
        <f>[14]Março!$B$35</f>
        <v>24.112500000000001</v>
      </c>
      <c r="AG18" s="33">
        <f t="shared" si="1"/>
        <v>25.182930107526879</v>
      </c>
    </row>
    <row r="19" spans="1:33" ht="17.100000000000001" customHeight="1">
      <c r="A19" s="14" t="s">
        <v>47</v>
      </c>
      <c r="B19" s="16">
        <f>[15]Março!$B$5</f>
        <v>27.112500000000001</v>
      </c>
      <c r="C19" s="16">
        <f>[15]Março!$B$6</f>
        <v>27.737500000000001</v>
      </c>
      <c r="D19" s="16">
        <f>[15]Março!$B$7</f>
        <v>27.029166666666665</v>
      </c>
      <c r="E19" s="16">
        <f>[15]Março!$B$8</f>
        <v>27.395833333333329</v>
      </c>
      <c r="F19" s="16">
        <f>[15]Março!$B$9</f>
        <v>27.358333333333334</v>
      </c>
      <c r="G19" s="16">
        <f>[15]Março!$B$10</f>
        <v>26.912500000000005</v>
      </c>
      <c r="H19" s="16">
        <f>[15]Março!$B$11</f>
        <v>26.391666666666666</v>
      </c>
      <c r="I19" s="16">
        <f>[15]Março!$B$12</f>
        <v>24.891666666666666</v>
      </c>
      <c r="J19" s="16">
        <f>[15]Março!$B$13</f>
        <v>26.125000000000004</v>
      </c>
      <c r="K19" s="16">
        <f>[15]Março!$B$14</f>
        <v>26.329166666666669</v>
      </c>
      <c r="L19" s="16">
        <f>[15]Março!$B$15</f>
        <v>27.412499999999994</v>
      </c>
      <c r="M19" s="16">
        <f>[15]Março!$B$16</f>
        <v>27.154166666666665</v>
      </c>
      <c r="N19" s="16">
        <f>[15]Março!$B$17</f>
        <v>25.866666666666664</v>
      </c>
      <c r="O19" s="16">
        <f>[15]Março!$B$18</f>
        <v>26.45</v>
      </c>
      <c r="P19" s="16">
        <f>[15]Março!$B$19</f>
        <v>27.108333333333331</v>
      </c>
      <c r="Q19" s="16">
        <f>[15]Março!$B$20</f>
        <v>27.116666666666671</v>
      </c>
      <c r="R19" s="16">
        <f>[15]Março!$B$21</f>
        <v>27.816666666666663</v>
      </c>
      <c r="S19" s="16">
        <f>[15]Março!$B$22</f>
        <v>27.270833333333332</v>
      </c>
      <c r="T19" s="16">
        <f>[15]Março!$B$23</f>
        <v>26.745833333333334</v>
      </c>
      <c r="U19" s="16">
        <f>[15]Março!$B$24</f>
        <v>25.629166666666666</v>
      </c>
      <c r="V19" s="16">
        <f>[15]Março!$B$25</f>
        <v>26.487499999999997</v>
      </c>
      <c r="W19" s="16">
        <f>[15]Março!$B$26</f>
        <v>26.583333333333332</v>
      </c>
      <c r="X19" s="16">
        <f>[15]Março!$B$27</f>
        <v>24.020833333333329</v>
      </c>
      <c r="Y19" s="16">
        <f>[15]Março!$B$28</f>
        <v>24.795833333333334</v>
      </c>
      <c r="Z19" s="16">
        <f>[15]Março!$B$29</f>
        <v>26.537499999999994</v>
      </c>
      <c r="AA19" s="16">
        <f>[15]Março!$B$30</f>
        <v>26.743478260869573</v>
      </c>
      <c r="AB19" s="16">
        <f>[15]Março!$B$31</f>
        <v>24.949999999999992</v>
      </c>
      <c r="AC19" s="16">
        <f>[15]Março!$B$32</f>
        <v>25.070833333333329</v>
      </c>
      <c r="AD19" s="16">
        <f>[15]Março!$B$33</f>
        <v>24.933333333333337</v>
      </c>
      <c r="AE19" s="16">
        <f>[15]Março!$B$34</f>
        <v>25.341666666666669</v>
      </c>
      <c r="AF19" s="16">
        <f>[15]Março!$B$35</f>
        <v>23.733333333333331</v>
      </c>
      <c r="AG19" s="33">
        <f t="shared" si="1"/>
        <v>26.291993922393644</v>
      </c>
    </row>
    <row r="20" spans="1:33" ht="17.100000000000001" customHeight="1">
      <c r="A20" s="14" t="s">
        <v>10</v>
      </c>
      <c r="B20" s="16">
        <f>[16]Março!$B$5</f>
        <v>26.650000000000006</v>
      </c>
      <c r="C20" s="16">
        <f>[16]Março!$B$6</f>
        <v>27.025000000000002</v>
      </c>
      <c r="D20" s="16">
        <f>[16]Março!$B$7</f>
        <v>26.633333333333329</v>
      </c>
      <c r="E20" s="16">
        <f>[16]Março!$B$8</f>
        <v>26.008333333333329</v>
      </c>
      <c r="F20" s="16">
        <f>[16]Março!$B$9</f>
        <v>25.112500000000001</v>
      </c>
      <c r="G20" s="16">
        <f>[16]Março!$B$10</f>
        <v>24.241666666666664</v>
      </c>
      <c r="H20" s="16">
        <f>[16]Março!$B$11</f>
        <v>25.129166666666663</v>
      </c>
      <c r="I20" s="16">
        <f>[16]Março!$B$12</f>
        <v>23.508333333333329</v>
      </c>
      <c r="J20" s="16">
        <f>[16]Março!$B$13</f>
        <v>24.870833333333326</v>
      </c>
      <c r="K20" s="16">
        <f>[16]Março!$B$14</f>
        <v>25.616666666666671</v>
      </c>
      <c r="L20" s="16">
        <f>[16]Março!$B$15</f>
        <v>26.599999999999998</v>
      </c>
      <c r="M20" s="16">
        <f>[16]Março!$B$16</f>
        <v>25.116666666666664</v>
      </c>
      <c r="N20" s="16">
        <f>[16]Março!$B$17</f>
        <v>22.308333333333326</v>
      </c>
      <c r="O20" s="16">
        <f>[16]Março!$B$18</f>
        <v>23.347826086956523</v>
      </c>
      <c r="P20" s="16">
        <f>[16]Março!$B$19</f>
        <v>23.747368421052627</v>
      </c>
      <c r="Q20" s="16">
        <f>[16]Março!$B$20</f>
        <v>25.049999999999997</v>
      </c>
      <c r="R20" s="16">
        <f>[16]Março!$B$21</f>
        <v>25.464705882352945</v>
      </c>
      <c r="S20" s="16">
        <f>[16]Março!$B$22</f>
        <v>26.006249999999998</v>
      </c>
      <c r="T20" s="16">
        <f>[16]Março!$B$23</f>
        <v>25.729166666666671</v>
      </c>
      <c r="U20" s="16">
        <f>[16]Março!$B$24</f>
        <v>24.350000000000005</v>
      </c>
      <c r="V20" s="16">
        <f>[16]Março!$B$25</f>
        <v>24.129166666666666</v>
      </c>
      <c r="W20" s="16">
        <f>[16]Março!$B$26</f>
        <v>23.991666666666671</v>
      </c>
      <c r="X20" s="16">
        <f>[16]Março!$B$27</f>
        <v>18.03846153846154</v>
      </c>
      <c r="Y20" s="16">
        <f>[16]Março!$B$28</f>
        <v>24.284210526315793</v>
      </c>
      <c r="Z20" s="16">
        <f>[16]Março!$B$29</f>
        <v>25.265000000000001</v>
      </c>
      <c r="AA20" s="16">
        <f>[16]Março!$B$30</f>
        <v>25.49444444444444</v>
      </c>
      <c r="AB20" s="16">
        <f>[16]Março!$B$31</f>
        <v>23.495238095238101</v>
      </c>
      <c r="AC20" s="16">
        <f>[16]Março!$B$32</f>
        <v>24.095833333333335</v>
      </c>
      <c r="AD20" s="16">
        <f>[16]Março!$B$33</f>
        <v>23.624999999999996</v>
      </c>
      <c r="AE20" s="16">
        <f>[16]Março!$B$34</f>
        <v>24.3</v>
      </c>
      <c r="AF20" s="16">
        <f>[16]Março!$B$35</f>
        <v>22.647619047619049</v>
      </c>
      <c r="AG20" s="33">
        <f t="shared" ref="AG20:AG32" si="3">AVERAGE(B20:AF20)</f>
        <v>24.576864216422823</v>
      </c>
    </row>
    <row r="21" spans="1:33" ht="17.100000000000001" customHeight="1">
      <c r="A21" s="14" t="s">
        <v>11</v>
      </c>
      <c r="B21" s="16">
        <f>[17]Março!$B$5</f>
        <v>25.945833333333336</v>
      </c>
      <c r="C21" s="16">
        <f>[17]Março!$B$6</f>
        <v>26.570833333333336</v>
      </c>
      <c r="D21" s="16">
        <f>[17]Março!$B$7</f>
        <v>26.5</v>
      </c>
      <c r="E21" s="16">
        <f>[17]Março!$B$8</f>
        <v>26.779166666666669</v>
      </c>
      <c r="F21" s="16">
        <f>[17]Março!$B$9</f>
        <v>24.833333333333332</v>
      </c>
      <c r="G21" s="16">
        <f>[17]Março!$B$10</f>
        <v>24.733333333333331</v>
      </c>
      <c r="H21" s="16">
        <f>[17]Março!$B$11</f>
        <v>24.887500000000003</v>
      </c>
      <c r="I21" s="16">
        <f>[17]Março!$B$12</f>
        <v>24.500000000000004</v>
      </c>
      <c r="J21" s="16">
        <f>[17]Março!$B$13</f>
        <v>25.291666666666661</v>
      </c>
      <c r="K21" s="16">
        <f>[17]Março!$B$14</f>
        <v>25.220833333333335</v>
      </c>
      <c r="L21" s="16">
        <f>[17]Março!$B$15</f>
        <v>26.191666666666666</v>
      </c>
      <c r="M21" s="16">
        <f>[17]Março!$B$16</f>
        <v>24.754166666666663</v>
      </c>
      <c r="N21" s="16">
        <f>[17]Março!$B$17</f>
        <v>23.799999999999997</v>
      </c>
      <c r="O21" s="16">
        <f>[17]Março!$B$18</f>
        <v>23.595833333333342</v>
      </c>
      <c r="P21" s="16">
        <f>[17]Março!$B$19</f>
        <v>24.450000000000003</v>
      </c>
      <c r="Q21" s="16">
        <f>[17]Março!$B$20</f>
        <v>26.358333333333334</v>
      </c>
      <c r="R21" s="16">
        <f>[17]Março!$B$21</f>
        <v>26.487500000000001</v>
      </c>
      <c r="S21" s="16">
        <f>[17]Março!$B$22</f>
        <v>25.308333333333337</v>
      </c>
      <c r="T21" s="16">
        <f>[17]Março!$B$23</f>
        <v>25.254166666666663</v>
      </c>
      <c r="U21" s="16">
        <f>[17]Março!$B$24</f>
        <v>24.295833333333338</v>
      </c>
      <c r="V21" s="16">
        <f>[17]Março!$B$25</f>
        <v>23.937499999999996</v>
      </c>
      <c r="W21" s="16">
        <f>[17]Março!$B$26</f>
        <v>25.145833333333332</v>
      </c>
      <c r="X21" s="16">
        <f>[17]Março!$B$27</f>
        <v>23.729166666666668</v>
      </c>
      <c r="Y21" s="16">
        <f>[17]Março!$B$28</f>
        <v>23.262500000000003</v>
      </c>
      <c r="Z21" s="16">
        <f>[17]Março!$B$29</f>
        <v>24.716666666666669</v>
      </c>
      <c r="AA21" s="16">
        <f>[17]Março!$B$30</f>
        <v>26.900000000000002</v>
      </c>
      <c r="AB21" s="16">
        <f>[17]Março!$B$31</f>
        <v>24.170833333333334</v>
      </c>
      <c r="AC21" s="16">
        <f>[17]Março!$B$32</f>
        <v>24.679166666666674</v>
      </c>
      <c r="AD21" s="16">
        <f>[17]Março!$B$33</f>
        <v>24.333333333333332</v>
      </c>
      <c r="AE21" s="16">
        <f>[17]Março!$B$34</f>
        <v>25.045833333333334</v>
      </c>
      <c r="AF21" s="16">
        <f>[17]Março!$B$35</f>
        <v>23.587499999999995</v>
      </c>
      <c r="AG21" s="33">
        <f t="shared" si="3"/>
        <v>25.008602150537637</v>
      </c>
    </row>
    <row r="22" spans="1:33" ht="17.100000000000001" customHeight="1">
      <c r="A22" s="14" t="s">
        <v>12</v>
      </c>
      <c r="B22" s="16">
        <f>[18]Março!$B$5</f>
        <v>27.204166666666669</v>
      </c>
      <c r="C22" s="16">
        <f>[18]Março!$B$6</f>
        <v>28.012499999999999</v>
      </c>
      <c r="D22" s="16">
        <f>[18]Março!$B$7</f>
        <v>26.925000000000001</v>
      </c>
      <c r="E22" s="16">
        <f>[18]Março!$B$8</f>
        <v>26.829166666666666</v>
      </c>
      <c r="F22" s="16">
        <f>[18]Março!$B$9</f>
        <v>27.491666666666664</v>
      </c>
      <c r="G22" s="16">
        <f>[18]Março!$B$10</f>
        <v>26.387500000000003</v>
      </c>
      <c r="H22" s="16">
        <f>[18]Março!$B$11</f>
        <v>26.508333333333329</v>
      </c>
      <c r="I22" s="16">
        <f>[18]Março!$B$12</f>
        <v>25.783333333333331</v>
      </c>
      <c r="J22" s="16">
        <f>[18]Março!$B$13</f>
        <v>26.7</v>
      </c>
      <c r="K22" s="16">
        <f>[18]Março!$B$14</f>
        <v>26.995833333333326</v>
      </c>
      <c r="L22" s="16">
        <f>[18]Março!$B$15</f>
        <v>27.720833333333331</v>
      </c>
      <c r="M22" s="16">
        <f>[18]Março!$B$16</f>
        <v>27.775000000000002</v>
      </c>
      <c r="N22" s="16">
        <f>[18]Março!$B$17</f>
        <v>28.405555555555551</v>
      </c>
      <c r="O22" s="16">
        <f>[18]Março!$B$18</f>
        <v>27.98</v>
      </c>
      <c r="P22" s="16">
        <f>[18]Março!$B$19</f>
        <v>27.575000000000006</v>
      </c>
      <c r="Q22" s="16">
        <f>[18]Março!$B$20</f>
        <v>29.306666666666668</v>
      </c>
      <c r="R22" s="16">
        <f>[18]Março!$B$21</f>
        <v>32.033333333333331</v>
      </c>
      <c r="S22" s="16">
        <f>[18]Março!$B$22</f>
        <v>32.587499999999999</v>
      </c>
      <c r="T22" s="16">
        <f>[18]Março!$B$23</f>
        <v>31.928571428571427</v>
      </c>
      <c r="U22" s="16">
        <f>[18]Março!$B$24</f>
        <v>28.65</v>
      </c>
      <c r="V22" s="16">
        <f>[18]Março!$B$25</f>
        <v>30.119999999999997</v>
      </c>
      <c r="W22" s="16">
        <f>[18]Março!$B$26</f>
        <v>29.25</v>
      </c>
      <c r="X22" s="16" t="str">
        <f>[18]Março!$B$27</f>
        <v>*</v>
      </c>
      <c r="Y22" s="16" t="str">
        <f>[18]Março!$B$28</f>
        <v>*</v>
      </c>
      <c r="Z22" s="16" t="str">
        <f>[18]Março!$B$29</f>
        <v>*</v>
      </c>
      <c r="AA22" s="16" t="str">
        <f>[18]Março!$B$30</f>
        <v>*</v>
      </c>
      <c r="AB22" s="16" t="str">
        <f>[18]Março!$B$31</f>
        <v>*</v>
      </c>
      <c r="AC22" s="16" t="str">
        <f>[18]Março!$B$32</f>
        <v>*</v>
      </c>
      <c r="AD22" s="16" t="str">
        <f>[18]Março!$B$33</f>
        <v>*</v>
      </c>
      <c r="AE22" s="16" t="str">
        <f>[18]Março!$B$34</f>
        <v>*</v>
      </c>
      <c r="AF22" s="16" t="str">
        <f>[18]Março!$B$35</f>
        <v>*</v>
      </c>
      <c r="AG22" s="33">
        <f t="shared" si="3"/>
        <v>28.280452741702735</v>
      </c>
    </row>
    <row r="23" spans="1:33" ht="17.100000000000001" customHeight="1">
      <c r="A23" s="14" t="s">
        <v>13</v>
      </c>
      <c r="B23" s="16">
        <f>[19]Março!$B$5</f>
        <v>27.324999999999999</v>
      </c>
      <c r="C23" s="16">
        <f>[19]Março!$B$6</f>
        <v>26.233333333333334</v>
      </c>
      <c r="D23" s="16">
        <f>[19]Março!$B$7</f>
        <v>25.929166666666671</v>
      </c>
      <c r="E23" s="16">
        <f>[19]Março!$B$8</f>
        <v>25.795833333333334</v>
      </c>
      <c r="F23" s="16">
        <f>[19]Março!$B$9</f>
        <v>26.908333333333331</v>
      </c>
      <c r="G23" s="16">
        <f>[19]Março!$B$10</f>
        <v>27.308333333333334</v>
      </c>
      <c r="H23" s="16">
        <f>[19]Março!$B$11</f>
        <v>26.824999999999999</v>
      </c>
      <c r="I23" s="16">
        <f>[19]Março!$B$12</f>
        <v>26.087499999999995</v>
      </c>
      <c r="J23" s="16">
        <f>[19]Março!$B$13</f>
        <v>26.004166666666666</v>
      </c>
      <c r="K23" s="16">
        <f>[19]Março!$B$14</f>
        <v>26.916666666666668</v>
      </c>
      <c r="L23" s="16">
        <f>[19]Março!$B$15</f>
        <v>27.849999999999998</v>
      </c>
      <c r="M23" s="16">
        <f>[19]Março!$B$16</f>
        <v>27.5</v>
      </c>
      <c r="N23" s="16">
        <f>[19]Março!$B$17</f>
        <v>27.295833333333338</v>
      </c>
      <c r="O23" s="16">
        <f>[19]Março!$B$18</f>
        <v>26.508333333333329</v>
      </c>
      <c r="P23" s="16">
        <f>[19]Março!$B$19</f>
        <v>26.720833333333331</v>
      </c>
      <c r="Q23" s="16">
        <f>[19]Março!$B$20</f>
        <v>26.912499999999998</v>
      </c>
      <c r="R23" s="16">
        <f>[19]Março!$B$21</f>
        <v>27.045833333333334</v>
      </c>
      <c r="S23" s="16">
        <f>[19]Março!$B$22</f>
        <v>26.929166666666664</v>
      </c>
      <c r="T23" s="16">
        <f>[19]Março!$B$23</f>
        <v>26.970833333333335</v>
      </c>
      <c r="U23" s="16">
        <f>[19]Março!$B$24</f>
        <v>26.162499999999998</v>
      </c>
      <c r="V23" s="16">
        <f>[19]Março!$B$25</f>
        <v>26.575000000000003</v>
      </c>
      <c r="W23" s="16">
        <f>[19]Março!$B$26</f>
        <v>26.895833333333329</v>
      </c>
      <c r="X23" s="16">
        <f>[19]Março!$B$27</f>
        <v>26.379166666666666</v>
      </c>
      <c r="Y23" s="16">
        <f>[19]Março!$B$28</f>
        <v>25.091666666666669</v>
      </c>
      <c r="Z23" s="16">
        <f>[19]Março!$B$29</f>
        <v>25.804166666666664</v>
      </c>
      <c r="AA23" s="16">
        <f>[19]Março!$B$30</f>
        <v>25.891666666666666</v>
      </c>
      <c r="AB23" s="16">
        <f>[19]Março!$B$31</f>
        <v>24.145833333333332</v>
      </c>
      <c r="AC23" s="16">
        <f>[19]Março!$B$32</f>
        <v>24.170833333333331</v>
      </c>
      <c r="AD23" s="16">
        <f>[19]Março!$B$33</f>
        <v>25.495833333333334</v>
      </c>
      <c r="AE23" s="16">
        <f>[19]Março!$B$34</f>
        <v>26.750000000000004</v>
      </c>
      <c r="AF23" s="16">
        <f>[19]Março!$B$35</f>
        <v>25.870833333333334</v>
      </c>
      <c r="AG23" s="33">
        <f t="shared" si="3"/>
        <v>26.396774193548392</v>
      </c>
    </row>
    <row r="24" spans="1:33" ht="17.100000000000001" customHeight="1">
      <c r="A24" s="14" t="s">
        <v>14</v>
      </c>
      <c r="B24" s="16">
        <f>[20]Março!$B$5</f>
        <v>26.270833333333332</v>
      </c>
      <c r="C24" s="16">
        <f>[20]Março!$B$6</f>
        <v>26.100000000000005</v>
      </c>
      <c r="D24" s="16">
        <f>[20]Março!$B$7</f>
        <v>26.654166666666665</v>
      </c>
      <c r="E24" s="16">
        <f>[20]Março!$B$8</f>
        <v>26.787499999999998</v>
      </c>
      <c r="F24" s="16">
        <f>[20]Março!$B$9</f>
        <v>26.441666666666666</v>
      </c>
      <c r="G24" s="16">
        <f>[20]Março!$B$10</f>
        <v>26.170833333333331</v>
      </c>
      <c r="H24" s="16">
        <f>[20]Março!$B$11</f>
        <v>25.441666666666663</v>
      </c>
      <c r="I24" s="16">
        <f>[20]Março!$B$12</f>
        <v>24.979166666666671</v>
      </c>
      <c r="J24" s="16">
        <f>[20]Março!$B$13</f>
        <v>24.508333333333336</v>
      </c>
      <c r="K24" s="16">
        <f>[20]Março!$B$14</f>
        <v>24.666666666666671</v>
      </c>
      <c r="L24" s="16">
        <f>[20]Março!$B$15</f>
        <v>26.145833333333339</v>
      </c>
      <c r="M24" s="16">
        <f>[20]Março!$B$16</f>
        <v>26.55</v>
      </c>
      <c r="N24" s="16">
        <f>[20]Março!$B$17</f>
        <v>23.045833333333331</v>
      </c>
      <c r="O24" s="16">
        <f>[20]Março!$B$18</f>
        <v>23.562499999999996</v>
      </c>
      <c r="P24" s="16">
        <f>[20]Março!$B$19</f>
        <v>24.504166666666666</v>
      </c>
      <c r="Q24" s="16">
        <f>[20]Março!$B$20</f>
        <v>25.275000000000002</v>
      </c>
      <c r="R24" s="16">
        <f>[20]Março!$B$21</f>
        <v>25.474999999999998</v>
      </c>
      <c r="S24" s="16">
        <f>[20]Março!$B$22</f>
        <v>23.737500000000001</v>
      </c>
      <c r="T24" s="16">
        <f>[20]Março!$B$23</f>
        <v>23.041666666666668</v>
      </c>
      <c r="U24" s="16">
        <f>[20]Março!$B$24</f>
        <v>22.312500000000004</v>
      </c>
      <c r="V24" s="16">
        <f>[20]Março!$B$25</f>
        <v>22.358333333333334</v>
      </c>
      <c r="W24" s="16">
        <f>[20]Março!$B$26</f>
        <v>23.812499999999996</v>
      </c>
      <c r="X24" s="16">
        <f>[20]Março!$B$27</f>
        <v>25.341666666666665</v>
      </c>
      <c r="Y24" s="16">
        <f>[20]Março!$B$28</f>
        <v>25.599999999999998</v>
      </c>
      <c r="Z24" s="16">
        <f>[20]Março!$B$29</f>
        <v>25.650000000000002</v>
      </c>
      <c r="AA24" s="16">
        <f>[20]Março!$B$30</f>
        <v>26.612500000000001</v>
      </c>
      <c r="AB24" s="16">
        <f>[20]Março!$B$31</f>
        <v>24.491666666666664</v>
      </c>
      <c r="AC24" s="16">
        <f>[20]Março!$B$32</f>
        <v>26.312499999999996</v>
      </c>
      <c r="AD24" s="16">
        <f>[20]Março!$B$33</f>
        <v>25.525000000000002</v>
      </c>
      <c r="AE24" s="16">
        <f>[20]Março!$B$34</f>
        <v>25.591666666666665</v>
      </c>
      <c r="AF24" s="16">
        <f>[20]Março!$B$35</f>
        <v>25.387499999999999</v>
      </c>
      <c r="AG24" s="33">
        <f t="shared" si="3"/>
        <v>25.108198924731184</v>
      </c>
    </row>
    <row r="25" spans="1:33" ht="17.100000000000001" customHeight="1">
      <c r="A25" s="14" t="s">
        <v>15</v>
      </c>
      <c r="B25" s="16">
        <f>[21]Março!$B$5</f>
        <v>25.324999999999992</v>
      </c>
      <c r="C25" s="16">
        <f>[21]Março!$B$6</f>
        <v>25.833333333333332</v>
      </c>
      <c r="D25" s="16">
        <f>[21]Março!$B$7</f>
        <v>25.566666666666666</v>
      </c>
      <c r="E25" s="16">
        <f>[21]Março!$B$8</f>
        <v>25.424999999999997</v>
      </c>
      <c r="F25" s="16">
        <f>[21]Março!$B$9</f>
        <v>23.758333333333329</v>
      </c>
      <c r="G25" s="16">
        <f>[21]Março!$B$10</f>
        <v>22.162499999999998</v>
      </c>
      <c r="H25" s="16">
        <f>[21]Março!$B$11</f>
        <v>24.575000000000003</v>
      </c>
      <c r="I25" s="16">
        <f>[21]Março!$B$12</f>
        <v>23.600000000000005</v>
      </c>
      <c r="J25" s="16">
        <f>[21]Março!$B$13</f>
        <v>23.104166666666668</v>
      </c>
      <c r="K25" s="16">
        <f>[21]Março!$B$14</f>
        <v>24.845833333333331</v>
      </c>
      <c r="L25" s="16">
        <f>[21]Março!$B$15</f>
        <v>25.691666666666663</v>
      </c>
      <c r="M25" s="16">
        <f>[21]Março!$B$16</f>
        <v>25.820833333333329</v>
      </c>
      <c r="N25" s="16">
        <f>[21]Março!$B$17</f>
        <v>23.408333333333331</v>
      </c>
      <c r="O25" s="16">
        <f>[21]Março!$B$18</f>
        <v>23.037500000000005</v>
      </c>
      <c r="P25" s="16">
        <f>[21]Março!$B$19</f>
        <v>23.158333333333335</v>
      </c>
      <c r="Q25" s="16">
        <f>[21]Março!$B$20</f>
        <v>24.804166666666671</v>
      </c>
      <c r="R25" s="16">
        <f>[21]Março!$B$21</f>
        <v>25.545833333333334</v>
      </c>
      <c r="S25" s="16">
        <f>[21]Março!$B$22</f>
        <v>24.666666666666671</v>
      </c>
      <c r="T25" s="16">
        <f>[21]Março!$B$23</f>
        <v>24.49166666666666</v>
      </c>
      <c r="U25" s="16">
        <f>[21]Março!$B$24</f>
        <v>22.88333333333334</v>
      </c>
      <c r="V25" s="16">
        <f>[21]Março!$B$25</f>
        <v>24.650000000000002</v>
      </c>
      <c r="W25" s="16">
        <f>[21]Março!$B$26</f>
        <v>23.058333333333334</v>
      </c>
      <c r="X25" s="16">
        <f>[21]Março!$B$27</f>
        <v>21.529166666666665</v>
      </c>
      <c r="Y25" s="16">
        <f>[21]Março!$B$28</f>
        <v>23.587499999999995</v>
      </c>
      <c r="Z25" s="16">
        <f>[21]Março!$B$29</f>
        <v>23.520833333333343</v>
      </c>
      <c r="AA25" s="16">
        <f>[21]Março!$B$30</f>
        <v>24.366666666666671</v>
      </c>
      <c r="AB25" s="16">
        <f>[21]Março!$B$31</f>
        <v>21.574999999999999</v>
      </c>
      <c r="AC25" s="16">
        <f>[21]Março!$B$32</f>
        <v>21.616666666666664</v>
      </c>
      <c r="AD25" s="16">
        <f>[21]Março!$B$33</f>
        <v>22.224999999999998</v>
      </c>
      <c r="AE25" s="16">
        <f>[21]Março!$B$34</f>
        <v>22.7</v>
      </c>
      <c r="AF25" s="16">
        <f>[21]Março!$B$35</f>
        <v>20.308333333333334</v>
      </c>
      <c r="AG25" s="33">
        <f t="shared" si="3"/>
        <v>23.769086021505377</v>
      </c>
    </row>
    <row r="26" spans="1:33" ht="17.100000000000001" customHeight="1">
      <c r="A26" s="14" t="s">
        <v>16</v>
      </c>
      <c r="B26" s="16">
        <f>[22]Março!$B$5</f>
        <v>27.695833333333336</v>
      </c>
      <c r="C26" s="16">
        <f>[22]Março!$B$6</f>
        <v>27.504166666666663</v>
      </c>
      <c r="D26" s="16">
        <f>[22]Março!$B$7</f>
        <v>27.625</v>
      </c>
      <c r="E26" s="16">
        <f>[22]Março!$B$8</f>
        <v>27.204166666666666</v>
      </c>
      <c r="F26" s="16">
        <f>[22]Março!$B$9</f>
        <v>28.104166666666661</v>
      </c>
      <c r="G26" s="16">
        <f>[22]Março!$B$10</f>
        <v>27.700000000000003</v>
      </c>
      <c r="H26" s="16">
        <f>[22]Março!$B$11</f>
        <v>27.00833333333334</v>
      </c>
      <c r="I26" s="16">
        <f>[22]Março!$B$12</f>
        <v>26.654166666666665</v>
      </c>
      <c r="J26" s="16">
        <f>[22]Março!$B$13</f>
        <v>26.395833333333332</v>
      </c>
      <c r="K26" s="16">
        <f>[22]Março!$B$14</f>
        <v>27.599999999999998</v>
      </c>
      <c r="L26" s="16">
        <f>[22]Março!$B$15</f>
        <v>28.312499999999996</v>
      </c>
      <c r="M26" s="16">
        <f>[22]Março!$B$16</f>
        <v>27.641666666666666</v>
      </c>
      <c r="N26" s="16">
        <f>[22]Março!$B$17</f>
        <v>27.337499999999991</v>
      </c>
      <c r="O26" s="16">
        <f>[22]Março!$B$18</f>
        <v>29.2</v>
      </c>
      <c r="P26" s="16">
        <f>[22]Março!$B$19</f>
        <v>28.891666666666662</v>
      </c>
      <c r="Q26" s="16">
        <f>[22]Março!$B$20</f>
        <v>29.254166666666659</v>
      </c>
      <c r="R26" s="16">
        <f>[22]Março!$B$21</f>
        <v>29.420833333333331</v>
      </c>
      <c r="S26" s="16">
        <f>[22]Março!$B$22</f>
        <v>29.020833333333339</v>
      </c>
      <c r="T26" s="16">
        <f>[22]Março!$B$23</f>
        <v>28.233333333333331</v>
      </c>
      <c r="U26" s="16">
        <f>[22]Março!$B$24</f>
        <v>27.791666666666671</v>
      </c>
      <c r="V26" s="16">
        <f>[22]Março!$B$25</f>
        <v>27.645833333333339</v>
      </c>
      <c r="W26" s="16">
        <f>[22]Março!$B$26</f>
        <v>27.125000000000004</v>
      </c>
      <c r="X26" s="16">
        <f>[22]Março!$B$27</f>
        <v>24.341666666666669</v>
      </c>
      <c r="Y26" s="16">
        <f>[22]Março!$B$28</f>
        <v>25.799999999999997</v>
      </c>
      <c r="Z26" s="16">
        <f>[22]Março!$B$29</f>
        <v>27.349999999999998</v>
      </c>
      <c r="AA26" s="16">
        <f>[22]Março!$B$30</f>
        <v>25.704166666666662</v>
      </c>
      <c r="AB26" s="16">
        <f>[22]Março!$B$31</f>
        <v>21.441666666666663</v>
      </c>
      <c r="AC26" s="16">
        <f>[22]Março!$B$32</f>
        <v>22.245833333333326</v>
      </c>
      <c r="AD26" s="16">
        <f>[22]Março!$B$33</f>
        <v>23.974999999999998</v>
      </c>
      <c r="AE26" s="16">
        <f>[22]Março!$B$34</f>
        <v>25.358333333333331</v>
      </c>
      <c r="AF26" s="16">
        <f>[22]Março!$B$35</f>
        <v>24.508333333333336</v>
      </c>
      <c r="AG26" s="33">
        <f t="shared" si="3"/>
        <v>26.906182795698921</v>
      </c>
    </row>
    <row r="27" spans="1:33" ht="17.100000000000001" customHeight="1">
      <c r="A27" s="14" t="s">
        <v>17</v>
      </c>
      <c r="B27" s="16">
        <f>[23]Março!$B$5</f>
        <v>26.95</v>
      </c>
      <c r="C27" s="16">
        <f>[23]Março!$B$6</f>
        <v>27.004166666666666</v>
      </c>
      <c r="D27" s="16">
        <f>[23]Março!$B$7</f>
        <v>27.212499999999991</v>
      </c>
      <c r="E27" s="16">
        <f>[23]Março!$B$8</f>
        <v>26.175000000000001</v>
      </c>
      <c r="F27" s="16">
        <f>[23]Março!$B$9</f>
        <v>25.995833333333337</v>
      </c>
      <c r="G27" s="16">
        <f>[23]Março!$B$10</f>
        <v>25.341666666666669</v>
      </c>
      <c r="H27" s="16">
        <f>[23]Março!$B$11</f>
        <v>25.304166666666674</v>
      </c>
      <c r="I27" s="16">
        <f>[23]Março!$B$12</f>
        <v>23.337499999999995</v>
      </c>
      <c r="J27" s="16">
        <f>[23]Março!$B$13</f>
        <v>24.862499999999997</v>
      </c>
      <c r="K27" s="16">
        <f>[23]Março!$B$14</f>
        <v>25.312499999999996</v>
      </c>
      <c r="L27" s="16">
        <f>[23]Março!$B$15</f>
        <v>25.770833333333332</v>
      </c>
      <c r="M27" s="16">
        <f>[23]Março!$B$16</f>
        <v>25.474999999999994</v>
      </c>
      <c r="N27" s="16">
        <f>[23]Março!$B$17</f>
        <v>22.920833333333338</v>
      </c>
      <c r="O27" s="16">
        <f>[23]Março!$B$18</f>
        <v>24.720833333333331</v>
      </c>
      <c r="P27" s="16">
        <f>[23]Março!$B$19</f>
        <v>25.621739130434779</v>
      </c>
      <c r="Q27" s="16">
        <f>[23]Março!$B$20</f>
        <v>26.325000000000003</v>
      </c>
      <c r="R27" s="16">
        <f>[23]Março!$B$21</f>
        <v>26.275000000000002</v>
      </c>
      <c r="S27" s="16">
        <f>[23]Março!$B$22</f>
        <v>24.883333333333329</v>
      </c>
      <c r="T27" s="16">
        <f>[23]Março!$B$23</f>
        <v>25.166666666666668</v>
      </c>
      <c r="U27" s="16">
        <f>[23]Março!$B$24</f>
        <v>24.129166666666666</v>
      </c>
      <c r="V27" s="16">
        <f>[23]Março!$B$25</f>
        <v>24.133333333333329</v>
      </c>
      <c r="W27" s="16">
        <f>[23]Março!$B$26</f>
        <v>24.895833333333339</v>
      </c>
      <c r="X27" s="16">
        <f>[23]Março!$B$27</f>
        <v>22.987499999999997</v>
      </c>
      <c r="Y27" s="16">
        <f>[23]Março!$B$28</f>
        <v>23.212500000000002</v>
      </c>
      <c r="Z27" s="16">
        <f>[23]Março!$B$29</f>
        <v>24.895833333333329</v>
      </c>
      <c r="AA27" s="16">
        <f>[23]Março!$B$30</f>
        <v>25.133333333333329</v>
      </c>
      <c r="AB27" s="16">
        <f>[23]Março!$B$31</f>
        <v>23.570833333333336</v>
      </c>
      <c r="AC27" s="16">
        <f>[23]Março!$B$32</f>
        <v>24.941666666666666</v>
      </c>
      <c r="AD27" s="16">
        <f>[23]Março!$B$33</f>
        <v>24.600000000000005</v>
      </c>
      <c r="AE27" s="16">
        <f>[23]Março!$B$34</f>
        <v>25.508333333333329</v>
      </c>
      <c r="AF27" s="16">
        <f>[23]Março!$B$35</f>
        <v>23.787500000000005</v>
      </c>
      <c r="AG27" s="33">
        <f t="shared" si="3"/>
        <v>25.046803412809727</v>
      </c>
    </row>
    <row r="28" spans="1:33" ht="17.100000000000001" customHeight="1">
      <c r="A28" s="14" t="s">
        <v>18</v>
      </c>
      <c r="B28" s="80" t="str">
        <f>[24]Março!$B$5</f>
        <v>*</v>
      </c>
      <c r="C28" s="80" t="str">
        <f>[24]Março!$B$6</f>
        <v>*</v>
      </c>
      <c r="D28" s="80" t="str">
        <f>[24]Março!$B$7</f>
        <v>*</v>
      </c>
      <c r="E28" s="80" t="str">
        <f>[24]Março!$B$8</f>
        <v>*</v>
      </c>
      <c r="F28" s="16" t="str">
        <f>[24]Março!$B$9</f>
        <v>*</v>
      </c>
      <c r="G28" s="16" t="str">
        <f>[24]Março!$B$10</f>
        <v>*</v>
      </c>
      <c r="H28" s="16" t="str">
        <f>[24]Março!$B$11</f>
        <v>*</v>
      </c>
      <c r="I28" s="16" t="str">
        <f>[24]Março!$B$12</f>
        <v>*</v>
      </c>
      <c r="J28" s="16" t="str">
        <f>[24]Março!$B$13</f>
        <v>*</v>
      </c>
      <c r="K28" s="16" t="str">
        <f>[24]Março!$B$14</f>
        <v>*</v>
      </c>
      <c r="L28" s="16" t="str">
        <f>[24]Março!$B$15</f>
        <v>*</v>
      </c>
      <c r="M28" s="16" t="str">
        <f>[24]Março!$B$16</f>
        <v>*</v>
      </c>
      <c r="N28" s="16" t="str">
        <f>[24]Março!$B$17</f>
        <v>*</v>
      </c>
      <c r="O28" s="16" t="str">
        <f>[24]Março!$B$18</f>
        <v>*</v>
      </c>
      <c r="P28" s="16" t="str">
        <f>[24]Março!$B$19</f>
        <v>*</v>
      </c>
      <c r="Q28" s="16" t="str">
        <f>[24]Março!$B$20</f>
        <v>*</v>
      </c>
      <c r="R28" s="16" t="str">
        <f>[24]Março!$B$21</f>
        <v>*</v>
      </c>
      <c r="S28" s="16" t="str">
        <f>[24]Março!$B$22</f>
        <v>*</v>
      </c>
      <c r="T28" s="16" t="str">
        <f>[24]Março!$B$23</f>
        <v>*</v>
      </c>
      <c r="U28" s="16" t="str">
        <f>[24]Março!$B$24</f>
        <v>*</v>
      </c>
      <c r="V28" s="16" t="str">
        <f>[24]Março!$B$25</f>
        <v>*</v>
      </c>
      <c r="W28" s="16" t="str">
        <f>[24]Março!$B$26</f>
        <v>*</v>
      </c>
      <c r="X28" s="16" t="str">
        <f>[24]Março!$B$27</f>
        <v>*</v>
      </c>
      <c r="Y28" s="16" t="str">
        <f>[24]Março!$B$28</f>
        <v>*</v>
      </c>
      <c r="Z28" s="16" t="str">
        <f>[24]Março!$B$29</f>
        <v>*</v>
      </c>
      <c r="AA28" s="16" t="str">
        <f>[24]Março!$B$30</f>
        <v>*</v>
      </c>
      <c r="AB28" s="16" t="str">
        <f>[24]Março!$B$31</f>
        <v>*</v>
      </c>
      <c r="AC28" s="16" t="str">
        <f>[24]Março!$B$32</f>
        <v>*</v>
      </c>
      <c r="AD28" s="16" t="str">
        <f>[24]Março!$B$33</f>
        <v>*</v>
      </c>
      <c r="AE28" s="16" t="str">
        <f>[24]Março!$B$34</f>
        <v>*</v>
      </c>
      <c r="AF28" s="16" t="str">
        <f>[24]Março!$B$35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[25]Março!$B$5</f>
        <v>26.145833333333329</v>
      </c>
      <c r="C29" s="16">
        <f>[25]Março!$B$6</f>
        <v>26.541666666666661</v>
      </c>
      <c r="D29" s="16">
        <f>[25]Março!$B$7</f>
        <v>26.712500000000002</v>
      </c>
      <c r="E29" s="16">
        <f>[25]Março!$B$8</f>
        <v>25.033333333333331</v>
      </c>
      <c r="F29" s="16">
        <f>[25]Março!$B$9</f>
        <v>23.991666666666671</v>
      </c>
      <c r="G29" s="16">
        <f>[25]Março!$B$10</f>
        <v>24.241666666666664</v>
      </c>
      <c r="H29" s="16">
        <f>[25]Março!$B$11</f>
        <v>23.858333333333331</v>
      </c>
      <c r="I29" s="16">
        <f>[25]Março!$B$12</f>
        <v>23.491666666666674</v>
      </c>
      <c r="J29" s="16">
        <f>[25]Março!$B$13</f>
        <v>23.183333333333334</v>
      </c>
      <c r="K29" s="16">
        <f>[25]Março!$B$14</f>
        <v>25.262500000000003</v>
      </c>
      <c r="L29" s="16">
        <f>[25]Março!$B$15</f>
        <v>25.445833333333329</v>
      </c>
      <c r="M29" s="16">
        <f>[25]Março!$B$16</f>
        <v>25.316666666666666</v>
      </c>
      <c r="N29" s="16">
        <f>[25]Março!$B$17</f>
        <v>22.324999999999999</v>
      </c>
      <c r="O29" s="16">
        <f>[25]Março!$B$18</f>
        <v>22.491666666666664</v>
      </c>
      <c r="P29" s="16">
        <f>[25]Março!$B$19</f>
        <v>23.587500000000002</v>
      </c>
      <c r="Q29" s="16">
        <f>[25]Março!$B$20</f>
        <v>25.716666666666669</v>
      </c>
      <c r="R29" s="16">
        <f>[25]Março!$B$21</f>
        <v>26.191666666666663</v>
      </c>
      <c r="S29" s="16">
        <f>[25]Março!$B$22</f>
        <v>26.120833333333334</v>
      </c>
      <c r="T29" s="16">
        <f>[25]Março!$B$23</f>
        <v>25.466666666666665</v>
      </c>
      <c r="U29" s="16">
        <f>[25]Março!$B$24</f>
        <v>24.345833333333335</v>
      </c>
      <c r="V29" s="16">
        <f>[25]Março!$B$25</f>
        <v>24.170833333333334</v>
      </c>
      <c r="W29" s="16">
        <f>[25]Março!$B$26</f>
        <v>22.366666666666671</v>
      </c>
      <c r="X29" s="16">
        <f>[25]Março!$B$27</f>
        <v>20.887499999999999</v>
      </c>
      <c r="Y29" s="16">
        <f>[25]Março!$B$28</f>
        <v>23.691666666666663</v>
      </c>
      <c r="Z29" s="16">
        <f>[25]Março!$B$29</f>
        <v>24.362500000000001</v>
      </c>
      <c r="AA29" s="16">
        <f>[25]Março!$B$30</f>
        <v>23.037499999999998</v>
      </c>
      <c r="AB29" s="16">
        <f>[25]Março!$B$31</f>
        <v>22.595833333333335</v>
      </c>
      <c r="AC29" s="16">
        <f>[25]Março!$B$32</f>
        <v>23.420833333333334</v>
      </c>
      <c r="AD29" s="16">
        <f>[25]Março!$B$33</f>
        <v>22.933333333333334</v>
      </c>
      <c r="AE29" s="16">
        <f>[25]Março!$B$34</f>
        <v>22.625</v>
      </c>
      <c r="AF29" s="16">
        <f>[25]Março!$B$35</f>
        <v>21.091666666666665</v>
      </c>
      <c r="AG29" s="33">
        <f t="shared" si="3"/>
        <v>24.085618279569893</v>
      </c>
    </row>
    <row r="30" spans="1:33" ht="17.100000000000001" customHeight="1">
      <c r="A30" s="14" t="s">
        <v>31</v>
      </c>
      <c r="B30" s="16">
        <f>[26]Março!$B$5</f>
        <v>25.870833333333326</v>
      </c>
      <c r="C30" s="16">
        <f>[26]Março!$B$6</f>
        <v>25.358333333333334</v>
      </c>
      <c r="D30" s="16">
        <f>[26]Março!$B$7</f>
        <v>25.512500000000003</v>
      </c>
      <c r="E30" s="16">
        <f>[26]Março!$B$8</f>
        <v>25.508333333333336</v>
      </c>
      <c r="F30" s="16">
        <f>[26]Março!$B$9</f>
        <v>25.662499999999994</v>
      </c>
      <c r="G30" s="16">
        <f>[26]Março!$B$10</f>
        <v>25.466666666666665</v>
      </c>
      <c r="H30" s="16">
        <f>[26]Março!$B$11</f>
        <v>25.108333333333334</v>
      </c>
      <c r="I30" s="16">
        <f>[26]Março!$B$12</f>
        <v>24.658333333333335</v>
      </c>
      <c r="J30" s="16">
        <f>[26]Março!$B$13</f>
        <v>24.829166666666666</v>
      </c>
      <c r="K30" s="16">
        <f>[26]Março!$B$14</f>
        <v>24.895833333333332</v>
      </c>
      <c r="L30" s="16">
        <f>[26]Março!$B$15</f>
        <v>24.995833333333326</v>
      </c>
      <c r="M30" s="16">
        <f>[26]Março!$B$16</f>
        <v>25.891666666666676</v>
      </c>
      <c r="N30" s="16">
        <f>[26]Março!$B$17</f>
        <v>25.483333333333334</v>
      </c>
      <c r="O30" s="16">
        <f>[26]Março!$B$18</f>
        <v>25.525000000000002</v>
      </c>
      <c r="P30" s="16">
        <f>[26]Março!$B$19</f>
        <v>25.675000000000001</v>
      </c>
      <c r="Q30" s="16">
        <f>[26]Março!$B$20</f>
        <v>25.75</v>
      </c>
      <c r="R30" s="16">
        <f>[26]Março!$B$21</f>
        <v>26.25</v>
      </c>
      <c r="S30" s="16">
        <f>[26]Março!$B$22</f>
        <v>25.3125</v>
      </c>
      <c r="T30" s="16">
        <f>[26]Março!$B$23</f>
        <v>25.483333333333334</v>
      </c>
      <c r="U30" s="16">
        <f>[26]Março!$B$24</f>
        <v>24.133333333333329</v>
      </c>
      <c r="V30" s="16">
        <f>[26]Março!$B$25</f>
        <v>24.454166666666666</v>
      </c>
      <c r="W30" s="16">
        <f>[26]Março!$B$26</f>
        <v>25.283333333333335</v>
      </c>
      <c r="X30" s="16">
        <f>[26]Março!$B$27</f>
        <v>23.716666666666669</v>
      </c>
      <c r="Y30" s="16">
        <f>[26]Março!$B$28</f>
        <v>24.970833333333331</v>
      </c>
      <c r="Z30" s="16">
        <f>[26]Março!$B$29</f>
        <v>25.562500000000004</v>
      </c>
      <c r="AA30" s="16">
        <f>[26]Março!$B$30</f>
        <v>26.362499999999997</v>
      </c>
      <c r="AB30" s="16">
        <f>[26]Março!$B$31</f>
        <v>23.566666666666674</v>
      </c>
      <c r="AC30" s="16">
        <f>[26]Março!$B$32</f>
        <v>24.120833333333334</v>
      </c>
      <c r="AD30" s="16">
        <f>[26]Março!$B$33</f>
        <v>24.8125</v>
      </c>
      <c r="AE30" s="16">
        <f>[26]Março!$B$34</f>
        <v>25.670833333333334</v>
      </c>
      <c r="AF30" s="16">
        <f>[26]Março!$B$35</f>
        <v>24.395833333333329</v>
      </c>
      <c r="AG30" s="33">
        <f t="shared" si="3"/>
        <v>25.170564516129033</v>
      </c>
    </row>
    <row r="31" spans="1:33" ht="17.100000000000001" customHeight="1">
      <c r="A31" s="14" t="s">
        <v>49</v>
      </c>
      <c r="B31" s="16">
        <f>[27]Março!$B$5</f>
        <v>24.583333333333339</v>
      </c>
      <c r="C31" s="16">
        <f>[27]Março!$B$6</f>
        <v>24.529166666666669</v>
      </c>
      <c r="D31" s="16">
        <f>[27]Março!$B$7</f>
        <v>24.804166666666664</v>
      </c>
      <c r="E31" s="16">
        <f>[27]Março!$B$8</f>
        <v>25.333333333333339</v>
      </c>
      <c r="F31" s="16">
        <f>[27]Março!$B$9</f>
        <v>23.95</v>
      </c>
      <c r="G31" s="16">
        <f>[27]Março!$B$10</f>
        <v>25.445833333333336</v>
      </c>
      <c r="H31" s="16">
        <f>[27]Março!$B$11</f>
        <v>24.408333333333335</v>
      </c>
      <c r="I31" s="16">
        <f>[27]Março!$B$12</f>
        <v>24.941666666666663</v>
      </c>
      <c r="J31" s="16">
        <f>[27]Março!$B$13</f>
        <v>24.208333333333329</v>
      </c>
      <c r="K31" s="16">
        <f>[27]Março!$B$14</f>
        <v>24.791666666666668</v>
      </c>
      <c r="L31" s="16">
        <f>[27]Março!$B$15</f>
        <v>25.349999999999998</v>
      </c>
      <c r="M31" s="16">
        <f>[27]Março!$B$16</f>
        <v>24.508333333333336</v>
      </c>
      <c r="N31" s="16">
        <f>[27]Março!$B$17</f>
        <v>24.616666666666664</v>
      </c>
      <c r="O31" s="16">
        <f>[27]Março!$B$18</f>
        <v>24.508333333333329</v>
      </c>
      <c r="P31" s="16">
        <f>[27]Março!$B$19</f>
        <v>24.470833333333328</v>
      </c>
      <c r="Q31" s="16">
        <f>[27]Março!$B$20</f>
        <v>24.816666666666666</v>
      </c>
      <c r="R31" s="16">
        <f>[27]Março!$B$21</f>
        <v>25.3125</v>
      </c>
      <c r="S31" s="16">
        <f>[27]Março!$B$22</f>
        <v>24.162499999999994</v>
      </c>
      <c r="T31" s="16">
        <f>[27]Março!$B$23</f>
        <v>23.420833333333331</v>
      </c>
      <c r="U31" s="16">
        <f>[27]Março!$B$24</f>
        <v>22.8</v>
      </c>
      <c r="V31" s="16">
        <f>[27]Março!$B$25</f>
        <v>23.8125</v>
      </c>
      <c r="W31" s="16">
        <f>[27]Março!$B$26</f>
        <v>24.683333333333334</v>
      </c>
      <c r="X31" s="16">
        <f>[27]Março!$B$27</f>
        <v>25.824999999999999</v>
      </c>
      <c r="Y31" s="16">
        <f>[27]Março!$B$28</f>
        <v>25.375000000000011</v>
      </c>
      <c r="Z31" s="16">
        <f>[27]Março!$B$29</f>
        <v>24.537500000000005</v>
      </c>
      <c r="AA31" s="16">
        <f>[27]Março!$B$30</f>
        <v>25.129166666666666</v>
      </c>
      <c r="AB31" s="16">
        <f>[27]Março!$B$31</f>
        <v>22.862500000000001</v>
      </c>
      <c r="AC31" s="16">
        <f>[27]Março!$B$32</f>
        <v>24.062500000000004</v>
      </c>
      <c r="AD31" s="16">
        <f>[27]Março!$B$33</f>
        <v>24.245833333333334</v>
      </c>
      <c r="AE31" s="16">
        <f>[27]Março!$B$34</f>
        <v>25.05</v>
      </c>
      <c r="AF31" s="16">
        <f>[27]Março!$B$35</f>
        <v>25.816666666666666</v>
      </c>
      <c r="AG31" s="33">
        <f>AVERAGE(B31:AF31)</f>
        <v>24.592338709677414</v>
      </c>
    </row>
    <row r="32" spans="1:33" ht="17.100000000000001" customHeight="1">
      <c r="A32" s="14" t="s">
        <v>20</v>
      </c>
      <c r="B32" s="16">
        <f>[28]Março!$B$5</f>
        <v>26.987500000000001</v>
      </c>
      <c r="C32" s="16">
        <f>[28]Março!$B$6</f>
        <v>26.620833333333326</v>
      </c>
      <c r="D32" s="16">
        <f>[28]Março!$B$7</f>
        <v>27.795833333333331</v>
      </c>
      <c r="E32" s="16">
        <f>[28]Março!$B$8</f>
        <v>26.116666666666664</v>
      </c>
      <c r="F32" s="16">
        <f>[28]Março!$B$9</f>
        <v>27.570833333333336</v>
      </c>
      <c r="G32" s="16">
        <f>[28]Março!$B$10</f>
        <v>26.437499999999996</v>
      </c>
      <c r="H32" s="16">
        <f>[28]Março!$B$11</f>
        <v>25.595833333333335</v>
      </c>
      <c r="I32" s="16">
        <f>[28]Março!$B$12</f>
        <v>25.891666666666662</v>
      </c>
      <c r="J32" s="16">
        <f>[28]Março!$B$13</f>
        <v>23.666666666666661</v>
      </c>
      <c r="K32" s="16">
        <f>[28]Março!$B$14</f>
        <v>25.158333333333335</v>
      </c>
      <c r="L32" s="16">
        <f>[28]Março!$B$15</f>
        <v>26.283333333333331</v>
      </c>
      <c r="M32" s="16">
        <f>[28]Março!$B$16</f>
        <v>25.954166666666669</v>
      </c>
      <c r="N32" s="16">
        <f>[28]Março!$B$17</f>
        <v>23.849999999999998</v>
      </c>
      <c r="O32" s="16">
        <f>[28]Março!$B$18</f>
        <v>24.325000000000006</v>
      </c>
      <c r="P32" s="16">
        <f>[28]Março!$B$19</f>
        <v>25.158333333333335</v>
      </c>
      <c r="Q32" s="16">
        <f>[28]Março!$B$20</f>
        <v>26.495833333333334</v>
      </c>
      <c r="R32" s="16">
        <f>[28]Março!$B$21</f>
        <v>26.741666666666664</v>
      </c>
      <c r="S32" s="16">
        <f>[28]Março!$B$22</f>
        <v>25.966666666666672</v>
      </c>
      <c r="T32" s="16">
        <f>[28]Março!$B$23</f>
        <v>23.299999999999997</v>
      </c>
      <c r="U32" s="16">
        <f>[28]Março!$B$24</f>
        <v>23.562499999999996</v>
      </c>
      <c r="V32" s="16">
        <f>[28]Março!$B$25</f>
        <v>23.416666666666668</v>
      </c>
      <c r="W32" s="16">
        <f>[28]Março!$B$26</f>
        <v>24.462500000000006</v>
      </c>
      <c r="X32" s="16">
        <f>[28]Março!$B$27</f>
        <v>25.579166666666666</v>
      </c>
      <c r="Y32" s="16">
        <f>[28]Março!$B$28</f>
        <v>25.960869565217397</v>
      </c>
      <c r="Z32" s="16">
        <f>[28]Março!$B$29</f>
        <v>25.512499999999992</v>
      </c>
      <c r="AA32" s="16">
        <f>[28]Março!$B$30</f>
        <v>26.916666666666661</v>
      </c>
      <c r="AB32" s="16">
        <f>[28]Março!$B$31</f>
        <v>24.1875</v>
      </c>
      <c r="AC32" s="16">
        <f>[28]Março!$B$32</f>
        <v>27.212500000000002</v>
      </c>
      <c r="AD32" s="16">
        <f>[28]Março!$B$33</f>
        <v>27.125</v>
      </c>
      <c r="AE32" s="16">
        <f>[28]Março!$B$34</f>
        <v>25.616666666666671</v>
      </c>
      <c r="AF32" s="16">
        <f>[28]Março!$B$35</f>
        <v>26.195833333333329</v>
      </c>
      <c r="AG32" s="33">
        <f t="shared" si="3"/>
        <v>25.666614071996261</v>
      </c>
    </row>
    <row r="33" spans="1:35" s="5" customFormat="1" ht="17.100000000000001" customHeight="1" thickBot="1">
      <c r="A33" s="81" t="s">
        <v>34</v>
      </c>
      <c r="B33" s="82">
        <f t="shared" ref="B33:AG33" si="4">AVERAGE(B5:B32)</f>
        <v>26.26398148148148</v>
      </c>
      <c r="C33" s="82">
        <f t="shared" si="4"/>
        <v>26.255864197530869</v>
      </c>
      <c r="D33" s="82">
        <f t="shared" si="4"/>
        <v>26.226234567901241</v>
      </c>
      <c r="E33" s="82">
        <f t="shared" si="4"/>
        <v>25.949537037037029</v>
      </c>
      <c r="F33" s="82">
        <f t="shared" si="4"/>
        <v>25.919753086419753</v>
      </c>
      <c r="G33" s="82">
        <f t="shared" si="4"/>
        <v>25.550771604938273</v>
      </c>
      <c r="H33" s="82">
        <f t="shared" si="4"/>
        <v>25.465370370370369</v>
      </c>
      <c r="I33" s="82">
        <f t="shared" si="4"/>
        <v>24.693269230769225</v>
      </c>
      <c r="J33" s="82">
        <f t="shared" si="4"/>
        <v>24.834259259259259</v>
      </c>
      <c r="K33" s="82">
        <f t="shared" si="4"/>
        <v>25.53302469135803</v>
      </c>
      <c r="L33" s="82">
        <f t="shared" si="4"/>
        <v>26.361913580246917</v>
      </c>
      <c r="M33" s="82">
        <f t="shared" si="4"/>
        <v>26.022993827160491</v>
      </c>
      <c r="N33" s="82">
        <f t="shared" si="4"/>
        <v>24.474588477366257</v>
      </c>
      <c r="O33" s="82">
        <f t="shared" si="4"/>
        <v>24.809796027911972</v>
      </c>
      <c r="P33" s="82">
        <f t="shared" si="4"/>
        <v>25.373238551289653</v>
      </c>
      <c r="Q33" s="82">
        <f t="shared" si="4"/>
        <v>26.117469135802473</v>
      </c>
      <c r="R33" s="82">
        <f t="shared" si="4"/>
        <v>26.590513798111836</v>
      </c>
      <c r="S33" s="82">
        <f t="shared" si="4"/>
        <v>25.742155349794238</v>
      </c>
      <c r="T33" s="82">
        <f t="shared" si="4"/>
        <v>25.086089065255734</v>
      </c>
      <c r="U33" s="82">
        <f t="shared" si="4"/>
        <v>24.13181216931217</v>
      </c>
      <c r="V33" s="82">
        <f t="shared" si="4"/>
        <v>24.809053945249595</v>
      </c>
      <c r="W33" s="82">
        <f t="shared" si="4"/>
        <v>24.860450519689646</v>
      </c>
      <c r="X33" s="82">
        <f t="shared" si="4"/>
        <v>23.951639546351085</v>
      </c>
      <c r="Y33" s="82">
        <f t="shared" si="4"/>
        <v>24.826894106084605</v>
      </c>
      <c r="Z33" s="82">
        <f t="shared" si="4"/>
        <v>25.222211538461544</v>
      </c>
      <c r="AA33" s="82">
        <f t="shared" si="4"/>
        <v>25.649627063757489</v>
      </c>
      <c r="AB33" s="82">
        <f t="shared" si="4"/>
        <v>23.634213702963702</v>
      </c>
      <c r="AC33" s="82">
        <f t="shared" si="4"/>
        <v>24.476460423634339</v>
      </c>
      <c r="AD33" s="82">
        <f t="shared" si="4"/>
        <v>24.610164835164838</v>
      </c>
      <c r="AE33" s="82">
        <f t="shared" si="4"/>
        <v>25.001267482517481</v>
      </c>
      <c r="AF33" s="82">
        <f t="shared" si="4"/>
        <v>24.218498168498172</v>
      </c>
      <c r="AG33" s="83">
        <f t="shared" si="4"/>
        <v>25.289318836246867</v>
      </c>
      <c r="AH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>
      <c r="A35" s="90"/>
      <c r="B35" s="91"/>
      <c r="C35" s="92" t="s">
        <v>139</v>
      </c>
      <c r="D35" s="92"/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>
      <c r="A37" s="100"/>
      <c r="B37" s="92"/>
      <c r="C37" s="92"/>
      <c r="D37" s="92"/>
      <c r="E37" s="92" t="s">
        <v>137</v>
      </c>
      <c r="F37" s="92"/>
      <c r="G37" s="92"/>
      <c r="H37" s="92"/>
      <c r="I37" s="92"/>
      <c r="J37" s="9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1"/>
      <c r="AE37" s="97"/>
      <c r="AF37" s="98"/>
      <c r="AG37" s="101"/>
      <c r="AH37" s="24"/>
      <c r="AI37" s="2"/>
    </row>
    <row r="38" spans="1:35" ht="13.5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</row>
    <row r="39" spans="1:3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 t="s">
        <v>50</v>
      </c>
      <c r="M39" s="93"/>
      <c r="N39" s="93"/>
      <c r="O39" s="93"/>
      <c r="P39" s="93"/>
      <c r="Q39" s="93"/>
      <c r="R39" s="93"/>
      <c r="S39" s="93"/>
      <c r="T39" s="93"/>
      <c r="U39" s="93" t="s">
        <v>50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1"/>
    </row>
    <row r="40" spans="1:35">
      <c r="E40" s="2" t="s">
        <v>50</v>
      </c>
    </row>
    <row r="50" spans="9:9">
      <c r="I50" s="2" t="s">
        <v>50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workbookViewId="0">
      <selection activeCell="AE45" sqref="AE45"/>
    </sheetView>
  </sheetViews>
  <sheetFormatPr defaultRowHeight="12.75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10" width="6.1406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6.7109375" style="2" customWidth="1"/>
    <col min="29" max="29" width="6.1406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>
      <c r="A1" s="138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6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45" t="s">
        <v>54</v>
      </c>
    </row>
    <row r="3" spans="1:36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42" t="s">
        <v>44</v>
      </c>
      <c r="AH3" s="34" t="s">
        <v>41</v>
      </c>
      <c r="AI3" s="45" t="s">
        <v>55</v>
      </c>
    </row>
    <row r="4" spans="1:36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43" t="s">
        <v>39</v>
      </c>
      <c r="AH4" s="34" t="s">
        <v>39</v>
      </c>
      <c r="AI4" s="46"/>
    </row>
    <row r="5" spans="1:36" s="5" customFormat="1" ht="20.100000000000001" customHeight="1">
      <c r="A5" s="14" t="s">
        <v>45</v>
      </c>
      <c r="B5" s="15">
        <f>[1]Março!$K$5</f>
        <v>0</v>
      </c>
      <c r="C5" s="15">
        <f>[1]Março!$K$6</f>
        <v>0</v>
      </c>
      <c r="D5" s="15">
        <f>[1]Março!$K$7</f>
        <v>0</v>
      </c>
      <c r="E5" s="15">
        <f>[1]Março!$K$8</f>
        <v>0</v>
      </c>
      <c r="F5" s="15">
        <f>[1]Março!$K$9</f>
        <v>0</v>
      </c>
      <c r="G5" s="15">
        <f>[1]Março!$K$10</f>
        <v>0</v>
      </c>
      <c r="H5" s="15">
        <f>[1]Março!$K$11</f>
        <v>0</v>
      </c>
      <c r="I5" s="15">
        <f>[1]Março!$K$12</f>
        <v>0</v>
      </c>
      <c r="J5" s="15">
        <f>[1]Março!$K$13</f>
        <v>0</v>
      </c>
      <c r="K5" s="15">
        <f>[1]Março!$K$14</f>
        <v>0</v>
      </c>
      <c r="L5" s="15">
        <f>[1]Março!$K$15</f>
        <v>0</v>
      </c>
      <c r="M5" s="15">
        <f>[1]Março!$K$16</f>
        <v>0</v>
      </c>
      <c r="N5" s="15">
        <f>[1]Março!$K$17</f>
        <v>0</v>
      </c>
      <c r="O5" s="15">
        <f>[1]Março!$K$18</f>
        <v>0</v>
      </c>
      <c r="P5" s="15">
        <f>[1]Março!$K$19</f>
        <v>0</v>
      </c>
      <c r="Q5" s="15">
        <f>[1]Março!$K$20</f>
        <v>0</v>
      </c>
      <c r="R5" s="15">
        <f>[1]Março!$K$21</f>
        <v>0</v>
      </c>
      <c r="S5" s="15">
        <f>[1]Março!$K$22</f>
        <v>0</v>
      </c>
      <c r="T5" s="15">
        <f>[1]Março!$K$23</f>
        <v>0</v>
      </c>
      <c r="U5" s="15">
        <f>[1]Março!$K$24</f>
        <v>0</v>
      </c>
      <c r="V5" s="15">
        <f>[1]Março!$K$25</f>
        <v>0</v>
      </c>
      <c r="W5" s="15">
        <f>[1]Março!$K$26</f>
        <v>0</v>
      </c>
      <c r="X5" s="15">
        <f>[1]Março!$K$27</f>
        <v>0</v>
      </c>
      <c r="Y5" s="15">
        <f>[1]Março!$K$28</f>
        <v>0</v>
      </c>
      <c r="Z5" s="15">
        <f>[1]Março!$K$29</f>
        <v>0</v>
      </c>
      <c r="AA5" s="15">
        <f>[1]Março!$K$30</f>
        <v>0</v>
      </c>
      <c r="AB5" s="15">
        <f>[1]Março!$K$31</f>
        <v>0</v>
      </c>
      <c r="AC5" s="15">
        <f>[1]Março!$K$32</f>
        <v>0</v>
      </c>
      <c r="AD5" s="15">
        <f>[1]Março!$K$33</f>
        <v>0</v>
      </c>
      <c r="AE5" s="15">
        <f>[1]Março!$K$34</f>
        <v>0</v>
      </c>
      <c r="AF5" s="15">
        <f>[1]Março!$K$35</f>
        <v>0</v>
      </c>
      <c r="AG5" s="33">
        <f>SUM(B5:AF5)</f>
        <v>0</v>
      </c>
      <c r="AH5" s="44">
        <f>MAX(B5:AF5)</f>
        <v>0</v>
      </c>
      <c r="AI5" s="47">
        <f t="shared" ref="AI5:AI31" si="1">COUNTIF(B5:AF5,"=0,0")</f>
        <v>31</v>
      </c>
    </row>
    <row r="6" spans="1:36" ht="17.100000000000001" customHeight="1">
      <c r="A6" s="14" t="s">
        <v>0</v>
      </c>
      <c r="B6" s="16">
        <f>[2]Março!$K$5</f>
        <v>0</v>
      </c>
      <c r="C6" s="16">
        <f>[2]Março!$K$6</f>
        <v>0</v>
      </c>
      <c r="D6" s="16">
        <f>[2]Março!$K$7</f>
        <v>0</v>
      </c>
      <c r="E6" s="16">
        <f>[2]Março!$K$8</f>
        <v>11</v>
      </c>
      <c r="F6" s="16">
        <f>[2]Março!$K$9</f>
        <v>22.599999999999991</v>
      </c>
      <c r="G6" s="16">
        <f>[2]Março!$K$10</f>
        <v>2.1999999999999997</v>
      </c>
      <c r="H6" s="16">
        <f>[2]Março!$K$11</f>
        <v>0.8</v>
      </c>
      <c r="I6" s="16">
        <f>[2]Março!$K$12</f>
        <v>0.8</v>
      </c>
      <c r="J6" s="16">
        <f>[2]Março!$K$13</f>
        <v>1.9999999999999998</v>
      </c>
      <c r="K6" s="16">
        <f>[2]Março!$K$14</f>
        <v>3.8000000000000012</v>
      </c>
      <c r="L6" s="16">
        <f>[2]Março!$K$15</f>
        <v>2.1999999999999997</v>
      </c>
      <c r="M6" s="16">
        <f>[2]Março!$K$16</f>
        <v>1.5999999999999999</v>
      </c>
      <c r="N6" s="16">
        <f>[2]Março!$K$17</f>
        <v>0.2</v>
      </c>
      <c r="O6" s="16">
        <f>[2]Março!$K$18</f>
        <v>1.7999999999999998</v>
      </c>
      <c r="P6" s="16">
        <f>[2]Março!$K$19</f>
        <v>4.2000000000000011</v>
      </c>
      <c r="Q6" s="16">
        <f>[2]Março!$K$20</f>
        <v>3.8000000000000012</v>
      </c>
      <c r="R6" s="16">
        <f>[2]Março!$K$21</f>
        <v>3.4000000000000008</v>
      </c>
      <c r="S6" s="16">
        <f>[2]Março!$K$22</f>
        <v>2.1999999999999997</v>
      </c>
      <c r="T6" s="16">
        <f>[2]Março!$K$23</f>
        <v>0.2</v>
      </c>
      <c r="U6" s="16">
        <f>[2]Março!$K$24</f>
        <v>0</v>
      </c>
      <c r="V6" s="16">
        <f>[2]Março!$K$25</f>
        <v>0.2</v>
      </c>
      <c r="W6" s="16">
        <f>[2]Março!$K$26</f>
        <v>0.2</v>
      </c>
      <c r="X6" s="16">
        <f>[2]Março!$K$27</f>
        <v>0</v>
      </c>
      <c r="Y6" s="16">
        <f>[2]Março!$K$28</f>
        <v>0</v>
      </c>
      <c r="Z6" s="16">
        <f>[2]Março!$K$29</f>
        <v>0</v>
      </c>
      <c r="AA6" s="16">
        <f>[2]Março!$K$30</f>
        <v>0.8</v>
      </c>
      <c r="AB6" s="16">
        <f>[2]Março!$K$31</f>
        <v>2.1999999999999997</v>
      </c>
      <c r="AC6" s="16">
        <f>[2]Março!$K$32</f>
        <v>4.0000000000000009</v>
      </c>
      <c r="AD6" s="16">
        <f>[2]Março!$K$33</f>
        <v>6.8000000000000034</v>
      </c>
      <c r="AE6" s="16">
        <f>[2]Março!$K$34</f>
        <v>9.0000000000000018</v>
      </c>
      <c r="AF6" s="16">
        <f>[2]Março!$K$35</f>
        <v>6.8000000000000025</v>
      </c>
      <c r="AG6" s="33">
        <f t="shared" ref="AG6:AG17" si="2">SUM(B6:AF6)</f>
        <v>92.800000000000011</v>
      </c>
      <c r="AH6" s="36">
        <f>MAX(B6:AF6)</f>
        <v>22.599999999999991</v>
      </c>
      <c r="AI6" s="47">
        <f t="shared" si="1"/>
        <v>7</v>
      </c>
    </row>
    <row r="7" spans="1:36" ht="17.100000000000001" customHeight="1">
      <c r="A7" s="14" t="s">
        <v>1</v>
      </c>
      <c r="B7" s="16">
        <f>[3]Março!$K$5</f>
        <v>0.2</v>
      </c>
      <c r="C7" s="16">
        <f>[3]Março!$K$6</f>
        <v>0.2</v>
      </c>
      <c r="D7" s="16">
        <f>[3]Março!$K$7</f>
        <v>0.2</v>
      </c>
      <c r="E7" s="16">
        <f>[3]Março!$K$8</f>
        <v>0.4</v>
      </c>
      <c r="F7" s="16">
        <f>[3]Março!$K$9</f>
        <v>0</v>
      </c>
      <c r="G7" s="16">
        <f>[3]Março!$K$10</f>
        <v>11.399999999999999</v>
      </c>
      <c r="H7" s="16">
        <f>[3]Março!$K$11</f>
        <v>2.8000000000000003</v>
      </c>
      <c r="I7" s="16">
        <f>[3]Março!$K$12</f>
        <v>12.2</v>
      </c>
      <c r="J7" s="16">
        <f>[3]Março!$K$13</f>
        <v>1.5999999999999999</v>
      </c>
      <c r="K7" s="16">
        <f>[3]Março!$K$14</f>
        <v>0.4</v>
      </c>
      <c r="L7" s="16">
        <f>[3]Março!$K$15</f>
        <v>10.199999999999999</v>
      </c>
      <c r="M7" s="16">
        <f>[3]Março!$K$16</f>
        <v>0</v>
      </c>
      <c r="N7" s="16">
        <f>[3]Março!$K$17</f>
        <v>0.2</v>
      </c>
      <c r="O7" s="16">
        <f>[3]Março!$K$18</f>
        <v>0</v>
      </c>
      <c r="P7" s="16">
        <f>[3]Março!$K$19</f>
        <v>1</v>
      </c>
      <c r="Q7" s="16">
        <f>[3]Março!$K$20</f>
        <v>0.2</v>
      </c>
      <c r="R7" s="16">
        <f>[3]Março!$K$21</f>
        <v>0</v>
      </c>
      <c r="S7" s="16">
        <f>[3]Março!$K$22</f>
        <v>0.4</v>
      </c>
      <c r="T7" s="16">
        <f>[3]Março!$K$23</f>
        <v>0</v>
      </c>
      <c r="U7" s="16">
        <f>[3]Março!$K$24</f>
        <v>0</v>
      </c>
      <c r="V7" s="16">
        <f>[3]Março!$K$25</f>
        <v>0.2</v>
      </c>
      <c r="W7" s="16">
        <f>[3]Março!$K$26</f>
        <v>1.2</v>
      </c>
      <c r="X7" s="16">
        <f>[3]Março!$K$27</f>
        <v>0</v>
      </c>
      <c r="Y7" s="16">
        <f>[3]Março!$K$28</f>
        <v>0.2</v>
      </c>
      <c r="Z7" s="16">
        <f>[3]Março!$K$29</f>
        <v>0</v>
      </c>
      <c r="AA7" s="16">
        <f>[3]Março!$K$30</f>
        <v>0.2</v>
      </c>
      <c r="AB7" s="16">
        <f>[3]Março!$K$31</f>
        <v>0.2</v>
      </c>
      <c r="AC7" s="16">
        <f>[3]Março!$K$32</f>
        <v>0</v>
      </c>
      <c r="AD7" s="16">
        <f>[3]Março!$K$33</f>
        <v>0</v>
      </c>
      <c r="AE7" s="16">
        <f>[3]Março!$K$34</f>
        <v>0</v>
      </c>
      <c r="AF7" s="16">
        <f>[3]Março!$K$35</f>
        <v>8.7999999999999989</v>
      </c>
      <c r="AG7" s="33">
        <f t="shared" si="2"/>
        <v>52.20000000000001</v>
      </c>
      <c r="AH7" s="36">
        <f t="shared" ref="AH7:AH17" si="3">MAX(B7:AF7)</f>
        <v>12.2</v>
      </c>
      <c r="AI7" s="47">
        <f t="shared" si="1"/>
        <v>11</v>
      </c>
    </row>
    <row r="8" spans="1:36" ht="17.100000000000001" customHeight="1">
      <c r="A8" s="14" t="s">
        <v>58</v>
      </c>
      <c r="B8" s="16">
        <f>[4]Março!$K$5</f>
        <v>0</v>
      </c>
      <c r="C8" s="16">
        <f>[4]Março!$K$6</f>
        <v>0</v>
      </c>
      <c r="D8" s="16">
        <f>[4]Março!$K$7</f>
        <v>3.2</v>
      </c>
      <c r="E8" s="16">
        <f>[4]Março!$K$8</f>
        <v>1.2</v>
      </c>
      <c r="F8" s="16">
        <f>[4]Março!$K$9</f>
        <v>0</v>
      </c>
      <c r="G8" s="16">
        <f>[4]Março!$K$10</f>
        <v>19.399999999999999</v>
      </c>
      <c r="H8" s="16">
        <f>[4]Março!$K$11</f>
        <v>27.4</v>
      </c>
      <c r="I8" s="16">
        <f>[4]Março!$K$12</f>
        <v>22.8</v>
      </c>
      <c r="J8" s="16">
        <f>[4]Março!$K$13</f>
        <v>5.8000000000000007</v>
      </c>
      <c r="K8" s="16">
        <f>[4]Março!$K$14</f>
        <v>3</v>
      </c>
      <c r="L8" s="16">
        <f>[4]Março!$K$15</f>
        <v>0</v>
      </c>
      <c r="M8" s="16">
        <f>[4]Março!$K$16</f>
        <v>10.8</v>
      </c>
      <c r="N8" s="16">
        <f>[4]Março!$K$17</f>
        <v>2.5999999999999996</v>
      </c>
      <c r="O8" s="16">
        <f>[4]Março!$K$18</f>
        <v>9.4</v>
      </c>
      <c r="P8" s="16">
        <f>[4]Março!$K$19</f>
        <v>0</v>
      </c>
      <c r="Q8" s="16">
        <f>[4]Março!$K$20</f>
        <v>0.4</v>
      </c>
      <c r="R8" s="16">
        <f>[4]Março!$K$21</f>
        <v>0</v>
      </c>
      <c r="S8" s="16">
        <f>[4]Março!$K$22</f>
        <v>0</v>
      </c>
      <c r="T8" s="16">
        <f>[4]Março!$K$23</f>
        <v>5</v>
      </c>
      <c r="U8" s="16">
        <f>[4]Março!$K$24</f>
        <v>1.8</v>
      </c>
      <c r="V8" s="16">
        <f>[4]Março!$K$25</f>
        <v>0</v>
      </c>
      <c r="W8" s="16">
        <f>[4]Março!$K$26</f>
        <v>0</v>
      </c>
      <c r="X8" s="16">
        <f>[4]Março!$K$27</f>
        <v>0</v>
      </c>
      <c r="Y8" s="16">
        <f>[4]Março!$K$28</f>
        <v>0</v>
      </c>
      <c r="Z8" s="16">
        <f>[4]Março!$K$29</f>
        <v>0</v>
      </c>
      <c r="AA8" s="16">
        <f>[4]Março!$K$30</f>
        <v>0</v>
      </c>
      <c r="AB8" s="16">
        <f>[4]Março!$K$31</f>
        <v>42.000000000000007</v>
      </c>
      <c r="AC8" s="16">
        <f>[4]Março!$K$32</f>
        <v>0.2</v>
      </c>
      <c r="AD8" s="16">
        <f>[4]Março!$K$33</f>
        <v>21.2</v>
      </c>
      <c r="AE8" s="16">
        <f>[4]Março!$K$34</f>
        <v>2.2000000000000002</v>
      </c>
      <c r="AF8" s="16">
        <f>[4]Março!$K$35</f>
        <v>3.8000000000000003</v>
      </c>
      <c r="AG8" s="33">
        <f t="shared" ref="AG8" si="4">SUM(B8:AF8)</f>
        <v>182.2</v>
      </c>
      <c r="AH8" s="36">
        <f t="shared" si="3"/>
        <v>42.000000000000007</v>
      </c>
      <c r="AI8" s="47">
        <f t="shared" si="1"/>
        <v>13</v>
      </c>
    </row>
    <row r="9" spans="1:36" ht="17.100000000000001" customHeight="1">
      <c r="A9" s="14" t="s">
        <v>46</v>
      </c>
      <c r="B9" s="16">
        <f>[5]Março!$K$5</f>
        <v>4.4000000000000004</v>
      </c>
      <c r="C9" s="16">
        <f>[5]Março!$K$6</f>
        <v>0</v>
      </c>
      <c r="D9" s="16">
        <f>[5]Março!$K$7</f>
        <v>0.2</v>
      </c>
      <c r="E9" s="16">
        <f>[5]Março!$K$8</f>
        <v>0</v>
      </c>
      <c r="F9" s="16">
        <f>[5]Março!$K$9</f>
        <v>3.4000000000000004</v>
      </c>
      <c r="G9" s="16">
        <f>[5]Março!$K$10</f>
        <v>23.799999999999997</v>
      </c>
      <c r="H9" s="16">
        <f>[5]Março!$K$11</f>
        <v>0.2</v>
      </c>
      <c r="I9" s="16">
        <f>[5]Março!$K$12</f>
        <v>23.200000000000003</v>
      </c>
      <c r="J9" s="16">
        <f>[5]Março!$K$13</f>
        <v>0.60000000000000009</v>
      </c>
      <c r="K9" s="16">
        <f>[5]Março!$K$14</f>
        <v>0</v>
      </c>
      <c r="L9" s="16">
        <f>[5]Março!$K$15</f>
        <v>0</v>
      </c>
      <c r="M9" s="16">
        <f>[5]Março!$K$16</f>
        <v>0</v>
      </c>
      <c r="N9" s="16">
        <f>[5]Março!$K$17</f>
        <v>0.2</v>
      </c>
      <c r="O9" s="16">
        <f>[5]Março!$K$18</f>
        <v>11</v>
      </c>
      <c r="P9" s="16">
        <f>[5]Março!$K$19</f>
        <v>0</v>
      </c>
      <c r="Q9" s="16">
        <f>[5]Março!$K$20</f>
        <v>9</v>
      </c>
      <c r="R9" s="16">
        <f>[5]Março!$K$21</f>
        <v>2.8</v>
      </c>
      <c r="S9" s="16">
        <f>[5]Março!$K$22</f>
        <v>4.4000000000000004</v>
      </c>
      <c r="T9" s="16">
        <f>[5]Março!$K$23</f>
        <v>0.8</v>
      </c>
      <c r="U9" s="16">
        <f>[5]Março!$K$24</f>
        <v>0</v>
      </c>
      <c r="V9" s="16">
        <f>[5]Março!$K$25</f>
        <v>0</v>
      </c>
      <c r="W9" s="16">
        <f>[5]Março!$K$26</f>
        <v>0</v>
      </c>
      <c r="X9" s="16">
        <f>[5]Março!$K$27</f>
        <v>0</v>
      </c>
      <c r="Y9" s="16">
        <f>[5]Março!$K$28</f>
        <v>0</v>
      </c>
      <c r="Z9" s="16">
        <f>[5]Março!$K$29</f>
        <v>0</v>
      </c>
      <c r="AA9" s="16">
        <f>[5]Março!$K$30</f>
        <v>6.8</v>
      </c>
      <c r="AB9" s="16">
        <f>[5]Março!$K$31</f>
        <v>11.799999999999999</v>
      </c>
      <c r="AC9" s="16">
        <f>[5]Março!$K$32</f>
        <v>0</v>
      </c>
      <c r="AD9" s="16">
        <f>[5]Março!$K$33</f>
        <v>1.8</v>
      </c>
      <c r="AE9" s="16">
        <f>[5]Março!$K$34</f>
        <v>0</v>
      </c>
      <c r="AF9" s="16">
        <f>[5]Março!$K$35</f>
        <v>32.200000000000003</v>
      </c>
      <c r="AG9" s="33">
        <f t="shared" ref="AG9" si="5">SUM(B9:AF9)</f>
        <v>136.6</v>
      </c>
      <c r="AH9" s="36">
        <f t="shared" ref="AH9" si="6">MAX(B9:AF9)</f>
        <v>32.200000000000003</v>
      </c>
      <c r="AI9" s="47">
        <f t="shared" si="1"/>
        <v>14</v>
      </c>
    </row>
    <row r="10" spans="1:36" ht="17.100000000000001" customHeight="1">
      <c r="A10" s="14" t="s">
        <v>2</v>
      </c>
      <c r="B10" s="16">
        <f>[6]Março!$K$5</f>
        <v>0.4</v>
      </c>
      <c r="C10" s="16">
        <f>[6]Março!$K$6</f>
        <v>0</v>
      </c>
      <c r="D10" s="16">
        <f>[6]Março!$K$7</f>
        <v>5.6000000000000005</v>
      </c>
      <c r="E10" s="16">
        <f>[6]Março!$K$8</f>
        <v>0</v>
      </c>
      <c r="F10" s="16">
        <f>[6]Março!$K$9</f>
        <v>0</v>
      </c>
      <c r="G10" s="16">
        <f>[6]Março!$K$10</f>
        <v>1</v>
      </c>
      <c r="H10" s="16">
        <f>[6]Março!$K$11</f>
        <v>0</v>
      </c>
      <c r="I10" s="16">
        <f>[6]Março!$K$12</f>
        <v>7.6</v>
      </c>
      <c r="J10" s="16">
        <f>[6]Março!$K$13</f>
        <v>38.6</v>
      </c>
      <c r="K10" s="16">
        <f>[6]Março!$K$14</f>
        <v>0.2</v>
      </c>
      <c r="L10" s="16">
        <f>[6]Março!$K$15</f>
        <v>4.6000000000000005</v>
      </c>
      <c r="M10" s="16">
        <f>[6]Março!$K$16</f>
        <v>0</v>
      </c>
      <c r="N10" s="16">
        <f>[6]Março!$K$17</f>
        <v>0</v>
      </c>
      <c r="O10" s="16">
        <f>[6]Março!$K$18</f>
        <v>0</v>
      </c>
      <c r="P10" s="16">
        <f>[6]Março!$K$19</f>
        <v>4.4000000000000004</v>
      </c>
      <c r="Q10" s="16">
        <f>[6]Março!$K$20</f>
        <v>0.2</v>
      </c>
      <c r="R10" s="16">
        <f>[6]Março!$K$21</f>
        <v>0</v>
      </c>
      <c r="S10" s="16">
        <f>[6]Março!$K$22</f>
        <v>0</v>
      </c>
      <c r="T10" s="16">
        <f>[6]Março!$K$23</f>
        <v>0</v>
      </c>
      <c r="U10" s="16">
        <f>[6]Março!$K$24</f>
        <v>0</v>
      </c>
      <c r="V10" s="16">
        <f>[6]Março!$K$25</f>
        <v>0</v>
      </c>
      <c r="W10" s="16">
        <f>[6]Março!$K$26</f>
        <v>0</v>
      </c>
      <c r="X10" s="16">
        <f>[6]Março!$K$27</f>
        <v>0</v>
      </c>
      <c r="Y10" s="16">
        <f>[6]Março!$K$28</f>
        <v>0</v>
      </c>
      <c r="Z10" s="16">
        <f>[6]Março!$K$29</f>
        <v>0</v>
      </c>
      <c r="AA10" s="16">
        <f>[6]Março!$K$30</f>
        <v>2.4</v>
      </c>
      <c r="AB10" s="16">
        <f>[6]Março!$K$31</f>
        <v>0.2</v>
      </c>
      <c r="AC10" s="16">
        <f>[6]Março!$K$32</f>
        <v>0.2</v>
      </c>
      <c r="AD10" s="16">
        <f>[6]Março!$K$33</f>
        <v>0</v>
      </c>
      <c r="AE10" s="16">
        <f>[6]Março!$K$34</f>
        <v>6.2</v>
      </c>
      <c r="AF10" s="16">
        <f>[6]Março!$K$35</f>
        <v>1</v>
      </c>
      <c r="AG10" s="33">
        <f t="shared" si="2"/>
        <v>72.600000000000023</v>
      </c>
      <c r="AH10" s="36">
        <f t="shared" si="3"/>
        <v>38.6</v>
      </c>
      <c r="AI10" s="47">
        <f t="shared" si="1"/>
        <v>17</v>
      </c>
    </row>
    <row r="11" spans="1:36" ht="17.100000000000001" customHeight="1">
      <c r="A11" s="14" t="s">
        <v>3</v>
      </c>
      <c r="B11" s="16">
        <f>[7]Março!$K$5</f>
        <v>7.0000000000000018</v>
      </c>
      <c r="C11" s="16">
        <f>[7]Março!$K$6</f>
        <v>6.6000000000000023</v>
      </c>
      <c r="D11" s="16">
        <f>[7]Março!$K$7</f>
        <v>5.8000000000000016</v>
      </c>
      <c r="E11" s="16">
        <f>[7]Março!$K$8</f>
        <v>0.2</v>
      </c>
      <c r="F11" s="16">
        <f>[7]Março!$K$9</f>
        <v>0</v>
      </c>
      <c r="G11" s="16">
        <f>[7]Março!$K$10</f>
        <v>4.4000000000000012</v>
      </c>
      <c r="H11" s="16">
        <f>[7]Março!$K$11</f>
        <v>1.4</v>
      </c>
      <c r="I11" s="16">
        <f>[7]Março!$K$12</f>
        <v>8.9999999999999982</v>
      </c>
      <c r="J11" s="16">
        <f>[7]Março!$K$13</f>
        <v>4.0000000000000009</v>
      </c>
      <c r="K11" s="16">
        <f>[7]Março!$K$14</f>
        <v>3.2000000000000006</v>
      </c>
      <c r="L11" s="16">
        <f>[7]Março!$K$15</f>
        <v>3.2000000000000006</v>
      </c>
      <c r="M11" s="16">
        <f>[7]Março!$K$16</f>
        <v>2.1999999999999997</v>
      </c>
      <c r="N11" s="16">
        <f>[7]Março!$K$17</f>
        <v>2.4</v>
      </c>
      <c r="O11" s="16">
        <f>[7]Março!$K$18</f>
        <v>1.5999999999999999</v>
      </c>
      <c r="P11" s="16">
        <f>[7]Março!$K$19</f>
        <v>20.599999999999994</v>
      </c>
      <c r="Q11" s="16">
        <f>[7]Março!$K$20</f>
        <v>17.399999999999995</v>
      </c>
      <c r="R11" s="16">
        <f>[7]Março!$K$21</f>
        <v>4.4000000000000004</v>
      </c>
      <c r="S11" s="16">
        <f>[7]Março!$K$22</f>
        <v>5.2000000000000011</v>
      </c>
      <c r="T11" s="16">
        <f>[7]Março!$K$23</f>
        <v>1.4</v>
      </c>
      <c r="U11" s="16">
        <f>[7]Março!$K$24</f>
        <v>8.7999999999999989</v>
      </c>
      <c r="V11" s="16">
        <f>[7]Março!$K$25</f>
        <v>3.4000000000000004</v>
      </c>
      <c r="W11" s="16">
        <f>[7]Março!$K$26</f>
        <v>5.4000000000000021</v>
      </c>
      <c r="X11" s="16">
        <f>[7]Março!$K$27</f>
        <v>0.4</v>
      </c>
      <c r="Y11" s="16">
        <f>[7]Março!$K$28</f>
        <v>0</v>
      </c>
      <c r="Z11" s="16">
        <f>[7]Março!$K$29</f>
        <v>0</v>
      </c>
      <c r="AA11" s="16">
        <f>[7]Março!$K$30</f>
        <v>0</v>
      </c>
      <c r="AB11" s="16">
        <f>[7]Março!$K$31</f>
        <v>3.2000000000000006</v>
      </c>
      <c r="AC11" s="16">
        <f>[7]Março!$K$32</f>
        <v>0</v>
      </c>
      <c r="AD11" s="16">
        <f>[7]Março!$K$33</f>
        <v>3.8</v>
      </c>
      <c r="AE11" s="16">
        <f>[7]Março!$K$34</f>
        <v>20.399999999999999</v>
      </c>
      <c r="AF11" s="16">
        <f>[7]Março!$K$35</f>
        <v>0</v>
      </c>
      <c r="AG11" s="33">
        <f t="shared" si="2"/>
        <v>145.40000000000003</v>
      </c>
      <c r="AH11" s="36">
        <f t="shared" si="3"/>
        <v>20.599999999999994</v>
      </c>
      <c r="AI11" s="47">
        <f t="shared" si="1"/>
        <v>6</v>
      </c>
    </row>
    <row r="12" spans="1:36" ht="17.100000000000001" customHeight="1">
      <c r="A12" s="14" t="s">
        <v>4</v>
      </c>
      <c r="B12" s="16">
        <f>[8]Março!$K$5</f>
        <v>19.8</v>
      </c>
      <c r="C12" s="16">
        <f>[8]Março!$K$6</f>
        <v>2.8</v>
      </c>
      <c r="D12" s="16">
        <f>[8]Março!$K$7</f>
        <v>53.400000000000006</v>
      </c>
      <c r="E12" s="16">
        <f>[8]Março!$K$8</f>
        <v>6</v>
      </c>
      <c r="F12" s="16">
        <f>[8]Março!$K$9</f>
        <v>3.5999999999999996</v>
      </c>
      <c r="G12" s="16">
        <f>[8]Março!$K$10</f>
        <v>9.1999999999999993</v>
      </c>
      <c r="H12" s="16">
        <f>[8]Março!$K$11</f>
        <v>16.8</v>
      </c>
      <c r="I12" s="16">
        <f>[8]Março!$K$12</f>
        <v>0.8</v>
      </c>
      <c r="J12" s="16">
        <f>[8]Março!$K$13</f>
        <v>8.6</v>
      </c>
      <c r="K12" s="16">
        <f>[8]Março!$K$14</f>
        <v>1.4</v>
      </c>
      <c r="L12" s="16">
        <f>[8]Março!$K$15</f>
        <v>0.2</v>
      </c>
      <c r="M12" s="16">
        <f>[8]Março!$K$16</f>
        <v>0</v>
      </c>
      <c r="N12" s="16">
        <f>[8]Março!$K$17</f>
        <v>53.000000000000007</v>
      </c>
      <c r="O12" s="16">
        <f>[8]Março!$K$18</f>
        <v>9.4</v>
      </c>
      <c r="P12" s="16">
        <f>[8]Março!$K$19</f>
        <v>16.200000000000003</v>
      </c>
      <c r="Q12" s="16">
        <f>[8]Março!$K$20</f>
        <v>4</v>
      </c>
      <c r="R12" s="16">
        <f>[8]Março!$K$21</f>
        <v>0.60000000000000009</v>
      </c>
      <c r="S12" s="16">
        <f>[8]Março!$K$22</f>
        <v>8.4</v>
      </c>
      <c r="T12" s="16">
        <f>[8]Março!$K$23</f>
        <v>1.2</v>
      </c>
      <c r="U12" s="16">
        <f>[8]Março!$K$24</f>
        <v>16</v>
      </c>
      <c r="V12" s="16">
        <f>[8]Março!$K$25</f>
        <v>3</v>
      </c>
      <c r="W12" s="16">
        <f>[8]Março!$K$26</f>
        <v>0.2</v>
      </c>
      <c r="X12" s="16">
        <f>[8]Março!$K$27</f>
        <v>0</v>
      </c>
      <c r="Y12" s="16">
        <f>[8]Março!$K$28</f>
        <v>0</v>
      </c>
      <c r="Z12" s="16">
        <f>[8]Março!$K$29</f>
        <v>5.4</v>
      </c>
      <c r="AA12" s="16">
        <f>[8]Março!$K$30</f>
        <v>8.3999999999999986</v>
      </c>
      <c r="AB12" s="16">
        <f>[8]Março!$K$31</f>
        <v>9.6000000000000014</v>
      </c>
      <c r="AC12" s="16">
        <f>[8]Março!$K$32</f>
        <v>3.1999999999999997</v>
      </c>
      <c r="AD12" s="16">
        <f>[8]Março!$K$33</f>
        <v>27</v>
      </c>
      <c r="AE12" s="16">
        <f>[8]Março!$K$34</f>
        <v>3.4</v>
      </c>
      <c r="AF12" s="16">
        <f>[8]Março!$K$35</f>
        <v>1.6</v>
      </c>
      <c r="AG12" s="33">
        <f t="shared" si="2"/>
        <v>293.2</v>
      </c>
      <c r="AH12" s="36">
        <f t="shared" si="3"/>
        <v>53.400000000000006</v>
      </c>
      <c r="AI12" s="47">
        <f t="shared" si="1"/>
        <v>3</v>
      </c>
    </row>
    <row r="13" spans="1:36" ht="17.100000000000001" customHeight="1">
      <c r="A13" s="14" t="s">
        <v>5</v>
      </c>
      <c r="B13" s="17">
        <f>[9]Março!$K$5</f>
        <v>0</v>
      </c>
      <c r="C13" s="17">
        <f>[9]Março!$K$6</f>
        <v>0.4</v>
      </c>
      <c r="D13" s="17">
        <f>[9]Março!$K$7</f>
        <v>0</v>
      </c>
      <c r="E13" s="17">
        <f>[9]Março!$K$8</f>
        <v>3.8</v>
      </c>
      <c r="F13" s="17">
        <f>[9]Março!$K$9</f>
        <v>0</v>
      </c>
      <c r="G13" s="17">
        <f>[9]Março!$K$10</f>
        <v>7</v>
      </c>
      <c r="H13" s="17">
        <f>[9]Março!$K$11</f>
        <v>0</v>
      </c>
      <c r="I13" s="17">
        <f>[9]Março!$K$12</f>
        <v>0</v>
      </c>
      <c r="J13" s="17">
        <f>[9]Março!$K$13</f>
        <v>3.4000000000000004</v>
      </c>
      <c r="K13" s="17">
        <f>[9]Março!$K$14</f>
        <v>0.2</v>
      </c>
      <c r="L13" s="17">
        <f>[9]Março!$K$15</f>
        <v>0</v>
      </c>
      <c r="M13" s="17">
        <f>[9]Março!$K$16</f>
        <v>0</v>
      </c>
      <c r="N13" s="17">
        <f>[9]Março!$K$17</f>
        <v>0</v>
      </c>
      <c r="O13" s="17">
        <f>[9]Março!$K$18</f>
        <v>0</v>
      </c>
      <c r="P13" s="17">
        <f>[9]Março!$K$19</f>
        <v>0</v>
      </c>
      <c r="Q13" s="17">
        <f>[9]Março!$K$20</f>
        <v>0</v>
      </c>
      <c r="R13" s="17">
        <f>[9]Março!$K$21</f>
        <v>0</v>
      </c>
      <c r="S13" s="17">
        <f>[9]Março!$K$22</f>
        <v>0</v>
      </c>
      <c r="T13" s="17">
        <f>[9]Março!$K$23</f>
        <v>0</v>
      </c>
      <c r="U13" s="17">
        <f>[9]Março!$K$24</f>
        <v>0</v>
      </c>
      <c r="V13" s="17">
        <f>[9]Março!$K$25</f>
        <v>0</v>
      </c>
      <c r="W13" s="17">
        <f>[9]Março!$K$26</f>
        <v>0</v>
      </c>
      <c r="X13" s="17">
        <f>[9]Março!$K$27</f>
        <v>0</v>
      </c>
      <c r="Y13" s="17">
        <f>[9]Março!$K$28</f>
        <v>0</v>
      </c>
      <c r="Z13" s="17">
        <f>[9]Março!$K$29</f>
        <v>1.2</v>
      </c>
      <c r="AA13" s="17">
        <f>[9]Março!$K$30</f>
        <v>0.2</v>
      </c>
      <c r="AB13" s="17">
        <f>[9]Março!$K$31</f>
        <v>4.8</v>
      </c>
      <c r="AC13" s="17">
        <f>[9]Março!$K$32</f>
        <v>0</v>
      </c>
      <c r="AD13" s="17">
        <f>[9]Março!$K$33</f>
        <v>0</v>
      </c>
      <c r="AE13" s="17">
        <f>[9]Março!$K$34</f>
        <v>0</v>
      </c>
      <c r="AF13" s="17">
        <f>[9]Março!$K$35</f>
        <v>5.8</v>
      </c>
      <c r="AG13" s="33">
        <f t="shared" si="2"/>
        <v>26.8</v>
      </c>
      <c r="AH13" s="36">
        <f t="shared" si="3"/>
        <v>7</v>
      </c>
      <c r="AI13" s="47">
        <f t="shared" si="1"/>
        <v>22</v>
      </c>
    </row>
    <row r="14" spans="1:36" ht="17.100000000000001" customHeight="1">
      <c r="A14" s="14" t="s">
        <v>48</v>
      </c>
      <c r="B14" s="17">
        <f>[10]Março!$K$5</f>
        <v>16.999999999999996</v>
      </c>
      <c r="C14" s="17">
        <f>[10]Março!$K$6</f>
        <v>9.1999999999999993</v>
      </c>
      <c r="D14" s="17">
        <f>[10]Março!$K$7</f>
        <v>19.600000000000001</v>
      </c>
      <c r="E14" s="17">
        <f>[10]Março!$K$8</f>
        <v>0.60000000000000009</v>
      </c>
      <c r="F14" s="17">
        <f>[10]Março!$K$9</f>
        <v>18.399999999999999</v>
      </c>
      <c r="G14" s="17">
        <f>[10]Março!$K$10</f>
        <v>2</v>
      </c>
      <c r="H14" s="17">
        <f>[10]Março!$K$11</f>
        <v>1.8</v>
      </c>
      <c r="I14" s="17">
        <f>[10]Março!$K$12</f>
        <v>0.4</v>
      </c>
      <c r="J14" s="17">
        <f>[10]Março!$K$13</f>
        <v>4</v>
      </c>
      <c r="K14" s="17">
        <f>[10]Março!$K$14</f>
        <v>0</v>
      </c>
      <c r="L14" s="17">
        <f>[10]Março!$K$15</f>
        <v>0.2</v>
      </c>
      <c r="M14" s="17">
        <f>[10]Março!$K$16</f>
        <v>0</v>
      </c>
      <c r="N14" s="17">
        <f>[10]Março!$K$17</f>
        <v>5.4</v>
      </c>
      <c r="O14" s="17">
        <f>[10]Março!$K$18</f>
        <v>0.2</v>
      </c>
      <c r="P14" s="17">
        <f>[10]Março!$K$19</f>
        <v>0</v>
      </c>
      <c r="Q14" s="17">
        <f>[10]Março!$K$20</f>
        <v>20.399999999999999</v>
      </c>
      <c r="R14" s="17">
        <f>[10]Março!$K$21</f>
        <v>34.800000000000004</v>
      </c>
      <c r="S14" s="17">
        <f>[10]Março!$K$22</f>
        <v>4.5999999999999996</v>
      </c>
      <c r="T14" s="17">
        <f>[10]Março!$K$23</f>
        <v>0.4</v>
      </c>
      <c r="U14" s="17">
        <f>[10]Março!$K$24</f>
        <v>0.2</v>
      </c>
      <c r="V14" s="17">
        <f>[10]Março!$K$25</f>
        <v>7.8000000000000007</v>
      </c>
      <c r="W14" s="17">
        <f>[10]Março!$K$26</f>
        <v>0.2</v>
      </c>
      <c r="X14" s="17">
        <f>[10]Março!$K$27</f>
        <v>0</v>
      </c>
      <c r="Y14" s="17">
        <f>[10]Março!$K$28</f>
        <v>0</v>
      </c>
      <c r="Z14" s="17">
        <f>[10]Março!$K$29</f>
        <v>22.6</v>
      </c>
      <c r="AA14" s="17">
        <f>[10]Março!$K$30</f>
        <v>10.4</v>
      </c>
      <c r="AB14" s="17">
        <f>[10]Março!$K$31</f>
        <v>9.9999999999999964</v>
      </c>
      <c r="AC14" s="17">
        <f>[10]Março!$K$32</f>
        <v>0</v>
      </c>
      <c r="AD14" s="17">
        <f>[10]Março!$K$33</f>
        <v>9.1999999999999993</v>
      </c>
      <c r="AE14" s="17">
        <f>[10]Março!$K$34</f>
        <v>39.199999999999996</v>
      </c>
      <c r="AF14" s="17">
        <f>[10]Março!$K$35</f>
        <v>0.8</v>
      </c>
      <c r="AG14" s="33">
        <f t="shared" ref="AG14" si="7">SUM(B14:AF14)</f>
        <v>239.4</v>
      </c>
      <c r="AH14" s="36">
        <f t="shared" ref="AH14" si="8">MAX(B14:AF14)</f>
        <v>39.199999999999996</v>
      </c>
      <c r="AI14" s="47">
        <f t="shared" si="1"/>
        <v>6</v>
      </c>
    </row>
    <row r="15" spans="1:36" ht="17.100000000000001" customHeight="1">
      <c r="A15" s="14" t="s">
        <v>6</v>
      </c>
      <c r="B15" s="17">
        <f>[11]Março!$K$5</f>
        <v>0.60000000000000009</v>
      </c>
      <c r="C15" s="17">
        <f>[11]Março!$K$6</f>
        <v>0.4</v>
      </c>
      <c r="D15" s="17">
        <f>[11]Março!$K$7</f>
        <v>0.4</v>
      </c>
      <c r="E15" s="17">
        <f>[11]Março!$K$8</f>
        <v>0.4</v>
      </c>
      <c r="F15" s="17">
        <f>[11]Março!$K$9</f>
        <v>0.4</v>
      </c>
      <c r="G15" s="17">
        <f>[11]Março!$K$10</f>
        <v>0.4</v>
      </c>
      <c r="H15" s="17">
        <f>[11]Março!$K$11</f>
        <v>0.4</v>
      </c>
      <c r="I15" s="17">
        <f>[11]Março!$K$12</f>
        <v>0.4</v>
      </c>
      <c r="J15" s="17">
        <f>[11]Março!$K$13</f>
        <v>0.2</v>
      </c>
      <c r="K15" s="17">
        <f>[11]Março!$K$14</f>
        <v>0.4</v>
      </c>
      <c r="L15" s="17">
        <f>[11]Março!$K$15</f>
        <v>0.2</v>
      </c>
      <c r="M15" s="17">
        <f>[11]Março!$K$16</f>
        <v>0.2</v>
      </c>
      <c r="N15" s="17">
        <f>[11]Março!$K$17</f>
        <v>0</v>
      </c>
      <c r="O15" s="17">
        <f>[11]Março!$K$18</f>
        <v>0.2</v>
      </c>
      <c r="P15" s="17">
        <f>[11]Março!$K$19</f>
        <v>0</v>
      </c>
      <c r="Q15" s="17">
        <f>[11]Março!$K$20</f>
        <v>0.2</v>
      </c>
      <c r="R15" s="17">
        <f>[11]Março!$K$21</f>
        <v>0</v>
      </c>
      <c r="S15" s="17">
        <f>[11]Março!$K$22</f>
        <v>0.2</v>
      </c>
      <c r="T15" s="17">
        <f>[11]Março!$K$23</f>
        <v>0</v>
      </c>
      <c r="U15" s="17">
        <f>[11]Março!$K$24</f>
        <v>0.2</v>
      </c>
      <c r="V15" s="17">
        <f>[11]Março!$K$25</f>
        <v>0</v>
      </c>
      <c r="W15" s="17">
        <f>[11]Março!$K$26</f>
        <v>0</v>
      </c>
      <c r="X15" s="17">
        <f>[11]Março!$K$27</f>
        <v>0.2</v>
      </c>
      <c r="Y15" s="17">
        <f>[11]Março!$K$28</f>
        <v>0</v>
      </c>
      <c r="Z15" s="17">
        <f>[11]Março!$K$29</f>
        <v>0</v>
      </c>
      <c r="AA15" s="17">
        <f>[11]Março!$K$30</f>
        <v>0.2</v>
      </c>
      <c r="AB15" s="17">
        <f>[11]Março!$K$31</f>
        <v>0</v>
      </c>
      <c r="AC15" s="17">
        <f>[11]Março!$K$32</f>
        <v>0.2</v>
      </c>
      <c r="AD15" s="17">
        <f>[11]Março!$K$33</f>
        <v>0</v>
      </c>
      <c r="AE15" s="17">
        <f>[11]Março!$K$34</f>
        <v>1.7999999999999998</v>
      </c>
      <c r="AF15" s="17">
        <f>[11]Março!$K$35</f>
        <v>0.60000000000000009</v>
      </c>
      <c r="AG15" s="33">
        <f t="shared" si="2"/>
        <v>8.2000000000000011</v>
      </c>
      <c r="AH15" s="36">
        <f t="shared" si="3"/>
        <v>1.7999999999999998</v>
      </c>
      <c r="AI15" s="47">
        <f t="shared" si="1"/>
        <v>10</v>
      </c>
    </row>
    <row r="16" spans="1:36" ht="17.100000000000001" customHeight="1">
      <c r="A16" s="14" t="s">
        <v>7</v>
      </c>
      <c r="B16" s="17">
        <f>[12]Março!$K$5</f>
        <v>0</v>
      </c>
      <c r="C16" s="17">
        <f>[12]Março!$K$6</f>
        <v>0</v>
      </c>
      <c r="D16" s="17">
        <f>[12]Março!$K$7</f>
        <v>0</v>
      </c>
      <c r="E16" s="17">
        <f>[12]Março!$K$8</f>
        <v>6</v>
      </c>
      <c r="F16" s="17">
        <f>[12]Março!$K$9</f>
        <v>0</v>
      </c>
      <c r="G16" s="17">
        <f>[12]Março!$K$10</f>
        <v>2.6</v>
      </c>
      <c r="H16" s="17">
        <f>[12]Março!$K$11</f>
        <v>20.2</v>
      </c>
      <c r="I16" s="17">
        <f>[12]Março!$K$12</f>
        <v>42</v>
      </c>
      <c r="J16" s="17" t="str">
        <f>[12]Março!$K$13</f>
        <v>*</v>
      </c>
      <c r="K16" s="17" t="str">
        <f>[12]Março!$K$14</f>
        <v>*</v>
      </c>
      <c r="L16" s="17">
        <f>[12]Março!$K$15</f>
        <v>0</v>
      </c>
      <c r="M16" s="17">
        <f>[12]Março!$K$16</f>
        <v>17</v>
      </c>
      <c r="N16" s="17">
        <f>[12]Março!$K$17</f>
        <v>0</v>
      </c>
      <c r="O16" s="17">
        <f>[12]Março!$K$18</f>
        <v>0.6</v>
      </c>
      <c r="P16" s="17">
        <f>[12]Março!$K$19</f>
        <v>3.4</v>
      </c>
      <c r="Q16" s="17">
        <f>[12]Março!$K$20</f>
        <v>0</v>
      </c>
      <c r="R16" s="17">
        <f>[12]Março!$K$21</f>
        <v>0</v>
      </c>
      <c r="S16" s="17">
        <f>[12]Março!$K$22</f>
        <v>0</v>
      </c>
      <c r="T16" s="17">
        <f>[12]Março!$K$23</f>
        <v>0</v>
      </c>
      <c r="U16" s="17">
        <f>[12]Março!$K$24</f>
        <v>0</v>
      </c>
      <c r="V16" s="17">
        <f>[12]Março!$K$25</f>
        <v>0.6</v>
      </c>
      <c r="W16" s="17">
        <f>[12]Março!$K$26</f>
        <v>0</v>
      </c>
      <c r="X16" s="17">
        <f>[12]Março!$K$27</f>
        <v>0</v>
      </c>
      <c r="Y16" s="17">
        <f>[12]Março!$K$28</f>
        <v>0</v>
      </c>
      <c r="Z16" s="17">
        <f>[12]Março!$K$29</f>
        <v>0</v>
      </c>
      <c r="AA16" s="17">
        <f>[12]Março!$K$30</f>
        <v>39.799999999999997</v>
      </c>
      <c r="AB16" s="17">
        <f>[12]Março!$K$31</f>
        <v>0.8</v>
      </c>
      <c r="AC16" s="17">
        <f>[12]Março!$K$32</f>
        <v>19.8</v>
      </c>
      <c r="AD16" s="17">
        <f>[12]Março!$K$33</f>
        <v>4</v>
      </c>
      <c r="AE16" s="17">
        <f>[12]Março!$K$34</f>
        <v>0</v>
      </c>
      <c r="AF16" s="17">
        <f>[12]Março!$K$35</f>
        <v>21.4</v>
      </c>
      <c r="AG16" s="33">
        <f t="shared" si="2"/>
        <v>178.20000000000002</v>
      </c>
      <c r="AH16" s="36">
        <f t="shared" si="3"/>
        <v>42</v>
      </c>
      <c r="AI16" s="47">
        <f t="shared" si="1"/>
        <v>16</v>
      </c>
      <c r="AJ16" s="25" t="s">
        <v>50</v>
      </c>
    </row>
    <row r="17" spans="1:35" ht="17.100000000000001" customHeight="1">
      <c r="A17" s="14" t="s">
        <v>8</v>
      </c>
      <c r="B17" s="16">
        <f>[13]Março!$K$5</f>
        <v>0</v>
      </c>
      <c r="C17" s="16">
        <f>[13]Março!$K$6</f>
        <v>0</v>
      </c>
      <c r="D17" s="16">
        <f>[13]Março!$K$7</f>
        <v>7</v>
      </c>
      <c r="E17" s="16">
        <f>[13]Março!$K$8</f>
        <v>1.4</v>
      </c>
      <c r="F17" s="16">
        <f>[13]Março!$K$9</f>
        <v>2.8000000000000003</v>
      </c>
      <c r="G17" s="16">
        <f>[13]Março!$K$10</f>
        <v>14.8</v>
      </c>
      <c r="H17" s="16">
        <f>[13]Março!$K$11</f>
        <v>0</v>
      </c>
      <c r="I17" s="16">
        <f>[13]Março!$K$12</f>
        <v>3.4</v>
      </c>
      <c r="J17" s="16">
        <f>[13]Março!$K$13</f>
        <v>3.4</v>
      </c>
      <c r="K17" s="16">
        <f>[13]Março!$K$14</f>
        <v>6.8000000000000007</v>
      </c>
      <c r="L17" s="16">
        <f>[13]Março!$K$15</f>
        <v>0</v>
      </c>
      <c r="M17" s="16">
        <f>[13]Março!$K$16</f>
        <v>5.6</v>
      </c>
      <c r="N17" s="16">
        <f>[13]Março!$K$17</f>
        <v>5.6000000000000005</v>
      </c>
      <c r="O17" s="16">
        <f>[13]Março!$K$18</f>
        <v>0</v>
      </c>
      <c r="P17" s="16">
        <f>[13]Março!$K$19</f>
        <v>0</v>
      </c>
      <c r="Q17" s="16">
        <f>[13]Março!$K$20</f>
        <v>0.2</v>
      </c>
      <c r="R17" s="16">
        <f>[13]Março!$K$21</f>
        <v>0</v>
      </c>
      <c r="S17" s="16">
        <f>[13]Março!$K$22</f>
        <v>0</v>
      </c>
      <c r="T17" s="16">
        <f>[13]Março!$K$23</f>
        <v>0</v>
      </c>
      <c r="U17" s="16">
        <f>[13]Março!$K$24</f>
        <v>0.4</v>
      </c>
      <c r="V17" s="16">
        <f>[13]Março!$K$25</f>
        <v>0.2</v>
      </c>
      <c r="W17" s="16">
        <f>[13]Março!$K$26</f>
        <v>0</v>
      </c>
      <c r="X17" s="16">
        <f>[13]Março!$K$27</f>
        <v>0</v>
      </c>
      <c r="Y17" s="16">
        <f>[13]Março!$K$28</f>
        <v>0</v>
      </c>
      <c r="Z17" s="16">
        <f>[13]Março!$K$29</f>
        <v>0</v>
      </c>
      <c r="AA17" s="16">
        <f>[13]Março!$K$30</f>
        <v>5.2</v>
      </c>
      <c r="AB17" s="16">
        <f>[13]Março!$K$31</f>
        <v>14.199999999999998</v>
      </c>
      <c r="AC17" s="16">
        <f>[13]Março!$K$32</f>
        <v>0.2</v>
      </c>
      <c r="AD17" s="16">
        <f>[13]Março!$K$33</f>
        <v>3.4000000000000004</v>
      </c>
      <c r="AE17" s="16">
        <f>[13]Março!$K$34</f>
        <v>0</v>
      </c>
      <c r="AF17" s="16">
        <f>[13]Março!$K$35</f>
        <v>0.2</v>
      </c>
      <c r="AG17" s="33">
        <f t="shared" si="2"/>
        <v>74.800000000000011</v>
      </c>
      <c r="AH17" s="36">
        <f t="shared" si="3"/>
        <v>14.8</v>
      </c>
      <c r="AI17" s="47">
        <f t="shared" si="1"/>
        <v>14</v>
      </c>
    </row>
    <row r="18" spans="1:35" ht="17.100000000000001" customHeight="1">
      <c r="A18" s="14" t="s">
        <v>9</v>
      </c>
      <c r="B18" s="17">
        <f>[14]Março!$K$5</f>
        <v>0</v>
      </c>
      <c r="C18" s="17">
        <f>[14]Março!$K$6</f>
        <v>0</v>
      </c>
      <c r="D18" s="17">
        <f>[14]Março!$K$7</f>
        <v>0</v>
      </c>
      <c r="E18" s="17">
        <f>[14]Março!$K$8</f>
        <v>0</v>
      </c>
      <c r="F18" s="17">
        <f>[14]Março!$K$9</f>
        <v>0</v>
      </c>
      <c r="G18" s="17">
        <f>[14]Março!$K$10</f>
        <v>0</v>
      </c>
      <c r="H18" s="17">
        <f>[14]Março!$K$11</f>
        <v>0</v>
      </c>
      <c r="I18" s="17">
        <f>[14]Março!$K$12</f>
        <v>0</v>
      </c>
      <c r="J18" s="17">
        <f>[14]Março!$K$13</f>
        <v>0</v>
      </c>
      <c r="K18" s="17">
        <f>[14]Março!$K$14</f>
        <v>0</v>
      </c>
      <c r="L18" s="17">
        <f>[14]Março!$K$15</f>
        <v>0</v>
      </c>
      <c r="M18" s="17">
        <f>[14]Março!$K$16</f>
        <v>0</v>
      </c>
      <c r="N18" s="17">
        <f>[14]Março!$K$17</f>
        <v>0</v>
      </c>
      <c r="O18" s="17">
        <f>[14]Março!$K$18</f>
        <v>0</v>
      </c>
      <c r="P18" s="17">
        <f>[14]Março!$K$19</f>
        <v>0</v>
      </c>
      <c r="Q18" s="17">
        <f>[14]Março!$K$20</f>
        <v>0</v>
      </c>
      <c r="R18" s="17">
        <f>[14]Março!$K$21</f>
        <v>0</v>
      </c>
      <c r="S18" s="17">
        <f>[14]Março!$K$22</f>
        <v>0</v>
      </c>
      <c r="T18" s="17">
        <f>[14]Março!$K$23</f>
        <v>0</v>
      </c>
      <c r="U18" s="17">
        <f>[14]Março!$K$24</f>
        <v>0</v>
      </c>
      <c r="V18" s="17">
        <f>[14]Março!$K$25</f>
        <v>0</v>
      </c>
      <c r="W18" s="17">
        <f>[14]Março!$K$26</f>
        <v>0</v>
      </c>
      <c r="X18" s="17">
        <f>[14]Março!$K$27</f>
        <v>0</v>
      </c>
      <c r="Y18" s="17">
        <f>[14]Março!$K$28</f>
        <v>0</v>
      </c>
      <c r="Z18" s="17">
        <f>[14]Março!$K$29</f>
        <v>0</v>
      </c>
      <c r="AA18" s="17">
        <f>[14]Março!$K$30</f>
        <v>0</v>
      </c>
      <c r="AB18" s="17">
        <f>[14]Março!$K$31</f>
        <v>0</v>
      </c>
      <c r="AC18" s="17">
        <f>[14]Março!$K$32</f>
        <v>0</v>
      </c>
      <c r="AD18" s="17">
        <f>[14]Março!$K$33</f>
        <v>0</v>
      </c>
      <c r="AE18" s="17">
        <f>[14]Março!$K$34</f>
        <v>0</v>
      </c>
      <c r="AF18" s="17">
        <f>[14]Março!$K$35</f>
        <v>0</v>
      </c>
      <c r="AG18" s="33">
        <f t="shared" ref="AG18:AG32" si="9">SUM(B18:AF18)</f>
        <v>0</v>
      </c>
      <c r="AH18" s="36">
        <f t="shared" ref="AH18:AH32" si="10">MAX(B18:AF18)</f>
        <v>0</v>
      </c>
      <c r="AI18" s="47">
        <f t="shared" si="1"/>
        <v>31</v>
      </c>
    </row>
    <row r="19" spans="1:35" ht="17.100000000000001" customHeight="1">
      <c r="A19" s="14" t="s">
        <v>47</v>
      </c>
      <c r="B19" s="17">
        <f>[15]Março!$K$5</f>
        <v>0</v>
      </c>
      <c r="C19" s="17">
        <f>[15]Março!$K$6</f>
        <v>0</v>
      </c>
      <c r="D19" s="17">
        <f>[15]Março!$K$7</f>
        <v>0</v>
      </c>
      <c r="E19" s="17">
        <f>[15]Março!$K$8</f>
        <v>0</v>
      </c>
      <c r="F19" s="17">
        <f>[15]Março!$K$9</f>
        <v>0</v>
      </c>
      <c r="G19" s="17">
        <f>[15]Março!$K$10</f>
        <v>2</v>
      </c>
      <c r="H19" s="17">
        <f>[15]Março!$K$11</f>
        <v>0</v>
      </c>
      <c r="I19" s="17">
        <f>[15]Março!$K$12</f>
        <v>20.399999999999999</v>
      </c>
      <c r="J19" s="17">
        <f>[15]Março!$K$13</f>
        <v>0.4</v>
      </c>
      <c r="K19" s="17">
        <f>[15]Março!$K$14</f>
        <v>0.2</v>
      </c>
      <c r="L19" s="17">
        <f>[15]Março!$K$15</f>
        <v>0</v>
      </c>
      <c r="M19" s="17">
        <f>[15]Março!$K$16</f>
        <v>0</v>
      </c>
      <c r="N19" s="17">
        <f>[15]Março!$K$17</f>
        <v>0</v>
      </c>
      <c r="O19" s="17">
        <f>[15]Março!$K$18</f>
        <v>0</v>
      </c>
      <c r="P19" s="17">
        <f>[15]Março!$K$19</f>
        <v>0</v>
      </c>
      <c r="Q19" s="17">
        <f>[15]Março!$K$20</f>
        <v>0</v>
      </c>
      <c r="R19" s="17">
        <f>[15]Março!$K$21</f>
        <v>0</v>
      </c>
      <c r="S19" s="17">
        <f>[15]Março!$K$22</f>
        <v>0.2</v>
      </c>
      <c r="T19" s="17">
        <f>[15]Março!$K$23</f>
        <v>0.4</v>
      </c>
      <c r="U19" s="17">
        <f>[15]Março!$K$24</f>
        <v>0.60000000000000009</v>
      </c>
      <c r="V19" s="17">
        <f>[15]Março!$K$25</f>
        <v>0</v>
      </c>
      <c r="W19" s="17">
        <f>[15]Março!$K$26</f>
        <v>0</v>
      </c>
      <c r="X19" s="17">
        <f>[15]Março!$K$27</f>
        <v>0</v>
      </c>
      <c r="Y19" s="17">
        <f>[15]Março!$K$28</f>
        <v>0</v>
      </c>
      <c r="Z19" s="17">
        <f>[15]Março!$K$29</f>
        <v>0</v>
      </c>
      <c r="AA19" s="17">
        <f>[15]Março!$K$30</f>
        <v>1.2</v>
      </c>
      <c r="AB19" s="17">
        <f>[15]Março!$K$31</f>
        <v>0.2</v>
      </c>
      <c r="AC19" s="17">
        <f>[15]Março!$K$32</f>
        <v>0</v>
      </c>
      <c r="AD19" s="17">
        <f>[15]Março!$K$33</f>
        <v>4.5999999999999996</v>
      </c>
      <c r="AE19" s="17">
        <f>[15]Março!$K$34</f>
        <v>0</v>
      </c>
      <c r="AF19" s="17">
        <f>[15]Março!$K$35</f>
        <v>17.799999999999997</v>
      </c>
      <c r="AG19" s="33">
        <f t="shared" ref="AG19:AG20" si="11">SUM(B19:AF19)</f>
        <v>47.999999999999993</v>
      </c>
      <c r="AH19" s="36">
        <f t="shared" ref="AH19:AH20" si="12">MAX(B19:AF19)</f>
        <v>20.399999999999999</v>
      </c>
      <c r="AI19" s="47">
        <f t="shared" si="1"/>
        <v>20</v>
      </c>
    </row>
    <row r="20" spans="1:35" ht="17.100000000000001" customHeight="1">
      <c r="A20" s="14" t="s">
        <v>10</v>
      </c>
      <c r="B20" s="17">
        <f>[16]Março!$K$5</f>
        <v>0</v>
      </c>
      <c r="C20" s="17">
        <f>[16]Março!$K$6</f>
        <v>0</v>
      </c>
      <c r="D20" s="17">
        <f>[16]Março!$K$7</f>
        <v>0</v>
      </c>
      <c r="E20" s="17">
        <f>[16]Março!$K$8</f>
        <v>18.999999999999996</v>
      </c>
      <c r="F20" s="17">
        <f>[16]Março!$K$9</f>
        <v>2.5999999999999996</v>
      </c>
      <c r="G20" s="17">
        <f>[16]Março!$K$10</f>
        <v>24</v>
      </c>
      <c r="H20" s="17">
        <f>[16]Março!$K$11</f>
        <v>0.2</v>
      </c>
      <c r="I20" s="17">
        <f>[16]Março!$K$12</f>
        <v>35.800000000000004</v>
      </c>
      <c r="J20" s="17">
        <f>[16]Março!$K$13</f>
        <v>1</v>
      </c>
      <c r="K20" s="17">
        <f>[16]Março!$K$14</f>
        <v>0.60000000000000009</v>
      </c>
      <c r="L20" s="17">
        <f>[16]Março!$K$15</f>
        <v>0</v>
      </c>
      <c r="M20" s="17">
        <f>[16]Março!$K$16</f>
        <v>5.1999999999999993</v>
      </c>
      <c r="N20" s="17">
        <f>[16]Março!$K$17</f>
        <v>23</v>
      </c>
      <c r="O20" s="17">
        <f>[16]Março!$K$18</f>
        <v>0</v>
      </c>
      <c r="P20" s="17">
        <f>[16]Março!$K$19</f>
        <v>0</v>
      </c>
      <c r="Q20" s="17">
        <f>[16]Março!$K$20</f>
        <v>0</v>
      </c>
      <c r="R20" s="17">
        <f>[16]Março!$K$21</f>
        <v>0</v>
      </c>
      <c r="S20" s="17">
        <f>[16]Março!$K$22</f>
        <v>0</v>
      </c>
      <c r="T20" s="17">
        <f>[16]Março!$K$23</f>
        <v>0</v>
      </c>
      <c r="U20" s="17">
        <f>[16]Março!$K$24</f>
        <v>0</v>
      </c>
      <c r="V20" s="17">
        <f>[16]Março!$K$25</f>
        <v>5.6</v>
      </c>
      <c r="W20" s="17">
        <f>[16]Março!$K$26</f>
        <v>0</v>
      </c>
      <c r="X20" s="17">
        <f>[16]Março!$K$27</f>
        <v>0.2</v>
      </c>
      <c r="Y20" s="17">
        <f>[16]Março!$K$28</f>
        <v>0</v>
      </c>
      <c r="Z20" s="17">
        <f>[16]Março!$K$29</f>
        <v>0</v>
      </c>
      <c r="AA20" s="17">
        <f>[16]Março!$K$30</f>
        <v>1.8</v>
      </c>
      <c r="AB20" s="17">
        <f>[16]Março!$K$31</f>
        <v>9.1999999999999993</v>
      </c>
      <c r="AC20" s="17">
        <f>[16]Março!$K$32</f>
        <v>0</v>
      </c>
      <c r="AD20" s="17">
        <f>[16]Março!$K$33</f>
        <v>25.399999999999995</v>
      </c>
      <c r="AE20" s="17">
        <f>[16]Março!$K$34</f>
        <v>4</v>
      </c>
      <c r="AF20" s="17">
        <f>[16]Março!$K$35</f>
        <v>0.2</v>
      </c>
      <c r="AG20" s="33">
        <f t="shared" si="11"/>
        <v>157.79999999999998</v>
      </c>
      <c r="AH20" s="36">
        <f t="shared" si="12"/>
        <v>35.800000000000004</v>
      </c>
      <c r="AI20" s="47">
        <f t="shared" si="1"/>
        <v>15</v>
      </c>
    </row>
    <row r="21" spans="1:35" ht="17.100000000000001" customHeight="1">
      <c r="A21" s="14" t="s">
        <v>11</v>
      </c>
      <c r="B21" s="17">
        <f>[17]Março!$K$5</f>
        <v>0</v>
      </c>
      <c r="C21" s="17">
        <f>[17]Março!$K$6</f>
        <v>0.2</v>
      </c>
      <c r="D21" s="17">
        <f>[17]Março!$K$7</f>
        <v>0</v>
      </c>
      <c r="E21" s="17">
        <f>[17]Março!$K$8</f>
        <v>0.60000000000000009</v>
      </c>
      <c r="F21" s="17">
        <f>[17]Março!$K$9</f>
        <v>3.6</v>
      </c>
      <c r="G21" s="17">
        <f>[17]Março!$K$10</f>
        <v>1</v>
      </c>
      <c r="H21" s="17">
        <f>[17]Março!$K$11</f>
        <v>9</v>
      </c>
      <c r="I21" s="17">
        <f>[17]Março!$K$12</f>
        <v>13.600000000000001</v>
      </c>
      <c r="J21" s="17">
        <f>[17]Março!$K$13</f>
        <v>0.2</v>
      </c>
      <c r="K21" s="17">
        <f>[17]Março!$K$14</f>
        <v>0.4</v>
      </c>
      <c r="L21" s="17">
        <f>[17]Março!$K$15</f>
        <v>0.2</v>
      </c>
      <c r="M21" s="17">
        <f>[17]Março!$K$16</f>
        <v>3.4000000000000004</v>
      </c>
      <c r="N21" s="17">
        <f>[17]Março!$K$17</f>
        <v>0</v>
      </c>
      <c r="O21" s="17">
        <f>[17]Março!$K$18</f>
        <v>8.6000000000000014</v>
      </c>
      <c r="P21" s="17">
        <f>[17]Março!$K$19</f>
        <v>3</v>
      </c>
      <c r="Q21" s="17">
        <f>[17]Março!$K$20</f>
        <v>0</v>
      </c>
      <c r="R21" s="17">
        <f>[17]Março!$K$21</f>
        <v>0</v>
      </c>
      <c r="S21" s="17">
        <f>[17]Março!$K$22</f>
        <v>0.2</v>
      </c>
      <c r="T21" s="17">
        <f>[17]Março!$K$23</f>
        <v>0</v>
      </c>
      <c r="U21" s="17">
        <f>[17]Março!$K$24</f>
        <v>0</v>
      </c>
      <c r="V21" s="17">
        <f>[17]Março!$K$25</f>
        <v>7.3999999999999995</v>
      </c>
      <c r="W21" s="17">
        <f>[17]Março!$K$26</f>
        <v>0</v>
      </c>
      <c r="X21" s="17">
        <f>[17]Março!$K$27</f>
        <v>0</v>
      </c>
      <c r="Y21" s="17">
        <f>[17]Março!$K$28</f>
        <v>0</v>
      </c>
      <c r="Z21" s="17">
        <f>[17]Março!$K$29</f>
        <v>0</v>
      </c>
      <c r="AA21" s="17">
        <f>[17]Março!$K$30</f>
        <v>0.2</v>
      </c>
      <c r="AB21" s="17">
        <f>[17]Março!$K$31</f>
        <v>3.4000000000000004</v>
      </c>
      <c r="AC21" s="17">
        <f>[17]Março!$K$32</f>
        <v>4.5999999999999996</v>
      </c>
      <c r="AD21" s="17">
        <f>[17]Março!$K$33</f>
        <v>0.2</v>
      </c>
      <c r="AE21" s="17">
        <f>[17]Março!$K$34</f>
        <v>0</v>
      </c>
      <c r="AF21" s="17">
        <f>[17]Março!$K$35</f>
        <v>25.6</v>
      </c>
      <c r="AG21" s="33">
        <f t="shared" si="9"/>
        <v>85.4</v>
      </c>
      <c r="AH21" s="36">
        <f t="shared" si="10"/>
        <v>25.6</v>
      </c>
      <c r="AI21" s="47">
        <f t="shared" si="1"/>
        <v>12</v>
      </c>
    </row>
    <row r="22" spans="1:35" ht="17.100000000000001" customHeight="1">
      <c r="A22" s="14" t="s">
        <v>12</v>
      </c>
      <c r="B22" s="17">
        <f>[18]Março!$K$5</f>
        <v>0.4</v>
      </c>
      <c r="C22" s="17">
        <f>[18]Março!$K$6</f>
        <v>0.4</v>
      </c>
      <c r="D22" s="17">
        <f>[18]Março!$K$7</f>
        <v>0.4</v>
      </c>
      <c r="E22" s="17">
        <f>[18]Março!$K$8</f>
        <v>0.4</v>
      </c>
      <c r="F22" s="17">
        <f>[18]Março!$K$9</f>
        <v>0.4</v>
      </c>
      <c r="G22" s="17">
        <f>[18]Março!$K$10</f>
        <v>0.4</v>
      </c>
      <c r="H22" s="17">
        <f>[18]Março!$K$11</f>
        <v>0.4</v>
      </c>
      <c r="I22" s="17">
        <f>[18]Março!$K$12</f>
        <v>0.2</v>
      </c>
      <c r="J22" s="17">
        <f>[18]Março!$K$13</f>
        <v>0.4</v>
      </c>
      <c r="K22" s="17">
        <f>[18]Março!$K$14</f>
        <v>0.4</v>
      </c>
      <c r="L22" s="17">
        <f>[18]Março!$K$15</f>
        <v>0.4</v>
      </c>
      <c r="M22" s="17">
        <f>[18]Março!$K$16</f>
        <v>0.4</v>
      </c>
      <c r="N22" s="17">
        <f>[18]Março!$K$17</f>
        <v>0.2</v>
      </c>
      <c r="O22" s="17">
        <f>[18]Março!$K$18</f>
        <v>0.2</v>
      </c>
      <c r="P22" s="17">
        <f>[18]Março!$K$19</f>
        <v>0</v>
      </c>
      <c r="Q22" s="17">
        <f>[18]Março!$K$20</f>
        <v>0.4</v>
      </c>
      <c r="R22" s="17">
        <f>[18]Março!$K$21</f>
        <v>0</v>
      </c>
      <c r="S22" s="17">
        <f>[18]Março!$K$22</f>
        <v>0</v>
      </c>
      <c r="T22" s="17">
        <f>[18]Março!$K$23</f>
        <v>0</v>
      </c>
      <c r="U22" s="17">
        <f>[18]Março!$K$24</f>
        <v>0</v>
      </c>
      <c r="V22" s="17">
        <f>[18]Março!$K$25</f>
        <v>0</v>
      </c>
      <c r="W22" s="17">
        <f>[18]Março!$K$26</f>
        <v>0</v>
      </c>
      <c r="X22" s="17" t="str">
        <f>[18]Março!$K$27</f>
        <v>*</v>
      </c>
      <c r="Y22" s="17" t="str">
        <f>[18]Março!$K$28</f>
        <v>*</v>
      </c>
      <c r="Z22" s="17" t="str">
        <f>[18]Março!$K$29</f>
        <v>*</v>
      </c>
      <c r="AA22" s="17" t="str">
        <f>[18]Março!$K$30</f>
        <v>*</v>
      </c>
      <c r="AB22" s="17" t="str">
        <f>[18]Março!$K$31</f>
        <v>*</v>
      </c>
      <c r="AC22" s="17" t="str">
        <f>[18]Março!$K$32</f>
        <v>*</v>
      </c>
      <c r="AD22" s="17" t="str">
        <f>[18]Março!$K$33</f>
        <v>*</v>
      </c>
      <c r="AE22" s="17" t="str">
        <f>[18]Março!$K$34</f>
        <v>*</v>
      </c>
      <c r="AF22" s="17" t="str">
        <f>[18]Março!$K$35</f>
        <v>*</v>
      </c>
      <c r="AG22" s="33">
        <f t="shared" si="9"/>
        <v>5.4000000000000012</v>
      </c>
      <c r="AH22" s="36">
        <f t="shared" si="10"/>
        <v>0.4</v>
      </c>
      <c r="AI22" s="47">
        <f t="shared" si="1"/>
        <v>7</v>
      </c>
    </row>
    <row r="23" spans="1:35" ht="17.100000000000001" customHeight="1">
      <c r="A23" s="14" t="s">
        <v>13</v>
      </c>
      <c r="B23" s="17">
        <f>[19]Março!$K$5</f>
        <v>0.8</v>
      </c>
      <c r="C23" s="17">
        <f>[19]Março!$K$6</f>
        <v>3.2</v>
      </c>
      <c r="D23" s="17">
        <f>[19]Março!$K$7</f>
        <v>0.2</v>
      </c>
      <c r="E23" s="17">
        <f>[19]Março!$K$8</f>
        <v>30.799999999999997</v>
      </c>
      <c r="F23" s="17">
        <f>[19]Março!$K$9</f>
        <v>0</v>
      </c>
      <c r="G23" s="17">
        <f>[19]Março!$K$10</f>
        <v>1</v>
      </c>
      <c r="H23" s="17">
        <f>[19]Março!$K$11</f>
        <v>2</v>
      </c>
      <c r="I23" s="17">
        <f>[19]Março!$K$12</f>
        <v>37.200000000000003</v>
      </c>
      <c r="J23" s="17">
        <f>[19]Março!$K$13</f>
        <v>9.6</v>
      </c>
      <c r="K23" s="17">
        <f>[19]Março!$K$14</f>
        <v>0.2</v>
      </c>
      <c r="L23" s="17">
        <f>[19]Março!$K$15</f>
        <v>0.2</v>
      </c>
      <c r="M23" s="17">
        <f>[19]Março!$K$16</f>
        <v>0</v>
      </c>
      <c r="N23" s="17">
        <f>[19]Março!$K$17</f>
        <v>0</v>
      </c>
      <c r="O23" s="17">
        <f>[19]Março!$K$18</f>
        <v>0</v>
      </c>
      <c r="P23" s="17">
        <f>[19]Março!$K$19</f>
        <v>0</v>
      </c>
      <c r="Q23" s="17">
        <f>[19]Março!$K$20</f>
        <v>0.2</v>
      </c>
      <c r="R23" s="17">
        <f>[19]Março!$K$21</f>
        <v>13</v>
      </c>
      <c r="S23" s="17">
        <f>[19]Março!$K$22</f>
        <v>2.2000000000000002</v>
      </c>
      <c r="T23" s="17">
        <f>[19]Março!$K$23</f>
        <v>0</v>
      </c>
      <c r="U23" s="17">
        <f>[19]Março!$K$24</f>
        <v>0</v>
      </c>
      <c r="V23" s="17">
        <f>[19]Março!$K$25</f>
        <v>0</v>
      </c>
      <c r="W23" s="17">
        <f>[19]Março!$K$26</f>
        <v>0</v>
      </c>
      <c r="X23" s="17">
        <f>[19]Março!$K$27</f>
        <v>0</v>
      </c>
      <c r="Y23" s="17">
        <f>[19]Março!$K$28</f>
        <v>0</v>
      </c>
      <c r="Z23" s="17">
        <f>[19]Março!$K$29</f>
        <v>26.2</v>
      </c>
      <c r="AA23" s="17">
        <f>[19]Março!$K$30</f>
        <v>0</v>
      </c>
      <c r="AB23" s="17">
        <f>[19]Março!$K$31</f>
        <v>0.2</v>
      </c>
      <c r="AC23" s="17">
        <f>[19]Março!$K$32</f>
        <v>0</v>
      </c>
      <c r="AD23" s="16">
        <f>[19]Março!$K$33</f>
        <v>0</v>
      </c>
      <c r="AE23" s="16">
        <f>[19]Março!$K$34</f>
        <v>0.2</v>
      </c>
      <c r="AF23" s="17">
        <f>[19]Março!$K$35</f>
        <v>12.8</v>
      </c>
      <c r="AG23" s="33">
        <f t="shared" si="9"/>
        <v>140.00000000000003</v>
      </c>
      <c r="AH23" s="36">
        <f t="shared" si="10"/>
        <v>37.200000000000003</v>
      </c>
      <c r="AI23" s="47">
        <f t="shared" si="1"/>
        <v>14</v>
      </c>
    </row>
    <row r="24" spans="1:35" ht="17.100000000000001" customHeight="1">
      <c r="A24" s="14" t="s">
        <v>14</v>
      </c>
      <c r="B24" s="17">
        <f>[20]Março!$K$5</f>
        <v>0</v>
      </c>
      <c r="C24" s="17">
        <f>[20]Março!$K$6</f>
        <v>2</v>
      </c>
      <c r="D24" s="17">
        <f>[20]Março!$K$7</f>
        <v>0</v>
      </c>
      <c r="E24" s="17">
        <f>[20]Março!$K$8</f>
        <v>0</v>
      </c>
      <c r="F24" s="17">
        <f>[20]Março!$K$9</f>
        <v>0</v>
      </c>
      <c r="G24" s="17">
        <f>[20]Março!$K$10</f>
        <v>0</v>
      </c>
      <c r="H24" s="17">
        <f>[20]Março!$K$11</f>
        <v>0</v>
      </c>
      <c r="I24" s="17">
        <f>[20]Março!$K$12</f>
        <v>0.4</v>
      </c>
      <c r="J24" s="17">
        <f>[20]Março!$K$13</f>
        <v>17.600000000000001</v>
      </c>
      <c r="K24" s="17">
        <f>[20]Março!$K$14</f>
        <v>8</v>
      </c>
      <c r="L24" s="17">
        <f>[20]Março!$K$15</f>
        <v>0</v>
      </c>
      <c r="M24" s="17">
        <f>[20]Março!$K$16</f>
        <v>0</v>
      </c>
      <c r="N24" s="17">
        <f>[20]Março!$K$17</f>
        <v>36.4</v>
      </c>
      <c r="O24" s="17">
        <f>[20]Março!$K$18</f>
        <v>5.6</v>
      </c>
      <c r="P24" s="17">
        <f>[20]Março!$K$19</f>
        <v>0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9.1999999999999993</v>
      </c>
      <c r="U24" s="17">
        <f>[20]Março!$K$24</f>
        <v>6.8000000000000007</v>
      </c>
      <c r="V24" s="17">
        <f>[20]Março!$K$25</f>
        <v>37.599999999999994</v>
      </c>
      <c r="W24" s="17">
        <f>[20]Março!$K$26</f>
        <v>0</v>
      </c>
      <c r="X24" s="17">
        <f>[20]Março!$K$27</f>
        <v>0</v>
      </c>
      <c r="Y24" s="17">
        <f>[20]Março!$K$28</f>
        <v>0</v>
      </c>
      <c r="Z24" s="17">
        <f>[20]Março!$K$29</f>
        <v>0</v>
      </c>
      <c r="AA24" s="17">
        <f>[20]Março!$K$30</f>
        <v>0</v>
      </c>
      <c r="AB24" s="17">
        <f>[20]Março!$K$31</f>
        <v>0</v>
      </c>
      <c r="AC24" s="17">
        <f>[20]Março!$K$32</f>
        <v>0</v>
      </c>
      <c r="AD24" s="17">
        <f>[20]Março!$K$33</f>
        <v>23.6</v>
      </c>
      <c r="AE24" s="17">
        <f>[20]Março!$K$34</f>
        <v>4</v>
      </c>
      <c r="AF24" s="17">
        <f>[20]Março!$K$35</f>
        <v>2</v>
      </c>
      <c r="AG24" s="33">
        <f t="shared" si="9"/>
        <v>153.19999999999999</v>
      </c>
      <c r="AH24" s="36">
        <f t="shared" si="10"/>
        <v>37.599999999999994</v>
      </c>
      <c r="AI24" s="47">
        <f t="shared" si="1"/>
        <v>19</v>
      </c>
    </row>
    <row r="25" spans="1:35" ht="17.100000000000001" customHeight="1">
      <c r="A25" s="14" t="s">
        <v>15</v>
      </c>
      <c r="B25" s="17">
        <f>[21]Março!$K$5</f>
        <v>0</v>
      </c>
      <c r="C25" s="17">
        <f>[21]Março!$K$6</f>
        <v>0</v>
      </c>
      <c r="D25" s="17">
        <f>[21]Março!$K$7</f>
        <v>0</v>
      </c>
      <c r="E25" s="17">
        <f>[21]Março!$K$8</f>
        <v>0</v>
      </c>
      <c r="F25" s="17">
        <f>[21]Março!$K$9</f>
        <v>0</v>
      </c>
      <c r="G25" s="17">
        <f>[21]Março!$K$10</f>
        <v>15.999999999999998</v>
      </c>
      <c r="H25" s="17">
        <f>[21]Março!$K$11</f>
        <v>0</v>
      </c>
      <c r="I25" s="17">
        <f>[21]Março!$K$12</f>
        <v>4.4000000000000004</v>
      </c>
      <c r="J25" s="17">
        <f>[21]Março!$K$13</f>
        <v>0.2</v>
      </c>
      <c r="K25" s="17">
        <f>[21]Março!$K$14</f>
        <v>0</v>
      </c>
      <c r="L25" s="17">
        <f>[21]Março!$K$15</f>
        <v>0</v>
      </c>
      <c r="M25" s="17">
        <f>[21]Março!$K$16</f>
        <v>0</v>
      </c>
      <c r="N25" s="17">
        <f>[21]Março!$K$17</f>
        <v>0</v>
      </c>
      <c r="O25" s="17">
        <f>[21]Março!$K$18</f>
        <v>0</v>
      </c>
      <c r="P25" s="17">
        <f>[21]Março!$K$19</f>
        <v>22.4</v>
      </c>
      <c r="Q25" s="17">
        <f>[21]Março!$K$20</f>
        <v>0</v>
      </c>
      <c r="R25" s="17">
        <f>[21]Março!$K$21</f>
        <v>8</v>
      </c>
      <c r="S25" s="17">
        <f>[21]Março!$K$22</f>
        <v>1.8</v>
      </c>
      <c r="T25" s="17">
        <f>[21]Março!$K$23</f>
        <v>0</v>
      </c>
      <c r="U25" s="17">
        <f>[21]Março!$K$24</f>
        <v>0</v>
      </c>
      <c r="V25" s="17">
        <f>[21]Março!$K$25</f>
        <v>0</v>
      </c>
      <c r="W25" s="17">
        <f>[21]Março!$K$26</f>
        <v>0</v>
      </c>
      <c r="X25" s="17">
        <f>[21]Março!$K$27</f>
        <v>0</v>
      </c>
      <c r="Y25" s="17">
        <f>[21]Março!$K$28</f>
        <v>0</v>
      </c>
      <c r="Z25" s="17">
        <f>[21]Março!$K$29</f>
        <v>0</v>
      </c>
      <c r="AA25" s="17">
        <f>[21]Março!$K$30</f>
        <v>21.8</v>
      </c>
      <c r="AB25" s="17">
        <f>[21]Março!$K$31</f>
        <v>36.799999999999997</v>
      </c>
      <c r="AC25" s="17">
        <f>[21]Março!$K$32</f>
        <v>24</v>
      </c>
      <c r="AD25" s="17">
        <f>[21]Março!$K$33</f>
        <v>2.1999999999999997</v>
      </c>
      <c r="AE25" s="17">
        <f>[21]Março!$K$34</f>
        <v>0</v>
      </c>
      <c r="AF25" s="17">
        <f>[21]Março!$K$35</f>
        <v>39.799999999999997</v>
      </c>
      <c r="AG25" s="33">
        <f t="shared" si="9"/>
        <v>177.39999999999998</v>
      </c>
      <c r="AH25" s="36">
        <f t="shared" si="10"/>
        <v>39.799999999999997</v>
      </c>
      <c r="AI25" s="47">
        <f t="shared" si="1"/>
        <v>20</v>
      </c>
    </row>
    <row r="26" spans="1:35" ht="17.100000000000001" customHeight="1">
      <c r="A26" s="14" t="s">
        <v>16</v>
      </c>
      <c r="B26" s="17">
        <f>[22]Março!$K$5</f>
        <v>2.2000000000000002</v>
      </c>
      <c r="C26" s="17">
        <f>[22]Março!$K$6</f>
        <v>1</v>
      </c>
      <c r="D26" s="17">
        <f>[22]Março!$K$7</f>
        <v>0.6</v>
      </c>
      <c r="E26" s="17">
        <f>[22]Março!$K$8</f>
        <v>3.4</v>
      </c>
      <c r="F26" s="17">
        <f>[22]Março!$K$9</f>
        <v>0</v>
      </c>
      <c r="G26" s="17">
        <f>[22]Março!$K$10</f>
        <v>5</v>
      </c>
      <c r="H26" s="17">
        <f>[22]Março!$K$11</f>
        <v>0</v>
      </c>
      <c r="I26" s="17">
        <f>[22]Março!$K$12</f>
        <v>8.9999999999999982</v>
      </c>
      <c r="J26" s="17">
        <f>[22]Março!$K$13</f>
        <v>0.2</v>
      </c>
      <c r="K26" s="17">
        <f>[22]Março!$K$14</f>
        <v>0.2</v>
      </c>
      <c r="L26" s="17">
        <f>[22]Março!$K$15</f>
        <v>0</v>
      </c>
      <c r="M26" s="17">
        <f>[22]Março!$K$16</f>
        <v>0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</v>
      </c>
      <c r="R26" s="17">
        <f>[22]Março!$K$21</f>
        <v>1.8</v>
      </c>
      <c r="S26" s="17">
        <f>[22]Março!$K$22</f>
        <v>0.2</v>
      </c>
      <c r="T26" s="17">
        <f>[22]Março!$K$23</f>
        <v>9</v>
      </c>
      <c r="U26" s="17">
        <f>[22]Março!$K$24</f>
        <v>0</v>
      </c>
      <c r="V26" s="17">
        <f>[22]Março!$K$25</f>
        <v>0</v>
      </c>
      <c r="W26" s="17">
        <f>[22]Março!$K$26</f>
        <v>0</v>
      </c>
      <c r="X26" s="17">
        <f>[22]Março!$K$27</f>
        <v>0</v>
      </c>
      <c r="Y26" s="17">
        <f>[22]Março!$K$28</f>
        <v>0</v>
      </c>
      <c r="Z26" s="17">
        <f>[22]Março!$K$29</f>
        <v>0.8</v>
      </c>
      <c r="AA26" s="17">
        <f>[22]Março!$K$30</f>
        <v>1.4</v>
      </c>
      <c r="AB26" s="17">
        <f>[22]Março!$K$31</f>
        <v>0.60000000000000009</v>
      </c>
      <c r="AC26" s="17">
        <f>[22]Março!$K$32</f>
        <v>0.2</v>
      </c>
      <c r="AD26" s="17">
        <f>[22]Março!$K$33</f>
        <v>0.2</v>
      </c>
      <c r="AE26" s="17">
        <f>[22]Março!$K$34</f>
        <v>0</v>
      </c>
      <c r="AF26" s="17">
        <f>[22]Março!$K$35</f>
        <v>45.400000000000006</v>
      </c>
      <c r="AG26" s="33">
        <f t="shared" si="9"/>
        <v>81.2</v>
      </c>
      <c r="AH26" s="36">
        <f t="shared" si="10"/>
        <v>45.400000000000006</v>
      </c>
      <c r="AI26" s="47">
        <f t="shared" si="1"/>
        <v>14</v>
      </c>
    </row>
    <row r="27" spans="1:35" ht="17.100000000000001" customHeight="1">
      <c r="A27" s="14" t="s">
        <v>17</v>
      </c>
      <c r="B27" s="17">
        <f>[23]Março!$K$5</f>
        <v>0</v>
      </c>
      <c r="C27" s="17">
        <f>[23]Março!$K$6</f>
        <v>0</v>
      </c>
      <c r="D27" s="17">
        <f>[23]Março!$K$7</f>
        <v>0</v>
      </c>
      <c r="E27" s="17">
        <f>[23]Março!$K$8</f>
        <v>0</v>
      </c>
      <c r="F27" s="17">
        <f>[23]Março!$K$9</f>
        <v>0</v>
      </c>
      <c r="G27" s="17">
        <f>[23]Março!$K$10</f>
        <v>5.8</v>
      </c>
      <c r="H27" s="17">
        <f>[23]Março!$K$11</f>
        <v>10.4</v>
      </c>
      <c r="I27" s="17">
        <f>[23]Março!$K$12</f>
        <v>111.00000000000001</v>
      </c>
      <c r="J27" s="17">
        <f>[23]Março!$K$13</f>
        <v>0.60000000000000009</v>
      </c>
      <c r="K27" s="17">
        <f>[23]Março!$K$14</f>
        <v>0</v>
      </c>
      <c r="L27" s="17">
        <f>[23]Março!$K$15</f>
        <v>24.4</v>
      </c>
      <c r="M27" s="17">
        <f>[23]Março!$K$16</f>
        <v>3.4000000000000004</v>
      </c>
      <c r="N27" s="17">
        <f>[23]Março!$K$17</f>
        <v>13.600000000000001</v>
      </c>
      <c r="O27" s="17">
        <f>[23]Março!$K$18</f>
        <v>0</v>
      </c>
      <c r="P27" s="17">
        <f>[23]Março!$K$19</f>
        <v>0</v>
      </c>
      <c r="Q27" s="17">
        <f>[23]Março!$K$20</f>
        <v>0</v>
      </c>
      <c r="R27" s="17">
        <f>[23]Março!$K$21</f>
        <v>25.2</v>
      </c>
      <c r="S27" s="17">
        <f>[23]Março!$K$22</f>
        <v>0.4</v>
      </c>
      <c r="T27" s="17">
        <f>[23]Março!$K$23</f>
        <v>0</v>
      </c>
      <c r="U27" s="17">
        <f>[23]Março!$K$24</f>
        <v>0</v>
      </c>
      <c r="V27" s="17">
        <f>[23]Março!$K$25</f>
        <v>0</v>
      </c>
      <c r="W27" s="17">
        <f>[23]Março!$K$26</f>
        <v>0</v>
      </c>
      <c r="X27" s="17">
        <f>[23]Março!$K$27</f>
        <v>0</v>
      </c>
      <c r="Y27" s="17">
        <f>[23]Março!$K$28</f>
        <v>0</v>
      </c>
      <c r="Z27" s="17">
        <f>[23]Março!$K$29</f>
        <v>0</v>
      </c>
      <c r="AA27" s="17">
        <f>[23]Março!$K$30</f>
        <v>40</v>
      </c>
      <c r="AB27" s="17">
        <f>[23]Março!$K$31</f>
        <v>17.399999999999999</v>
      </c>
      <c r="AC27" s="17">
        <f>[23]Março!$K$32</f>
        <v>14.799999999999999</v>
      </c>
      <c r="AD27" s="17">
        <f>[23]Março!$K$33</f>
        <v>0.2</v>
      </c>
      <c r="AE27" s="17">
        <f>[23]Março!$K$34</f>
        <v>0</v>
      </c>
      <c r="AF27" s="17">
        <f>[23]Março!$K$35</f>
        <v>9.5999999999999979</v>
      </c>
      <c r="AG27" s="33">
        <f t="shared" si="9"/>
        <v>276.8</v>
      </c>
      <c r="AH27" s="36">
        <f t="shared" si="10"/>
        <v>111.00000000000001</v>
      </c>
      <c r="AI27" s="47">
        <f t="shared" si="1"/>
        <v>17</v>
      </c>
    </row>
    <row r="28" spans="1:35" ht="17.100000000000001" customHeight="1">
      <c r="A28" s="14" t="s">
        <v>18</v>
      </c>
      <c r="B28" s="17" t="str">
        <f>[24]Março!$K$5</f>
        <v>*</v>
      </c>
      <c r="C28" s="17" t="str">
        <f>[24]Março!$K$6</f>
        <v>*</v>
      </c>
      <c r="D28" s="17" t="str">
        <f>[24]Março!$K$7</f>
        <v>*</v>
      </c>
      <c r="E28" s="17" t="str">
        <f>[24]Março!$K$8</f>
        <v>*</v>
      </c>
      <c r="F28" s="17" t="str">
        <f>[24]Março!$K$9</f>
        <v>*</v>
      </c>
      <c r="G28" s="17" t="str">
        <f>[24]Março!$K$10</f>
        <v>*</v>
      </c>
      <c r="H28" s="17" t="str">
        <f>[24]Março!$K$11</f>
        <v>*</v>
      </c>
      <c r="I28" s="17" t="str">
        <f>[24]Março!$K$12</f>
        <v>*</v>
      </c>
      <c r="J28" s="17" t="str">
        <f>[24]Março!$K$13</f>
        <v>*</v>
      </c>
      <c r="K28" s="17" t="str">
        <f>[24]Março!$K$14</f>
        <v>*</v>
      </c>
      <c r="L28" s="17" t="str">
        <f>[24]Março!$K$15</f>
        <v>*</v>
      </c>
      <c r="M28" s="17" t="str">
        <f>[24]Março!$K$16</f>
        <v>*</v>
      </c>
      <c r="N28" s="17" t="str">
        <f>[24]Março!$K$17</f>
        <v>*</v>
      </c>
      <c r="O28" s="17" t="str">
        <f>[24]Março!$K$18</f>
        <v>*</v>
      </c>
      <c r="P28" s="17" t="str">
        <f>[24]Março!$K$19</f>
        <v>*</v>
      </c>
      <c r="Q28" s="17" t="str">
        <f>[24]Março!$K$20</f>
        <v>*</v>
      </c>
      <c r="R28" s="17" t="str">
        <f>[24]Março!$K$21</f>
        <v>*</v>
      </c>
      <c r="S28" s="17" t="str">
        <f>[24]Março!$K$22</f>
        <v>*</v>
      </c>
      <c r="T28" s="17" t="str">
        <f>[24]Março!$K$23</f>
        <v>*</v>
      </c>
      <c r="U28" s="17" t="str">
        <f>[24]Março!$K$24</f>
        <v>*</v>
      </c>
      <c r="V28" s="17" t="str">
        <f>[24]Março!$K$25</f>
        <v>*</v>
      </c>
      <c r="W28" s="17" t="str">
        <f>[24]Março!$K$26</f>
        <v>*</v>
      </c>
      <c r="X28" s="17" t="str">
        <f>[24]Março!$K$27</f>
        <v>*</v>
      </c>
      <c r="Y28" s="17" t="str">
        <f>[24]Março!$K$28</f>
        <v>*</v>
      </c>
      <c r="Z28" s="17" t="str">
        <f>[24]Março!$K$29</f>
        <v>*</v>
      </c>
      <c r="AA28" s="17" t="str">
        <f>[24]Março!$K$30</f>
        <v>*</v>
      </c>
      <c r="AB28" s="17" t="str">
        <f>[24]Março!$K$31</f>
        <v>*</v>
      </c>
      <c r="AC28" s="17" t="str">
        <f>[24]Março!$K$32</f>
        <v>*</v>
      </c>
      <c r="AD28" s="17" t="str">
        <f>[24]Março!$K$33</f>
        <v>*</v>
      </c>
      <c r="AE28" s="17" t="str">
        <f>[24]Março!$K$34</f>
        <v>*</v>
      </c>
      <c r="AF28" s="17" t="str">
        <f>[24]Março!$K$35</f>
        <v>*</v>
      </c>
      <c r="AG28" s="33" t="s">
        <v>140</v>
      </c>
      <c r="AH28" s="36" t="s">
        <v>140</v>
      </c>
      <c r="AI28" s="47">
        <f t="shared" si="1"/>
        <v>0</v>
      </c>
    </row>
    <row r="29" spans="1:35" ht="17.100000000000001" customHeight="1">
      <c r="A29" s="14" t="s">
        <v>19</v>
      </c>
      <c r="B29" s="17">
        <f>[25]Março!$K$5</f>
        <v>0</v>
      </c>
      <c r="C29" s="17">
        <f>[25]Março!$K$6</f>
        <v>0</v>
      </c>
      <c r="D29" s="17">
        <f>[25]Março!$K$7</f>
        <v>0</v>
      </c>
      <c r="E29" s="17">
        <f>[25]Março!$K$8</f>
        <v>8.7999999999999989</v>
      </c>
      <c r="F29" s="17">
        <f>[25]Março!$K$9</f>
        <v>0.60000000000000009</v>
      </c>
      <c r="G29" s="17">
        <f>[25]Março!$K$10</f>
        <v>6.2</v>
      </c>
      <c r="H29" s="17">
        <f>[25]Março!$K$11</f>
        <v>39.6</v>
      </c>
      <c r="I29" s="17">
        <f>[25]Março!$K$12</f>
        <v>11.8</v>
      </c>
      <c r="J29" s="17">
        <f>[25]Março!$K$13</f>
        <v>0</v>
      </c>
      <c r="K29" s="17">
        <f>[25]Março!$K$14</f>
        <v>0.2</v>
      </c>
      <c r="L29" s="17">
        <f>[25]Março!$K$15</f>
        <v>0</v>
      </c>
      <c r="M29" s="17">
        <f>[25]Março!$K$16</f>
        <v>0</v>
      </c>
      <c r="N29" s="17">
        <f>[25]Março!$K$17</f>
        <v>3.4000000000000004</v>
      </c>
      <c r="O29" s="17">
        <f>[25]Março!$K$18</f>
        <v>0.2</v>
      </c>
      <c r="P29" s="17">
        <f>[25]Março!$K$19</f>
        <v>0</v>
      </c>
      <c r="Q29" s="17">
        <f>[25]Março!$K$20</f>
        <v>0</v>
      </c>
      <c r="R29" s="17">
        <f>[25]Março!$K$21</f>
        <v>0</v>
      </c>
      <c r="S29" s="17">
        <f>[25]Março!$K$22</f>
        <v>0</v>
      </c>
      <c r="T29" s="17">
        <f>[25]Março!$K$23</f>
        <v>0</v>
      </c>
      <c r="U29" s="17">
        <f>[25]Março!$K$24</f>
        <v>0</v>
      </c>
      <c r="V29" s="17">
        <f>[25]Março!$K$25</f>
        <v>13.2</v>
      </c>
      <c r="W29" s="17">
        <f>[25]Março!$K$26</f>
        <v>0</v>
      </c>
      <c r="X29" s="17">
        <f>[25]Março!$K$27</f>
        <v>0</v>
      </c>
      <c r="Y29" s="17">
        <f>[25]Março!$K$28</f>
        <v>0</v>
      </c>
      <c r="Z29" s="17">
        <f>[25]Março!$K$29</f>
        <v>0</v>
      </c>
      <c r="AA29" s="17">
        <f>[25]Março!$K$30</f>
        <v>17.599999999999998</v>
      </c>
      <c r="AB29" s="17">
        <f>[25]Março!$K$31</f>
        <v>16.599999999999998</v>
      </c>
      <c r="AC29" s="17">
        <f>[25]Março!$K$32</f>
        <v>3.4000000000000004</v>
      </c>
      <c r="AD29" s="17">
        <f>[25]Março!$K$33</f>
        <v>9.6000000000000014</v>
      </c>
      <c r="AE29" s="17">
        <f>[25]Março!$K$34</f>
        <v>0</v>
      </c>
      <c r="AF29" s="17">
        <f>[25]Março!$K$35</f>
        <v>0</v>
      </c>
      <c r="AG29" s="33">
        <f t="shared" si="9"/>
        <v>131.20000000000002</v>
      </c>
      <c r="AH29" s="36">
        <f t="shared" si="10"/>
        <v>39.6</v>
      </c>
      <c r="AI29" s="47">
        <f t="shared" si="1"/>
        <v>18</v>
      </c>
    </row>
    <row r="30" spans="1:35" ht="17.100000000000001" customHeight="1">
      <c r="A30" s="14" t="s">
        <v>31</v>
      </c>
      <c r="B30" s="17">
        <f>[26]Março!$K$5</f>
        <v>0.2</v>
      </c>
      <c r="C30" s="17">
        <f>[26]Março!$K$6</f>
        <v>0</v>
      </c>
      <c r="D30" s="17">
        <f>[26]Março!$K$7</f>
        <v>0</v>
      </c>
      <c r="E30" s="17">
        <f>[26]Março!$K$8</f>
        <v>0</v>
      </c>
      <c r="F30" s="17">
        <f>[26]Março!$K$9</f>
        <v>0</v>
      </c>
      <c r="G30" s="17">
        <f>[26]Março!$K$10</f>
        <v>0</v>
      </c>
      <c r="H30" s="17">
        <f>[26]Março!$K$11</f>
        <v>0</v>
      </c>
      <c r="I30" s="17">
        <f>[26]Março!$K$12</f>
        <v>0</v>
      </c>
      <c r="J30" s="17">
        <f>[26]Março!$K$13</f>
        <v>0</v>
      </c>
      <c r="K30" s="17">
        <f>[26]Março!$K$14</f>
        <v>0</v>
      </c>
      <c r="L30" s="17">
        <f>[26]Março!$K$15</f>
        <v>0</v>
      </c>
      <c r="M30" s="17">
        <f>[26]Março!$K$16</f>
        <v>0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0</v>
      </c>
      <c r="U30" s="17">
        <f>[26]Março!$K$24</f>
        <v>0</v>
      </c>
      <c r="V30" s="17">
        <f>[26]Março!$K$25</f>
        <v>0</v>
      </c>
      <c r="W30" s="17">
        <f>[26]Março!$K$26</f>
        <v>0</v>
      </c>
      <c r="X30" s="17">
        <f>[26]Março!$K$27</f>
        <v>0</v>
      </c>
      <c r="Y30" s="17">
        <f>[26]Março!$K$28</f>
        <v>0</v>
      </c>
      <c r="Z30" s="17">
        <f>[26]Março!$K$29</f>
        <v>2.1999999999999997</v>
      </c>
      <c r="AA30" s="17">
        <f>[26]Março!$K$30</f>
        <v>0.4</v>
      </c>
      <c r="AB30" s="17">
        <f>[26]Março!$K$31</f>
        <v>0</v>
      </c>
      <c r="AC30" s="17">
        <f>[26]Março!$K$32</f>
        <v>0.4</v>
      </c>
      <c r="AD30" s="17">
        <f>[26]Março!$K$33</f>
        <v>0</v>
      </c>
      <c r="AE30" s="17">
        <f>[26]Março!$K$34</f>
        <v>0</v>
      </c>
      <c r="AF30" s="17">
        <f>[26]Março!$K$35</f>
        <v>0</v>
      </c>
      <c r="AG30" s="33">
        <f>SUM(B30:AF30)</f>
        <v>3.1999999999999997</v>
      </c>
      <c r="AH30" s="36">
        <f t="shared" ref="AH30" si="13">MAX(B30:AF30)</f>
        <v>2.1999999999999997</v>
      </c>
      <c r="AI30" s="47">
        <f t="shared" si="1"/>
        <v>27</v>
      </c>
    </row>
    <row r="31" spans="1:35" ht="17.100000000000001" customHeight="1">
      <c r="A31" s="14" t="s">
        <v>49</v>
      </c>
      <c r="B31" s="17">
        <f>[27]Março!$K$5</f>
        <v>18.799999999999997</v>
      </c>
      <c r="C31" s="17">
        <f>[27]Março!$K$6</f>
        <v>43.8</v>
      </c>
      <c r="D31" s="17">
        <f>[27]Março!$K$7</f>
        <v>12.8</v>
      </c>
      <c r="E31" s="17">
        <f>[27]Março!$K$8</f>
        <v>6.4</v>
      </c>
      <c r="F31" s="17">
        <f>[27]Março!$K$9</f>
        <v>2.2000000000000002</v>
      </c>
      <c r="G31" s="17">
        <f>[27]Março!$K$10</f>
        <v>0</v>
      </c>
      <c r="H31" s="17">
        <f>[27]Março!$K$11</f>
        <v>9.6</v>
      </c>
      <c r="I31" s="17">
        <f>[27]Março!$K$12</f>
        <v>0.2</v>
      </c>
      <c r="J31" s="17">
        <f>[27]Março!$K$13</f>
        <v>33.000000000000007</v>
      </c>
      <c r="K31" s="17">
        <f>[27]Março!$K$14</f>
        <v>1.6</v>
      </c>
      <c r="L31" s="17">
        <f>[27]Março!$K$15</f>
        <v>0</v>
      </c>
      <c r="M31" s="17">
        <f>[27]Março!$K$16</f>
        <v>7.6000000000000005</v>
      </c>
      <c r="N31" s="17">
        <f>[27]Março!$K$17</f>
        <v>0.6</v>
      </c>
      <c r="O31" s="17">
        <f>[27]Março!$K$18</f>
        <v>2.2000000000000002</v>
      </c>
      <c r="P31" s="17">
        <f>[27]Março!$K$19</f>
        <v>23.4</v>
      </c>
      <c r="Q31" s="17">
        <f>[27]Março!$K$20</f>
        <v>0</v>
      </c>
      <c r="R31" s="17">
        <f>[27]Março!$K$21</f>
        <v>0.8</v>
      </c>
      <c r="S31" s="17">
        <f>[27]Março!$K$22</f>
        <v>13.6</v>
      </c>
      <c r="T31" s="17">
        <f>[27]Março!$K$23</f>
        <v>14.4</v>
      </c>
      <c r="U31" s="17">
        <f>[27]Março!$K$24</f>
        <v>1</v>
      </c>
      <c r="V31" s="17">
        <f>[27]Março!$K$25</f>
        <v>0</v>
      </c>
      <c r="W31" s="17">
        <f>[27]Março!$K$26</f>
        <v>0.2</v>
      </c>
      <c r="X31" s="17">
        <f>[27]Março!$K$27</f>
        <v>0</v>
      </c>
      <c r="Y31" s="17">
        <f>[27]Março!$K$28</f>
        <v>4.8</v>
      </c>
      <c r="Z31" s="17">
        <f>[27]Março!$K$29</f>
        <v>7.4</v>
      </c>
      <c r="AA31" s="17">
        <f>[27]Março!$K$30</f>
        <v>0.2</v>
      </c>
      <c r="AB31" s="17">
        <f>[27]Março!$K$31</f>
        <v>17.600000000000001</v>
      </c>
      <c r="AC31" s="17">
        <f>[27]Março!$K$32</f>
        <v>0.2</v>
      </c>
      <c r="AD31" s="17">
        <f>[27]Março!$K$33</f>
        <v>2.6</v>
      </c>
      <c r="AE31" s="17">
        <f>[27]Março!$K$34</f>
        <v>8.3999999999999986</v>
      </c>
      <c r="AF31" s="17">
        <f>[27]Março!$K$35</f>
        <v>0</v>
      </c>
      <c r="AG31" s="33">
        <f t="shared" ref="AG31" si="14">SUM(B31:AF31)</f>
        <v>233.39999999999998</v>
      </c>
      <c r="AH31" s="36">
        <f>MAX(B31:AF31)</f>
        <v>43.8</v>
      </c>
      <c r="AI31" s="47">
        <f t="shared" si="1"/>
        <v>6</v>
      </c>
    </row>
    <row r="32" spans="1:35" ht="17.100000000000001" customHeight="1">
      <c r="A32" s="14" t="s">
        <v>20</v>
      </c>
      <c r="B32" s="16">
        <f>[28]Março!$K$5</f>
        <v>0</v>
      </c>
      <c r="C32" s="16">
        <f>[28]Março!$K$6</f>
        <v>4.200000000000002</v>
      </c>
      <c r="D32" s="16">
        <f>[28]Março!$K$7</f>
        <v>1.9999999999999998</v>
      </c>
      <c r="E32" s="16">
        <f>[28]Março!$K$8</f>
        <v>1</v>
      </c>
      <c r="F32" s="16">
        <f>[28]Março!$K$9</f>
        <v>1.7999999999999998</v>
      </c>
      <c r="G32" s="16">
        <f>[28]Março!$K$10</f>
        <v>1.5999999999999999</v>
      </c>
      <c r="H32" s="16">
        <f>[28]Março!$K$11</f>
        <v>1.2</v>
      </c>
      <c r="I32" s="16">
        <f>[28]Março!$K$12</f>
        <v>1</v>
      </c>
      <c r="J32" s="16">
        <f>[28]Março!$K$13</f>
        <v>1</v>
      </c>
      <c r="K32" s="16">
        <f>[28]Março!$K$14</f>
        <v>2.8000000000000003</v>
      </c>
      <c r="L32" s="16">
        <f>[28]Março!$K$15</f>
        <v>3.8000000000000012</v>
      </c>
      <c r="M32" s="16">
        <f>[28]Março!$K$16</f>
        <v>5.0000000000000018</v>
      </c>
      <c r="N32" s="16">
        <f>[28]Março!$K$17</f>
        <v>6.0000000000000018</v>
      </c>
      <c r="O32" s="16">
        <f>[28]Março!$K$18</f>
        <v>7.8000000000000043</v>
      </c>
      <c r="P32" s="16">
        <f>[28]Março!$K$19</f>
        <v>8.2000000000000046</v>
      </c>
      <c r="Q32" s="16">
        <f>[28]Março!$K$20</f>
        <v>6.8000000000000034</v>
      </c>
      <c r="R32" s="16">
        <f>[28]Março!$K$21</f>
        <v>5.200000000000002</v>
      </c>
      <c r="S32" s="16">
        <f>[28]Março!$K$22</f>
        <v>0.60000000000000009</v>
      </c>
      <c r="T32" s="16">
        <f>[28]Março!$K$23</f>
        <v>1</v>
      </c>
      <c r="U32" s="16">
        <f>[28]Março!$K$24</f>
        <v>0.4</v>
      </c>
      <c r="V32" s="16">
        <f>[28]Março!$K$25</f>
        <v>1.4</v>
      </c>
      <c r="W32" s="16">
        <f>[28]Março!$K$26</f>
        <v>1.7999999999999998</v>
      </c>
      <c r="X32" s="16">
        <f>[28]Março!$K$27</f>
        <v>0.8</v>
      </c>
      <c r="Y32" s="16">
        <f>[28]Março!$K$28</f>
        <v>0.2</v>
      </c>
      <c r="Z32" s="16">
        <f>[28]Março!$K$29</f>
        <v>0</v>
      </c>
      <c r="AA32" s="16">
        <f>[28]Março!$K$30</f>
        <v>0</v>
      </c>
      <c r="AB32" s="16">
        <f>[28]Março!$K$31</f>
        <v>9.9999999999999982</v>
      </c>
      <c r="AC32" s="16">
        <f>[28]Março!$K$32</f>
        <v>39.199999999999996</v>
      </c>
      <c r="AD32" s="16">
        <f>[28]Março!$K$33</f>
        <v>0</v>
      </c>
      <c r="AE32" s="16">
        <f>[28]Março!$K$34</f>
        <v>9</v>
      </c>
      <c r="AF32" s="16">
        <f>[28]Março!$K$35</f>
        <v>6.2</v>
      </c>
      <c r="AG32" s="33">
        <f t="shared" si="9"/>
        <v>130</v>
      </c>
      <c r="AH32" s="36">
        <f t="shared" si="10"/>
        <v>39.199999999999996</v>
      </c>
      <c r="AI32" s="47">
        <f>COUNTIF(B32:AF32,"=0,0")</f>
        <v>4</v>
      </c>
    </row>
    <row r="33" spans="1:35" s="5" customFormat="1" ht="17.100000000000001" customHeight="1">
      <c r="A33" s="29" t="s">
        <v>33</v>
      </c>
      <c r="B33" s="30">
        <f t="shared" ref="B33:AF33" si="15">MAX(B5:B32)</f>
        <v>19.8</v>
      </c>
      <c r="C33" s="30">
        <f t="shared" si="15"/>
        <v>43.8</v>
      </c>
      <c r="D33" s="30">
        <f t="shared" si="15"/>
        <v>53.400000000000006</v>
      </c>
      <c r="E33" s="30">
        <f t="shared" si="15"/>
        <v>30.799999999999997</v>
      </c>
      <c r="F33" s="30">
        <f t="shared" si="15"/>
        <v>22.599999999999991</v>
      </c>
      <c r="G33" s="30">
        <f t="shared" si="15"/>
        <v>24</v>
      </c>
      <c r="H33" s="30">
        <f t="shared" si="15"/>
        <v>39.6</v>
      </c>
      <c r="I33" s="30">
        <f t="shared" si="15"/>
        <v>111.00000000000001</v>
      </c>
      <c r="J33" s="30">
        <f t="shared" si="15"/>
        <v>38.6</v>
      </c>
      <c r="K33" s="30">
        <f t="shared" si="15"/>
        <v>8</v>
      </c>
      <c r="L33" s="30">
        <f t="shared" si="15"/>
        <v>24.4</v>
      </c>
      <c r="M33" s="30">
        <f t="shared" si="15"/>
        <v>17</v>
      </c>
      <c r="N33" s="30">
        <f t="shared" si="15"/>
        <v>53.000000000000007</v>
      </c>
      <c r="O33" s="30">
        <f t="shared" si="15"/>
        <v>11</v>
      </c>
      <c r="P33" s="30">
        <f t="shared" si="15"/>
        <v>23.4</v>
      </c>
      <c r="Q33" s="30">
        <f t="shared" si="15"/>
        <v>20.399999999999999</v>
      </c>
      <c r="R33" s="30">
        <f t="shared" si="15"/>
        <v>34.800000000000004</v>
      </c>
      <c r="S33" s="30">
        <f t="shared" si="15"/>
        <v>13.6</v>
      </c>
      <c r="T33" s="30">
        <f t="shared" si="15"/>
        <v>14.4</v>
      </c>
      <c r="U33" s="30">
        <f t="shared" si="15"/>
        <v>16</v>
      </c>
      <c r="V33" s="30">
        <f t="shared" si="15"/>
        <v>37.599999999999994</v>
      </c>
      <c r="W33" s="30">
        <f t="shared" si="15"/>
        <v>5.4000000000000021</v>
      </c>
      <c r="X33" s="30">
        <f t="shared" si="15"/>
        <v>0.8</v>
      </c>
      <c r="Y33" s="30">
        <f t="shared" si="15"/>
        <v>4.8</v>
      </c>
      <c r="Z33" s="30">
        <f t="shared" si="15"/>
        <v>26.2</v>
      </c>
      <c r="AA33" s="30">
        <f t="shared" si="15"/>
        <v>40</v>
      </c>
      <c r="AB33" s="30">
        <f t="shared" si="15"/>
        <v>42.000000000000007</v>
      </c>
      <c r="AC33" s="30">
        <f t="shared" si="15"/>
        <v>39.199999999999996</v>
      </c>
      <c r="AD33" s="30">
        <f t="shared" si="15"/>
        <v>27</v>
      </c>
      <c r="AE33" s="30">
        <f t="shared" si="15"/>
        <v>39.199999999999996</v>
      </c>
      <c r="AF33" s="30">
        <f t="shared" si="15"/>
        <v>45.400000000000006</v>
      </c>
      <c r="AG33" s="33">
        <f>MAX(AG5:AG32)</f>
        <v>293.2</v>
      </c>
      <c r="AH33" s="44">
        <f>MAX(AH5:AH32)</f>
        <v>111.00000000000001</v>
      </c>
      <c r="AI33" s="47"/>
    </row>
    <row r="34" spans="1:35" s="11" customFormat="1" ht="13.5" thickBot="1">
      <c r="A34" s="121" t="s">
        <v>36</v>
      </c>
      <c r="B34" s="122">
        <f t="shared" ref="B34:AF34" si="16">SUM(B5:B32)</f>
        <v>71.8</v>
      </c>
      <c r="C34" s="122">
        <f t="shared" si="16"/>
        <v>74.399999999999991</v>
      </c>
      <c r="D34" s="122">
        <f t="shared" si="16"/>
        <v>111.4</v>
      </c>
      <c r="E34" s="122">
        <f t="shared" si="16"/>
        <v>101.39999999999999</v>
      </c>
      <c r="F34" s="122">
        <f t="shared" si="16"/>
        <v>62.399999999999991</v>
      </c>
      <c r="G34" s="122">
        <f t="shared" si="16"/>
        <v>161.19999999999999</v>
      </c>
      <c r="H34" s="122">
        <f t="shared" si="16"/>
        <v>144.19999999999999</v>
      </c>
      <c r="I34" s="122">
        <f t="shared" si="16"/>
        <v>367.6</v>
      </c>
      <c r="J34" s="122">
        <f t="shared" si="16"/>
        <v>136.40000000000003</v>
      </c>
      <c r="K34" s="122">
        <f t="shared" si="16"/>
        <v>34</v>
      </c>
      <c r="L34" s="122">
        <f t="shared" si="16"/>
        <v>49.8</v>
      </c>
      <c r="M34" s="122">
        <f t="shared" si="16"/>
        <v>62.399999999999991</v>
      </c>
      <c r="N34" s="122">
        <f t="shared" si="16"/>
        <v>152.80000000000001</v>
      </c>
      <c r="O34" s="122">
        <f t="shared" si="16"/>
        <v>58.800000000000026</v>
      </c>
      <c r="P34" s="122">
        <f t="shared" si="16"/>
        <v>106.8</v>
      </c>
      <c r="Q34" s="122">
        <f t="shared" si="16"/>
        <v>63.20000000000001</v>
      </c>
      <c r="R34" s="122">
        <f t="shared" si="16"/>
        <v>100</v>
      </c>
      <c r="S34" s="122">
        <f t="shared" si="16"/>
        <v>44.6</v>
      </c>
      <c r="T34" s="122">
        <f t="shared" si="16"/>
        <v>43</v>
      </c>
      <c r="U34" s="122">
        <f t="shared" si="16"/>
        <v>36.199999999999996</v>
      </c>
      <c r="V34" s="122">
        <f t="shared" si="16"/>
        <v>80.600000000000009</v>
      </c>
      <c r="W34" s="122">
        <f t="shared" si="16"/>
        <v>9.2000000000000028</v>
      </c>
      <c r="X34" s="122">
        <f t="shared" si="16"/>
        <v>1.6</v>
      </c>
      <c r="Y34" s="122">
        <f t="shared" si="16"/>
        <v>5.2</v>
      </c>
      <c r="Z34" s="122">
        <f t="shared" si="16"/>
        <v>65.800000000000011</v>
      </c>
      <c r="AA34" s="122">
        <f t="shared" si="16"/>
        <v>159</v>
      </c>
      <c r="AB34" s="122">
        <f t="shared" si="16"/>
        <v>211</v>
      </c>
      <c r="AC34" s="122">
        <f t="shared" si="16"/>
        <v>114.60000000000002</v>
      </c>
      <c r="AD34" s="122">
        <f t="shared" si="16"/>
        <v>145.79999999999995</v>
      </c>
      <c r="AE34" s="122">
        <f t="shared" si="16"/>
        <v>107.79999999999998</v>
      </c>
      <c r="AF34" s="122">
        <f t="shared" si="16"/>
        <v>242.40000000000003</v>
      </c>
      <c r="AG34" s="83">
        <f>SUM(AG5:AG32)</f>
        <v>3125.4</v>
      </c>
      <c r="AH34" s="123"/>
      <c r="AI34" s="124"/>
    </row>
    <row r="35" spans="1:3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125"/>
      <c r="AF35" s="126"/>
      <c r="AG35" s="126"/>
      <c r="AH35" s="126"/>
      <c r="AI35" s="127"/>
    </row>
    <row r="36" spans="1:35">
      <c r="A36" s="95"/>
      <c r="B36" s="93"/>
      <c r="C36" s="91"/>
      <c r="D36" s="91"/>
      <c r="E36" s="91"/>
      <c r="F36" s="91"/>
      <c r="G36" s="91"/>
      <c r="H36" s="93"/>
      <c r="I36" s="93"/>
      <c r="J36" s="93"/>
      <c r="K36" s="93"/>
      <c r="L36" s="93"/>
      <c r="M36" s="93" t="s">
        <v>51</v>
      </c>
      <c r="N36" s="93"/>
      <c r="O36" s="93"/>
      <c r="P36" s="93"/>
      <c r="Q36" s="93"/>
      <c r="R36" s="93"/>
      <c r="S36" s="93"/>
      <c r="T36" s="93"/>
      <c r="U36" s="93"/>
      <c r="V36" s="93" t="s">
        <v>59</v>
      </c>
      <c r="W36" s="93"/>
      <c r="X36" s="93"/>
      <c r="Y36" s="93"/>
      <c r="Z36" s="93"/>
      <c r="AA36" s="93"/>
      <c r="AB36" s="93"/>
      <c r="AC36" s="93"/>
      <c r="AD36" s="91"/>
      <c r="AE36" s="93"/>
      <c r="AF36" s="93"/>
      <c r="AG36" s="91"/>
      <c r="AH36" s="93"/>
      <c r="AI36" s="128"/>
    </row>
    <row r="37" spans="1:35">
      <c r="A37" s="95"/>
      <c r="B37" s="92"/>
      <c r="C37" s="92"/>
      <c r="D37" s="92" t="s">
        <v>139</v>
      </c>
      <c r="E37" s="92"/>
      <c r="F37" s="92"/>
      <c r="G37" s="133"/>
      <c r="H37" s="93"/>
      <c r="I37" s="93"/>
      <c r="J37" s="96"/>
      <c r="K37" s="96"/>
      <c r="L37" s="96"/>
      <c r="M37" s="96" t="s">
        <v>52</v>
      </c>
      <c r="N37" s="96"/>
      <c r="O37" s="96"/>
      <c r="P37" s="96"/>
      <c r="Q37" s="93"/>
      <c r="R37" s="93"/>
      <c r="S37" s="93"/>
      <c r="T37" s="93"/>
      <c r="U37" s="93"/>
      <c r="V37" s="96" t="s">
        <v>60</v>
      </c>
      <c r="W37" s="96"/>
      <c r="X37" s="93"/>
      <c r="Y37" s="93"/>
      <c r="Z37" s="93"/>
      <c r="AA37" s="93"/>
      <c r="AB37" s="93"/>
      <c r="AC37" s="93"/>
      <c r="AD37" s="91"/>
      <c r="AE37" s="129"/>
      <c r="AF37" s="130"/>
      <c r="AG37" s="93"/>
      <c r="AH37" s="93"/>
      <c r="AI37" s="99"/>
    </row>
    <row r="38" spans="1:35" ht="13.5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6"/>
      <c r="AE38" s="131"/>
      <c r="AF38" s="132"/>
      <c r="AG38" s="109"/>
      <c r="AH38" s="109"/>
      <c r="AI38" s="111" t="s">
        <v>50</v>
      </c>
    </row>
    <row r="39" spans="1:3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35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3" spans="1:35">
      <c r="M43" s="2" t="s">
        <v>50</v>
      </c>
    </row>
    <row r="45" spans="1:35">
      <c r="I45" s="2" t="s">
        <v>50</v>
      </c>
    </row>
    <row r="49" spans="29:29">
      <c r="AC49" s="2" t="s">
        <v>50</v>
      </c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9" zoomScale="90" zoomScaleNormal="100" zoomScalePageLayoutView="90" workbookViewId="0">
      <selection activeCell="B42" sqref="B42"/>
    </sheetView>
  </sheetViews>
  <sheetFormatPr defaultRowHeight="12.75"/>
  <cols>
    <col min="1" max="1" width="30.28515625" customWidth="1"/>
    <col min="2" max="2" width="9.5703125" style="76" customWidth="1"/>
    <col min="3" max="3" width="9.5703125" style="77" customWidth="1"/>
    <col min="4" max="4" width="9.5703125" style="76" customWidth="1"/>
    <col min="5" max="5" width="9.85546875" style="76" customWidth="1"/>
    <col min="6" max="6" width="9.5703125" style="76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1" customFormat="1" ht="42.75" customHeight="1">
      <c r="A1" s="49" t="s">
        <v>61</v>
      </c>
      <c r="B1" s="49" t="s">
        <v>62</v>
      </c>
      <c r="C1" s="49" t="s">
        <v>63</v>
      </c>
      <c r="D1" s="49" t="s">
        <v>64</v>
      </c>
      <c r="E1" s="49" t="s">
        <v>65</v>
      </c>
      <c r="F1" s="49" t="s">
        <v>66</v>
      </c>
      <c r="G1" s="49" t="s">
        <v>67</v>
      </c>
      <c r="H1" s="49" t="s">
        <v>68</v>
      </c>
      <c r="I1" s="49" t="s">
        <v>69</v>
      </c>
      <c r="J1" s="50"/>
      <c r="K1" s="50"/>
      <c r="L1" s="50"/>
      <c r="M1" s="50"/>
    </row>
    <row r="2" spans="1:13" s="56" customFormat="1">
      <c r="A2" s="52" t="s">
        <v>70</v>
      </c>
      <c r="B2" s="52" t="s">
        <v>71</v>
      </c>
      <c r="C2" s="53" t="s">
        <v>72</v>
      </c>
      <c r="D2" s="53">
        <v>-20.444199999999999</v>
      </c>
      <c r="E2" s="53">
        <v>-52.875599999999999</v>
      </c>
      <c r="F2" s="53">
        <v>388</v>
      </c>
      <c r="G2" s="54">
        <v>40405</v>
      </c>
      <c r="H2" s="55">
        <v>1</v>
      </c>
      <c r="I2" s="53" t="s">
        <v>73</v>
      </c>
      <c r="J2" s="50"/>
      <c r="K2" s="50"/>
      <c r="L2" s="50"/>
      <c r="M2" s="50"/>
    </row>
    <row r="3" spans="1:13" ht="12.75" customHeight="1">
      <c r="A3" s="52" t="s">
        <v>0</v>
      </c>
      <c r="B3" s="52" t="s">
        <v>71</v>
      </c>
      <c r="C3" s="53" t="s">
        <v>74</v>
      </c>
      <c r="D3" s="55">
        <v>-23.002500000000001</v>
      </c>
      <c r="E3" s="55">
        <v>-55.3294</v>
      </c>
      <c r="F3" s="55">
        <v>431</v>
      </c>
      <c r="G3" s="57">
        <v>39611</v>
      </c>
      <c r="H3" s="55">
        <v>1</v>
      </c>
      <c r="I3" s="53" t="s">
        <v>75</v>
      </c>
      <c r="J3" s="58"/>
      <c r="K3" s="58"/>
      <c r="L3" s="58"/>
      <c r="M3" s="58"/>
    </row>
    <row r="4" spans="1:13">
      <c r="A4" s="52" t="s">
        <v>1</v>
      </c>
      <c r="B4" s="52" t="s">
        <v>71</v>
      </c>
      <c r="C4" s="53" t="s">
        <v>76</v>
      </c>
      <c r="D4" s="59">
        <v>-20.4756</v>
      </c>
      <c r="E4" s="59">
        <v>-55.783900000000003</v>
      </c>
      <c r="F4" s="59">
        <v>155</v>
      </c>
      <c r="G4" s="57">
        <v>39022</v>
      </c>
      <c r="H4" s="55">
        <v>1</v>
      </c>
      <c r="I4" s="53" t="s">
        <v>77</v>
      </c>
      <c r="J4" s="58"/>
      <c r="K4" s="58"/>
      <c r="L4" s="58"/>
      <c r="M4" s="58"/>
    </row>
    <row r="5" spans="1:13" s="61" customFormat="1">
      <c r="A5" s="52" t="s">
        <v>46</v>
      </c>
      <c r="B5" s="52" t="s">
        <v>71</v>
      </c>
      <c r="C5" s="53" t="s">
        <v>78</v>
      </c>
      <c r="D5" s="59">
        <v>-22.1008</v>
      </c>
      <c r="E5" s="59">
        <v>-56.54</v>
      </c>
      <c r="F5" s="59">
        <v>208</v>
      </c>
      <c r="G5" s="57">
        <v>40764</v>
      </c>
      <c r="H5" s="55">
        <v>1</v>
      </c>
      <c r="I5" s="60" t="s">
        <v>79</v>
      </c>
      <c r="J5" s="58"/>
      <c r="K5" s="58"/>
      <c r="L5" s="58"/>
      <c r="M5" s="58"/>
    </row>
    <row r="6" spans="1:13" s="61" customFormat="1">
      <c r="A6" s="52" t="s">
        <v>58</v>
      </c>
      <c r="B6" s="52" t="s">
        <v>71</v>
      </c>
      <c r="C6" s="53" t="s">
        <v>80</v>
      </c>
      <c r="D6" s="59">
        <v>-21.7514</v>
      </c>
      <c r="E6" s="59">
        <v>-52.470599999999997</v>
      </c>
      <c r="F6" s="59">
        <v>387</v>
      </c>
      <c r="G6" s="57">
        <v>41354</v>
      </c>
      <c r="H6" s="55">
        <v>1</v>
      </c>
      <c r="I6" s="60" t="s">
        <v>81</v>
      </c>
      <c r="J6" s="58"/>
      <c r="K6" s="58"/>
      <c r="L6" s="58"/>
      <c r="M6" s="58"/>
    </row>
    <row r="7" spans="1:13">
      <c r="A7" s="52" t="s">
        <v>2</v>
      </c>
      <c r="B7" s="52" t="s">
        <v>71</v>
      </c>
      <c r="C7" s="53" t="s">
        <v>82</v>
      </c>
      <c r="D7" s="59">
        <v>-20.45</v>
      </c>
      <c r="E7" s="59">
        <v>-54.616599999999998</v>
      </c>
      <c r="F7" s="59">
        <v>530</v>
      </c>
      <c r="G7" s="57">
        <v>37145</v>
      </c>
      <c r="H7" s="55">
        <v>1</v>
      </c>
      <c r="I7" s="53" t="s">
        <v>83</v>
      </c>
      <c r="J7" s="58"/>
      <c r="K7" s="58"/>
      <c r="L7" s="58"/>
      <c r="M7" s="58"/>
    </row>
    <row r="8" spans="1:13">
      <c r="A8" s="52" t="s">
        <v>3</v>
      </c>
      <c r="B8" s="52" t="s">
        <v>71</v>
      </c>
      <c r="C8" s="53" t="s">
        <v>84</v>
      </c>
      <c r="D8" s="55">
        <v>-19.122499999999999</v>
      </c>
      <c r="E8" s="55">
        <v>-51.720799999999997</v>
      </c>
      <c r="F8" s="59">
        <v>516</v>
      </c>
      <c r="G8" s="57">
        <v>39515</v>
      </c>
      <c r="H8" s="55">
        <v>1</v>
      </c>
      <c r="I8" s="53" t="s">
        <v>85</v>
      </c>
      <c r="J8" s="58"/>
      <c r="K8" s="58"/>
      <c r="L8" s="58"/>
      <c r="M8" s="58"/>
    </row>
    <row r="9" spans="1:13">
      <c r="A9" s="52" t="s">
        <v>4</v>
      </c>
      <c r="B9" s="52" t="s">
        <v>71</v>
      </c>
      <c r="C9" s="53" t="s">
        <v>86</v>
      </c>
      <c r="D9" s="59">
        <v>-18.802199999999999</v>
      </c>
      <c r="E9" s="59">
        <v>-52.602800000000002</v>
      </c>
      <c r="F9" s="59">
        <v>818</v>
      </c>
      <c r="G9" s="57">
        <v>39070</v>
      </c>
      <c r="H9" s="55">
        <v>1</v>
      </c>
      <c r="I9" s="53" t="s">
        <v>87</v>
      </c>
      <c r="J9" s="58"/>
      <c r="K9" s="58"/>
      <c r="L9" s="58"/>
      <c r="M9" s="58"/>
    </row>
    <row r="10" spans="1:13" ht="13.5" customHeight="1">
      <c r="A10" s="52" t="s">
        <v>5</v>
      </c>
      <c r="B10" s="52" t="s">
        <v>71</v>
      </c>
      <c r="C10" s="53" t="s">
        <v>88</v>
      </c>
      <c r="D10" s="59">
        <v>-18.996700000000001</v>
      </c>
      <c r="E10" s="59">
        <v>-57.637500000000003</v>
      </c>
      <c r="F10" s="59">
        <v>126</v>
      </c>
      <c r="G10" s="57">
        <v>39017</v>
      </c>
      <c r="H10" s="55">
        <v>1</v>
      </c>
      <c r="I10" s="53" t="s">
        <v>89</v>
      </c>
      <c r="J10" s="58"/>
      <c r="K10" s="58"/>
      <c r="L10" s="58"/>
      <c r="M10" s="58"/>
    </row>
    <row r="11" spans="1:13" ht="13.5" customHeight="1">
      <c r="A11" s="52" t="s">
        <v>48</v>
      </c>
      <c r="B11" s="52" t="s">
        <v>71</v>
      </c>
      <c r="C11" s="53" t="s">
        <v>90</v>
      </c>
      <c r="D11" s="59">
        <v>-18.4922</v>
      </c>
      <c r="E11" s="59">
        <v>-53.167200000000001</v>
      </c>
      <c r="F11" s="59">
        <v>730</v>
      </c>
      <c r="G11" s="57">
        <v>41247</v>
      </c>
      <c r="H11" s="55">
        <v>1</v>
      </c>
      <c r="I11" s="60" t="s">
        <v>91</v>
      </c>
      <c r="J11" s="58"/>
      <c r="K11" s="58"/>
      <c r="L11" s="58"/>
      <c r="M11" s="58"/>
    </row>
    <row r="12" spans="1:13">
      <c r="A12" s="52" t="s">
        <v>6</v>
      </c>
      <c r="B12" s="52" t="s">
        <v>71</v>
      </c>
      <c r="C12" s="53" t="s">
        <v>92</v>
      </c>
      <c r="D12" s="59">
        <v>-18.304400000000001</v>
      </c>
      <c r="E12" s="59">
        <v>-54.440899999999999</v>
      </c>
      <c r="F12" s="59">
        <v>252</v>
      </c>
      <c r="G12" s="57">
        <v>39028</v>
      </c>
      <c r="H12" s="55">
        <v>1</v>
      </c>
      <c r="I12" s="53" t="s">
        <v>93</v>
      </c>
      <c r="J12" s="58"/>
      <c r="K12" s="58"/>
      <c r="L12" s="58"/>
      <c r="M12" s="58"/>
    </row>
    <row r="13" spans="1:13">
      <c r="A13" s="52" t="s">
        <v>7</v>
      </c>
      <c r="B13" s="52" t="s">
        <v>71</v>
      </c>
      <c r="C13" s="53" t="s">
        <v>94</v>
      </c>
      <c r="D13" s="59">
        <v>-22.193899999999999</v>
      </c>
      <c r="E13" s="62">
        <v>-54.9114</v>
      </c>
      <c r="F13" s="59">
        <v>469</v>
      </c>
      <c r="G13" s="57">
        <v>39011</v>
      </c>
      <c r="H13" s="55">
        <v>1</v>
      </c>
      <c r="I13" s="53" t="s">
        <v>95</v>
      </c>
      <c r="J13" s="58"/>
      <c r="K13" s="58"/>
      <c r="L13" s="58"/>
      <c r="M13" s="58"/>
    </row>
    <row r="14" spans="1:13">
      <c r="A14" s="52" t="s">
        <v>96</v>
      </c>
      <c r="B14" s="52" t="s">
        <v>71</v>
      </c>
      <c r="C14" s="53" t="s">
        <v>97</v>
      </c>
      <c r="D14" s="55">
        <v>-23.449400000000001</v>
      </c>
      <c r="E14" s="55">
        <v>-54.181699999999999</v>
      </c>
      <c r="F14" s="55">
        <v>336</v>
      </c>
      <c r="G14" s="57">
        <v>39598</v>
      </c>
      <c r="H14" s="55">
        <v>1</v>
      </c>
      <c r="I14" s="53" t="s">
        <v>98</v>
      </c>
      <c r="J14" s="58"/>
      <c r="K14" s="58"/>
      <c r="L14" s="58"/>
      <c r="M14" s="58"/>
    </row>
    <row r="15" spans="1:13">
      <c r="A15" s="52" t="s">
        <v>9</v>
      </c>
      <c r="B15" s="52" t="s">
        <v>71</v>
      </c>
      <c r="C15" s="53" t="s">
        <v>99</v>
      </c>
      <c r="D15" s="59">
        <v>-22.3</v>
      </c>
      <c r="E15" s="59">
        <v>-53.816600000000001</v>
      </c>
      <c r="F15" s="59">
        <v>373.29</v>
      </c>
      <c r="G15" s="57">
        <v>37662</v>
      </c>
      <c r="H15" s="55">
        <v>1</v>
      </c>
      <c r="I15" s="53" t="s">
        <v>100</v>
      </c>
      <c r="J15" s="58"/>
      <c r="K15" s="58"/>
      <c r="L15" s="58"/>
      <c r="M15" s="58"/>
    </row>
    <row r="16" spans="1:13" s="61" customFormat="1">
      <c r="A16" s="52" t="s">
        <v>47</v>
      </c>
      <c r="B16" s="52" t="s">
        <v>71</v>
      </c>
      <c r="C16" s="53" t="s">
        <v>101</v>
      </c>
      <c r="D16" s="59">
        <v>-21.478200000000001</v>
      </c>
      <c r="E16" s="59">
        <v>-56.136899999999997</v>
      </c>
      <c r="F16" s="59">
        <v>249</v>
      </c>
      <c r="G16" s="57">
        <v>40759</v>
      </c>
      <c r="H16" s="55">
        <v>1</v>
      </c>
      <c r="I16" s="60" t="s">
        <v>102</v>
      </c>
      <c r="J16" s="58"/>
      <c r="K16" s="58"/>
      <c r="L16" s="58"/>
      <c r="M16" s="58"/>
    </row>
    <row r="17" spans="1:13">
      <c r="A17" s="52" t="s">
        <v>10</v>
      </c>
      <c r="B17" s="52" t="s">
        <v>71</v>
      </c>
      <c r="C17" s="53" t="s">
        <v>103</v>
      </c>
      <c r="D17" s="55">
        <v>-22.857199999999999</v>
      </c>
      <c r="E17" s="55">
        <v>-54.605600000000003</v>
      </c>
      <c r="F17" s="55">
        <v>379</v>
      </c>
      <c r="G17" s="57">
        <v>39617</v>
      </c>
      <c r="H17" s="55">
        <v>1</v>
      </c>
      <c r="I17" s="53" t="s">
        <v>104</v>
      </c>
      <c r="J17" s="58"/>
      <c r="K17" s="58"/>
      <c r="L17" s="58"/>
      <c r="M17" s="58"/>
    </row>
    <row r="18" spans="1:13" ht="12.75" customHeight="1">
      <c r="A18" s="52" t="s">
        <v>11</v>
      </c>
      <c r="B18" s="52" t="s">
        <v>71</v>
      </c>
      <c r="C18" s="53" t="s">
        <v>105</v>
      </c>
      <c r="D18" s="59">
        <v>-21.609200000000001</v>
      </c>
      <c r="E18" s="59">
        <v>-55.177799999999998</v>
      </c>
      <c r="F18" s="59">
        <v>401</v>
      </c>
      <c r="G18" s="57">
        <v>39065</v>
      </c>
      <c r="H18" s="55">
        <v>1</v>
      </c>
      <c r="I18" s="53" t="s">
        <v>106</v>
      </c>
      <c r="J18" s="58"/>
      <c r="K18" s="58"/>
      <c r="L18" s="58"/>
      <c r="M18" s="58"/>
    </row>
    <row r="19" spans="1:13" s="61" customFormat="1">
      <c r="A19" s="52" t="s">
        <v>12</v>
      </c>
      <c r="B19" s="52" t="s">
        <v>71</v>
      </c>
      <c r="C19" s="53" t="s">
        <v>107</v>
      </c>
      <c r="D19" s="59">
        <v>-20.395600000000002</v>
      </c>
      <c r="E19" s="59">
        <v>-56.431699999999999</v>
      </c>
      <c r="F19" s="59">
        <v>140</v>
      </c>
      <c r="G19" s="57">
        <v>39023</v>
      </c>
      <c r="H19" s="55">
        <v>1</v>
      </c>
      <c r="I19" s="53" t="s">
        <v>108</v>
      </c>
      <c r="J19" s="58"/>
      <c r="K19" s="58"/>
      <c r="L19" s="58"/>
      <c r="M19" s="58"/>
    </row>
    <row r="20" spans="1:13">
      <c r="A20" s="52" t="s">
        <v>109</v>
      </c>
      <c r="B20" s="52" t="s">
        <v>71</v>
      </c>
      <c r="C20" s="53" t="s">
        <v>110</v>
      </c>
      <c r="D20" s="59">
        <v>-18.988900000000001</v>
      </c>
      <c r="E20" s="59">
        <v>-56.623100000000001</v>
      </c>
      <c r="F20" s="59">
        <v>104</v>
      </c>
      <c r="G20" s="57">
        <v>38932</v>
      </c>
      <c r="H20" s="55">
        <v>1</v>
      </c>
      <c r="I20" s="53" t="s">
        <v>111</v>
      </c>
      <c r="J20" s="58"/>
      <c r="K20" s="58"/>
      <c r="L20" s="58"/>
      <c r="M20" s="58"/>
    </row>
    <row r="21" spans="1:13" s="61" customFormat="1">
      <c r="A21" s="52" t="s">
        <v>14</v>
      </c>
      <c r="B21" s="52" t="s">
        <v>71</v>
      </c>
      <c r="C21" s="53" t="s">
        <v>112</v>
      </c>
      <c r="D21" s="59">
        <v>-19.414300000000001</v>
      </c>
      <c r="E21" s="59">
        <v>-51.1053</v>
      </c>
      <c r="F21" s="59">
        <v>424</v>
      </c>
      <c r="G21" s="57" t="s">
        <v>113</v>
      </c>
      <c r="H21" s="55">
        <v>1</v>
      </c>
      <c r="I21" s="53" t="s">
        <v>114</v>
      </c>
      <c r="J21" s="58"/>
      <c r="K21" s="58"/>
      <c r="L21" s="58"/>
      <c r="M21" s="58"/>
    </row>
    <row r="22" spans="1:13">
      <c r="A22" s="52" t="s">
        <v>15</v>
      </c>
      <c r="B22" s="52" t="s">
        <v>71</v>
      </c>
      <c r="C22" s="53" t="s">
        <v>115</v>
      </c>
      <c r="D22" s="59">
        <v>-22.533300000000001</v>
      </c>
      <c r="E22" s="59">
        <v>-55.533299999999997</v>
      </c>
      <c r="F22" s="59">
        <v>650</v>
      </c>
      <c r="G22" s="57">
        <v>37140</v>
      </c>
      <c r="H22" s="55">
        <v>1</v>
      </c>
      <c r="I22" s="53" t="s">
        <v>116</v>
      </c>
      <c r="J22" s="58"/>
      <c r="K22" s="58"/>
      <c r="L22" s="58"/>
      <c r="M22" s="58"/>
    </row>
    <row r="23" spans="1:13">
      <c r="A23" s="52" t="s">
        <v>16</v>
      </c>
      <c r="B23" s="52" t="s">
        <v>71</v>
      </c>
      <c r="C23" s="53" t="s">
        <v>117</v>
      </c>
      <c r="D23" s="59">
        <v>-21.7058</v>
      </c>
      <c r="E23" s="59">
        <v>-57.5533</v>
      </c>
      <c r="F23" s="59">
        <v>85</v>
      </c>
      <c r="G23" s="57">
        <v>39014</v>
      </c>
      <c r="H23" s="55">
        <v>1</v>
      </c>
      <c r="I23" s="53" t="s">
        <v>118</v>
      </c>
      <c r="J23" s="58"/>
      <c r="K23" s="58"/>
      <c r="L23" s="58"/>
      <c r="M23" s="58"/>
    </row>
    <row r="24" spans="1:13" s="61" customFormat="1">
      <c r="A24" s="52" t="s">
        <v>18</v>
      </c>
      <c r="B24" s="52" t="s">
        <v>71</v>
      </c>
      <c r="C24" s="53" t="s">
        <v>119</v>
      </c>
      <c r="D24" s="59">
        <v>-19.420100000000001</v>
      </c>
      <c r="E24" s="59">
        <v>-54.553100000000001</v>
      </c>
      <c r="F24" s="59">
        <v>647</v>
      </c>
      <c r="G24" s="57">
        <v>39067</v>
      </c>
      <c r="H24" s="55">
        <v>1</v>
      </c>
      <c r="I24" s="53" t="s">
        <v>120</v>
      </c>
      <c r="J24" s="58"/>
      <c r="K24" s="58"/>
      <c r="L24" s="58"/>
      <c r="M24" s="58"/>
    </row>
    <row r="25" spans="1:13">
      <c r="A25" s="52" t="s">
        <v>121</v>
      </c>
      <c r="B25" s="52" t="s">
        <v>71</v>
      </c>
      <c r="C25" s="53" t="s">
        <v>122</v>
      </c>
      <c r="D25" s="55">
        <v>-21.774999999999999</v>
      </c>
      <c r="E25" s="55">
        <v>-54.528100000000002</v>
      </c>
      <c r="F25" s="55">
        <v>329</v>
      </c>
      <c r="G25" s="57">
        <v>39625</v>
      </c>
      <c r="H25" s="55">
        <v>1</v>
      </c>
      <c r="I25" s="53" t="s">
        <v>123</v>
      </c>
      <c r="J25" s="58"/>
      <c r="K25" s="58"/>
      <c r="L25" s="58"/>
      <c r="M25" s="58"/>
    </row>
    <row r="26" spans="1:13" s="66" customFormat="1" ht="15" customHeight="1">
      <c r="A26" s="63" t="s">
        <v>31</v>
      </c>
      <c r="B26" s="63" t="s">
        <v>71</v>
      </c>
      <c r="C26" s="53" t="s">
        <v>124</v>
      </c>
      <c r="D26" s="64">
        <v>-20.9817</v>
      </c>
      <c r="E26" s="64">
        <v>-54.971899999999998</v>
      </c>
      <c r="F26" s="64">
        <v>464</v>
      </c>
      <c r="G26" s="54" t="s">
        <v>125</v>
      </c>
      <c r="H26" s="53">
        <v>1</v>
      </c>
      <c r="I26" s="63" t="s">
        <v>126</v>
      </c>
      <c r="J26" s="65"/>
      <c r="K26" s="65"/>
      <c r="L26" s="65"/>
      <c r="M26" s="65"/>
    </row>
    <row r="27" spans="1:13" s="61" customFormat="1">
      <c r="A27" s="52" t="s">
        <v>19</v>
      </c>
      <c r="B27" s="52" t="s">
        <v>71</v>
      </c>
      <c r="C27" s="53" t="s">
        <v>127</v>
      </c>
      <c r="D27" s="55">
        <v>-23.966899999999999</v>
      </c>
      <c r="E27" s="55">
        <v>-55.0242</v>
      </c>
      <c r="F27" s="55">
        <v>402</v>
      </c>
      <c r="G27" s="57">
        <v>39605</v>
      </c>
      <c r="H27" s="55">
        <v>1</v>
      </c>
      <c r="I27" s="53" t="s">
        <v>128</v>
      </c>
      <c r="J27" s="58"/>
      <c r="K27" s="58"/>
      <c r="L27" s="58"/>
      <c r="M27" s="58"/>
    </row>
    <row r="28" spans="1:13" s="68" customFormat="1">
      <c r="A28" s="63" t="s">
        <v>49</v>
      </c>
      <c r="B28" s="63" t="s">
        <v>71</v>
      </c>
      <c r="C28" s="53" t="s">
        <v>129</v>
      </c>
      <c r="D28" s="53">
        <v>-17.634699999999999</v>
      </c>
      <c r="E28" s="53">
        <v>-54.760100000000001</v>
      </c>
      <c r="F28" s="53">
        <v>486</v>
      </c>
      <c r="G28" s="54" t="s">
        <v>130</v>
      </c>
      <c r="H28" s="53">
        <v>1</v>
      </c>
      <c r="I28" s="55" t="s">
        <v>131</v>
      </c>
      <c r="J28" s="67"/>
      <c r="K28" s="67"/>
      <c r="L28" s="67"/>
      <c r="M28" s="67"/>
    </row>
    <row r="29" spans="1:13">
      <c r="A29" s="52" t="s">
        <v>20</v>
      </c>
      <c r="B29" s="52" t="s">
        <v>71</v>
      </c>
      <c r="C29" s="53" t="s">
        <v>132</v>
      </c>
      <c r="D29" s="55">
        <v>-20.783300000000001</v>
      </c>
      <c r="E29" s="55">
        <v>-51.7</v>
      </c>
      <c r="F29" s="55">
        <v>313</v>
      </c>
      <c r="G29" s="57">
        <v>37137</v>
      </c>
      <c r="H29" s="55">
        <v>1</v>
      </c>
      <c r="I29" s="53" t="s">
        <v>133</v>
      </c>
      <c r="J29" s="58"/>
      <c r="K29" s="58"/>
      <c r="L29" s="58"/>
      <c r="M29" s="58"/>
    </row>
    <row r="30" spans="1:13" ht="18" customHeight="1">
      <c r="A30" s="69"/>
      <c r="B30" s="70"/>
      <c r="C30" s="71"/>
      <c r="D30" s="71"/>
      <c r="E30" s="71"/>
      <c r="F30" s="71"/>
      <c r="G30" s="49" t="s">
        <v>134</v>
      </c>
      <c r="H30" s="53">
        <f>SUM(H2:H29)</f>
        <v>28</v>
      </c>
      <c r="I30" s="69"/>
      <c r="J30" s="58"/>
      <c r="K30" s="58"/>
      <c r="L30" s="58"/>
      <c r="M30" s="58"/>
    </row>
    <row r="31" spans="1:13">
      <c r="A31" s="58" t="s">
        <v>135</v>
      </c>
      <c r="B31" s="72"/>
      <c r="C31" s="72"/>
      <c r="D31" s="72"/>
      <c r="E31" s="72"/>
      <c r="F31" s="72"/>
      <c r="G31" s="58"/>
      <c r="H31" s="73"/>
      <c r="I31" s="58"/>
      <c r="J31" s="58"/>
      <c r="K31" s="58"/>
      <c r="L31" s="58"/>
      <c r="M31" s="58"/>
    </row>
    <row r="32" spans="1:13">
      <c r="A32" s="74" t="s">
        <v>136</v>
      </c>
      <c r="B32" s="75"/>
      <c r="C32" s="75"/>
      <c r="D32" s="75"/>
      <c r="E32" s="75"/>
      <c r="F32" s="75"/>
      <c r="G32" s="58"/>
      <c r="H32" s="58"/>
      <c r="I32" s="58"/>
      <c r="J32" s="58"/>
      <c r="K32" s="58"/>
      <c r="L32" s="58"/>
      <c r="M32" s="58"/>
    </row>
    <row r="33" spans="1:13">
      <c r="A33" s="58"/>
      <c r="B33" s="75"/>
      <c r="C33" s="75"/>
      <c r="D33" s="75"/>
      <c r="E33" s="75"/>
      <c r="F33" s="75"/>
      <c r="G33" s="58"/>
      <c r="H33" s="58"/>
      <c r="I33" s="58"/>
      <c r="J33" s="58"/>
      <c r="K33" s="58"/>
      <c r="L33" s="58"/>
      <c r="M33" s="58"/>
    </row>
    <row r="34" spans="1:13">
      <c r="A34" s="58"/>
      <c r="B34" s="75"/>
      <c r="C34" s="75"/>
      <c r="D34" s="75"/>
      <c r="E34" s="75"/>
      <c r="F34" s="75"/>
      <c r="G34" s="58"/>
      <c r="H34" s="58"/>
      <c r="I34" s="58"/>
      <c r="J34" s="58"/>
      <c r="K34" s="58"/>
      <c r="L34" s="58"/>
      <c r="M34" s="58"/>
    </row>
    <row r="35" spans="1:13">
      <c r="A35" s="58"/>
      <c r="B35" s="75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</row>
    <row r="36" spans="1:13">
      <c r="A36" s="58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</row>
    <row r="37" spans="1:13">
      <c r="A37" s="58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</row>
    <row r="38" spans="1:13">
      <c r="A38" s="58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</row>
    <row r="39" spans="1:13">
      <c r="A39" s="58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</row>
    <row r="40" spans="1:13">
      <c r="A40" s="58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</row>
    <row r="41" spans="1:13">
      <c r="A41" s="58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</row>
    <row r="42" spans="1:13">
      <c r="A42" s="58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</row>
    <row r="43" spans="1:13">
      <c r="A43" s="58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</row>
    <row r="44" spans="1:13">
      <c r="A44" s="58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</row>
    <row r="45" spans="1:13">
      <c r="A45" s="58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</row>
    <row r="46" spans="1:13">
      <c r="A46" s="58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opLeftCell="A19" zoomScale="90" zoomScaleNormal="90" workbookViewId="0">
      <selection activeCell="R36" sqref="R36"/>
    </sheetView>
  </sheetViews>
  <sheetFormatPr defaultRowHeight="12.75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4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34" t="s">
        <v>40</v>
      </c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[1]Março!$C$5</f>
        <v>33.200000000000003</v>
      </c>
      <c r="C5" s="15">
        <f>[1]Março!$C$6</f>
        <v>33.299999999999997</v>
      </c>
      <c r="D5" s="15">
        <f>[1]Março!$C$7</f>
        <v>33</v>
      </c>
      <c r="E5" s="15">
        <f>[1]Março!$C$8</f>
        <v>31.6</v>
      </c>
      <c r="F5" s="15">
        <f>[1]Março!$C$9</f>
        <v>33.700000000000003</v>
      </c>
      <c r="G5" s="15">
        <f>[1]Março!$C$10</f>
        <v>34</v>
      </c>
      <c r="H5" s="15">
        <f>[1]Março!$C$11</f>
        <v>32.4</v>
      </c>
      <c r="I5" s="15">
        <f>[1]Março!$C$12</f>
        <v>29.6</v>
      </c>
      <c r="J5" s="15">
        <f>[1]Março!$C$13</f>
        <v>30.5</v>
      </c>
      <c r="K5" s="15">
        <f>[1]Março!$C$14</f>
        <v>32.9</v>
      </c>
      <c r="L5" s="15">
        <f>[1]Março!$C$15</f>
        <v>33.6</v>
      </c>
      <c r="M5" s="15">
        <f>[1]Março!$C$16</f>
        <v>34.200000000000003</v>
      </c>
      <c r="N5" s="15">
        <f>[1]Março!$C$17</f>
        <v>34.200000000000003</v>
      </c>
      <c r="O5" s="15">
        <f>[1]Março!$C$18</f>
        <v>33.299999999999997</v>
      </c>
      <c r="P5" s="15">
        <f>[1]Março!$C$19</f>
        <v>32.9</v>
      </c>
      <c r="Q5" s="15">
        <f>[1]Março!$C$20</f>
        <v>32.6</v>
      </c>
      <c r="R5" s="15">
        <f>[1]Março!$C$21</f>
        <v>34.1</v>
      </c>
      <c r="S5" s="15">
        <f>[1]Março!$C$22</f>
        <v>31.2</v>
      </c>
      <c r="T5" s="15">
        <f>[1]Março!$C$23</f>
        <v>29.8</v>
      </c>
      <c r="U5" s="15">
        <f>[1]Março!$C$24</f>
        <v>28.9</v>
      </c>
      <c r="V5" s="15">
        <f>[1]Março!$C$25</f>
        <v>30.1</v>
      </c>
      <c r="W5" s="15">
        <f>[1]Março!$C$26</f>
        <v>32.299999999999997</v>
      </c>
      <c r="X5" s="15">
        <f>[1]Março!$C$27</f>
        <v>32.700000000000003</v>
      </c>
      <c r="Y5" s="15">
        <f>[1]Março!$C$28</f>
        <v>33.1</v>
      </c>
      <c r="Z5" s="15">
        <f>[1]Março!$C$29</f>
        <v>33.1</v>
      </c>
      <c r="AA5" s="15">
        <f>[1]Março!$C$30</f>
        <v>34.299999999999997</v>
      </c>
      <c r="AB5" s="15">
        <f>[1]Março!$C$31</f>
        <v>29.4</v>
      </c>
      <c r="AC5" s="15">
        <f>[1]Março!$C$32</f>
        <v>33.1</v>
      </c>
      <c r="AD5" s="15">
        <f>[1]Março!$C$33</f>
        <v>32.700000000000003</v>
      </c>
      <c r="AE5" s="15">
        <f>[1]Março!$C$34</f>
        <v>31.1</v>
      </c>
      <c r="AF5" s="15">
        <f>[1]Março!$C$35</f>
        <v>33.799999999999997</v>
      </c>
      <c r="AG5" s="32">
        <f>MAX(B5:AF5)</f>
        <v>34.299999999999997</v>
      </c>
      <c r="AH5" s="35">
        <f>AVERAGE(B5:AF5)</f>
        <v>32.409677419354843</v>
      </c>
    </row>
    <row r="6" spans="1:34" ht="17.100000000000001" customHeight="1">
      <c r="A6" s="14" t="s">
        <v>0</v>
      </c>
      <c r="B6" s="16">
        <f>[2]Março!$C$5</f>
        <v>32</v>
      </c>
      <c r="C6" s="16">
        <f>[2]Março!$C$6</f>
        <v>32.700000000000003</v>
      </c>
      <c r="D6" s="16">
        <f>[2]Março!$C$7</f>
        <v>32.1</v>
      </c>
      <c r="E6" s="16">
        <f>[2]Março!$C$8</f>
        <v>34.5</v>
      </c>
      <c r="F6" s="16">
        <f>[2]Março!$C$9</f>
        <v>31</v>
      </c>
      <c r="G6" s="16">
        <f>[2]Março!$C$10</f>
        <v>31.3</v>
      </c>
      <c r="H6" s="16">
        <f>[2]Março!$C$11</f>
        <v>33.299999999999997</v>
      </c>
      <c r="I6" s="16">
        <f>[2]Março!$C$12</f>
        <v>31.8</v>
      </c>
      <c r="J6" s="16">
        <f>[2]Março!$C$13</f>
        <v>31.1</v>
      </c>
      <c r="K6" s="16">
        <f>[2]Março!$C$14</f>
        <v>33.1</v>
      </c>
      <c r="L6" s="16">
        <f>[2]Março!$C$15</f>
        <v>33.9</v>
      </c>
      <c r="M6" s="16">
        <f>[2]Março!$C$16</f>
        <v>32.1</v>
      </c>
      <c r="N6" s="16">
        <f>[2]Março!$C$17</f>
        <v>31</v>
      </c>
      <c r="O6" s="16">
        <f>[2]Março!$C$18</f>
        <v>31.1</v>
      </c>
      <c r="P6" s="16">
        <f>[2]Março!$C$19</f>
        <v>31.8</v>
      </c>
      <c r="Q6" s="16">
        <f>[2]Março!$C$20</f>
        <v>33.1</v>
      </c>
      <c r="R6" s="16">
        <f>[2]Março!$C$21</f>
        <v>33.4</v>
      </c>
      <c r="S6" s="16">
        <f>[2]Março!$C$22</f>
        <v>32.5</v>
      </c>
      <c r="T6" s="16">
        <f>[2]Março!$C$23</f>
        <v>31.5</v>
      </c>
      <c r="U6" s="16">
        <f>[2]Março!$C$24</f>
        <v>30</v>
      </c>
      <c r="V6" s="16">
        <f>[2]Março!$C$25</f>
        <v>31.7</v>
      </c>
      <c r="W6" s="16">
        <f>[2]Março!$C$26</f>
        <v>30.9</v>
      </c>
      <c r="X6" s="16">
        <f>[2]Março!$C$27</f>
        <v>31</v>
      </c>
      <c r="Y6" s="16">
        <f>[2]Março!$C$28</f>
        <v>32</v>
      </c>
      <c r="Z6" s="16">
        <f>[2]Março!$C$29</f>
        <v>31.9</v>
      </c>
      <c r="AA6" s="16">
        <f>[2]Março!$C$30</f>
        <v>31.4</v>
      </c>
      <c r="AB6" s="16">
        <f>[2]Março!$C$31</f>
        <v>28.6</v>
      </c>
      <c r="AC6" s="16">
        <f>[2]Março!$C$32</f>
        <v>29.4</v>
      </c>
      <c r="AD6" s="16">
        <f>[2]Março!$C$33</f>
        <v>29</v>
      </c>
      <c r="AE6" s="16">
        <f>[2]Março!$C$34</f>
        <v>29.8</v>
      </c>
      <c r="AF6" s="16">
        <f>[2]Março!$C$35</f>
        <v>25.6</v>
      </c>
      <c r="AG6" s="33">
        <f t="shared" ref="AG6:AG16" si="1">MAX(B6:AF6)</f>
        <v>34.5</v>
      </c>
      <c r="AH6" s="36">
        <f t="shared" ref="AH6:AH16" si="2">AVERAGE(B6:AF6)</f>
        <v>31.438709677419357</v>
      </c>
    </row>
    <row r="7" spans="1:34" ht="17.100000000000001" customHeight="1">
      <c r="A7" s="14" t="s">
        <v>1</v>
      </c>
      <c r="B7" s="16">
        <f>[3]Março!$C$5</f>
        <v>35.200000000000003</v>
      </c>
      <c r="C7" s="16">
        <f>[3]Março!$C$6</f>
        <v>34.700000000000003</v>
      </c>
      <c r="D7" s="16">
        <f>[3]Março!$C$7</f>
        <v>33.4</v>
      </c>
      <c r="E7" s="16">
        <f>[3]Março!$C$8</f>
        <v>33.1</v>
      </c>
      <c r="F7" s="16">
        <f>[3]Março!$C$9</f>
        <v>34</v>
      </c>
      <c r="G7" s="16">
        <f>[3]Março!$C$10</f>
        <v>35.5</v>
      </c>
      <c r="H7" s="16">
        <f>[3]Março!$C$11</f>
        <v>32.799999999999997</v>
      </c>
      <c r="I7" s="16">
        <f>[3]Março!$C$12</f>
        <v>32.5</v>
      </c>
      <c r="J7" s="16">
        <f>[3]Março!$C$13</f>
        <v>32.5</v>
      </c>
      <c r="K7" s="16">
        <f>[3]Março!$C$14</f>
        <v>33.4</v>
      </c>
      <c r="L7" s="16">
        <f>[3]Março!$C$15</f>
        <v>33.200000000000003</v>
      </c>
      <c r="M7" s="16">
        <f>[3]Março!$C$16</f>
        <v>34.5</v>
      </c>
      <c r="N7" s="16">
        <f>[3]Março!$C$17</f>
        <v>33.9</v>
      </c>
      <c r="O7" s="16">
        <f>[3]Março!$C$18</f>
        <v>34</v>
      </c>
      <c r="P7" s="16">
        <f>[3]Março!$C$19</f>
        <v>35.1</v>
      </c>
      <c r="Q7" s="16">
        <f>[3]Março!$C$20</f>
        <v>35.1</v>
      </c>
      <c r="R7" s="16">
        <f>[3]Março!$C$21</f>
        <v>35.5</v>
      </c>
      <c r="S7" s="16">
        <f>[3]Março!$C$22</f>
        <v>34.799999999999997</v>
      </c>
      <c r="T7" s="16">
        <f>[3]Março!$C$23</f>
        <v>34.200000000000003</v>
      </c>
      <c r="U7" s="16">
        <f>[3]Março!$C$24</f>
        <v>32.9</v>
      </c>
      <c r="V7" s="16">
        <f>[3]Março!$C$25</f>
        <v>33.299999999999997</v>
      </c>
      <c r="W7" s="16">
        <f>[3]Março!$C$26</f>
        <v>26.1</v>
      </c>
      <c r="X7" s="16">
        <f>[3]Março!$C$27</f>
        <v>34.1</v>
      </c>
      <c r="Y7" s="16">
        <f>[3]Março!$C$28</f>
        <v>34.9</v>
      </c>
      <c r="Z7" s="16">
        <f>[3]Março!$C$29</f>
        <v>34</v>
      </c>
      <c r="AA7" s="16">
        <f>[3]Março!$C$30</f>
        <v>34</v>
      </c>
      <c r="AB7" s="16">
        <f>[3]Março!$C$31</f>
        <v>27.8</v>
      </c>
      <c r="AC7" s="16">
        <f>[3]Março!$C$32</f>
        <v>32.4</v>
      </c>
      <c r="AD7" s="16">
        <f>[3]Março!$C$33</f>
        <v>31.7</v>
      </c>
      <c r="AE7" s="16">
        <f>[3]Março!$C$34</f>
        <v>33.799999999999997</v>
      </c>
      <c r="AF7" s="16">
        <f>[3]Março!$C$35</f>
        <v>36.1</v>
      </c>
      <c r="AG7" s="33">
        <f t="shared" si="1"/>
        <v>36.1</v>
      </c>
      <c r="AH7" s="36">
        <f t="shared" si="2"/>
        <v>33.499999999999993</v>
      </c>
    </row>
    <row r="8" spans="1:34" ht="17.100000000000001" customHeight="1">
      <c r="A8" s="14" t="s">
        <v>58</v>
      </c>
      <c r="B8" s="16">
        <f>[4]Março!$C$5</f>
        <v>31.7</v>
      </c>
      <c r="C8" s="16">
        <f>[4]Março!$C$6</f>
        <v>32.1</v>
      </c>
      <c r="D8" s="16">
        <f>[4]Março!$C$7</f>
        <v>31.9</v>
      </c>
      <c r="E8" s="16">
        <f>[4]Março!$C$8</f>
        <v>30.4</v>
      </c>
      <c r="F8" s="16">
        <f>[4]Março!$C$9</f>
        <v>32.9</v>
      </c>
      <c r="G8" s="16">
        <f>[4]Março!$C$10</f>
        <v>32.5</v>
      </c>
      <c r="H8" s="16">
        <f>[4]Março!$C$11</f>
        <v>29.7</v>
      </c>
      <c r="I8" s="16">
        <f>[4]Março!$C$12</f>
        <v>30.5</v>
      </c>
      <c r="J8" s="16">
        <f>[4]Março!$C$13</f>
        <v>29.2</v>
      </c>
      <c r="K8" s="16">
        <f>[4]Março!$C$14</f>
        <v>29.9</v>
      </c>
      <c r="L8" s="16">
        <f>[4]Março!$C$15</f>
        <v>32.5</v>
      </c>
      <c r="M8" s="16">
        <f>[4]Março!$C$16</f>
        <v>32.299999999999997</v>
      </c>
      <c r="N8" s="16">
        <f>[4]Março!$C$17</f>
        <v>29.3</v>
      </c>
      <c r="O8" s="16">
        <f>[4]Março!$C$18</f>
        <v>32.1</v>
      </c>
      <c r="P8" s="16">
        <f>[4]Março!$C$19</f>
        <v>30.4</v>
      </c>
      <c r="Q8" s="16">
        <f>[4]Março!$C$20</f>
        <v>30.9</v>
      </c>
      <c r="R8" s="16">
        <f>[4]Março!$C$21</f>
        <v>31.2</v>
      </c>
      <c r="S8" s="16">
        <f>[4]Março!$C$22</f>
        <v>30</v>
      </c>
      <c r="T8" s="16">
        <f>[4]Março!$C$23</f>
        <v>29.1</v>
      </c>
      <c r="U8" s="16">
        <f>[4]Março!$C$24</f>
        <v>28.5</v>
      </c>
      <c r="V8" s="16">
        <f>[4]Março!$C$25</f>
        <v>29</v>
      </c>
      <c r="W8" s="16">
        <f>[4]Março!$C$26</f>
        <v>30.5</v>
      </c>
      <c r="X8" s="16">
        <f>[4]Março!$C$27</f>
        <v>31.6</v>
      </c>
      <c r="Y8" s="16">
        <f>[4]Março!$C$28</f>
        <v>30.9</v>
      </c>
      <c r="Z8" s="16">
        <f>[4]Março!$C$29</f>
        <v>30.6</v>
      </c>
      <c r="AA8" s="16">
        <f>[4]Março!$C$30</f>
        <v>33.299999999999997</v>
      </c>
      <c r="AB8" s="16">
        <f>[4]Março!$C$31</f>
        <v>35</v>
      </c>
      <c r="AC8" s="16">
        <f>[4]Março!$C$32</f>
        <v>31.8</v>
      </c>
      <c r="AD8" s="16">
        <f>[4]Março!$C$33</f>
        <v>31.2</v>
      </c>
      <c r="AE8" s="16">
        <f>[4]Março!$C$34</f>
        <v>31.3</v>
      </c>
      <c r="AF8" s="16">
        <f>[4]Março!$C$35</f>
        <v>32.4</v>
      </c>
      <c r="AG8" s="33">
        <f t="shared" si="1"/>
        <v>35</v>
      </c>
      <c r="AH8" s="36">
        <f t="shared" si="2"/>
        <v>31.119354838709675</v>
      </c>
    </row>
    <row r="9" spans="1:34" ht="17.100000000000001" customHeight="1">
      <c r="A9" s="14" t="s">
        <v>46</v>
      </c>
      <c r="B9" s="16">
        <f>[5]Março!$C$5</f>
        <v>33.700000000000003</v>
      </c>
      <c r="C9" s="16">
        <f>[5]Março!$C$6</f>
        <v>35.299999999999997</v>
      </c>
      <c r="D9" s="16">
        <f>[5]Março!$C$7</f>
        <v>34.200000000000003</v>
      </c>
      <c r="E9" s="16">
        <f>[5]Março!$C$8</f>
        <v>32.6</v>
      </c>
      <c r="F9" s="16">
        <f>[5]Março!$C$9</f>
        <v>34.4</v>
      </c>
      <c r="G9" s="16">
        <f>[5]Março!$C$10</f>
        <v>33.299999999999997</v>
      </c>
      <c r="H9" s="16">
        <f>[5]Março!$C$11</f>
        <v>34.299999999999997</v>
      </c>
      <c r="I9" s="16">
        <f>[5]Março!$C$12</f>
        <v>29.4</v>
      </c>
      <c r="J9" s="16">
        <f>[5]Março!$C$13</f>
        <v>31.9</v>
      </c>
      <c r="K9" s="16">
        <f>[5]Março!$C$14</f>
        <v>34.1</v>
      </c>
      <c r="L9" s="16">
        <f>[5]Março!$C$15</f>
        <v>34.5</v>
      </c>
      <c r="M9" s="16">
        <f>[5]Março!$C$16</f>
        <v>34.1</v>
      </c>
      <c r="N9" s="16">
        <f>[5]Março!$C$17</f>
        <v>34.200000000000003</v>
      </c>
      <c r="O9" s="16">
        <f>[5]Março!$C$18</f>
        <v>34.4</v>
      </c>
      <c r="P9" s="16">
        <f>[5]Março!$C$19</f>
        <v>35</v>
      </c>
      <c r="Q9" s="16">
        <f>[5]Março!$C$20</f>
        <v>35.700000000000003</v>
      </c>
      <c r="R9" s="16">
        <f>[5]Março!$C$21</f>
        <v>35.9</v>
      </c>
      <c r="S9" s="16">
        <f>[5]Março!$C$22</f>
        <v>35.5</v>
      </c>
      <c r="T9" s="16">
        <f>[5]Março!$C$23</f>
        <v>34.9</v>
      </c>
      <c r="U9" s="16">
        <f>[5]Março!$C$24</f>
        <v>32.6</v>
      </c>
      <c r="V9" s="16">
        <f>[5]Março!$C$25</f>
        <v>33.6</v>
      </c>
      <c r="W9" s="16">
        <f>[5]Março!$C$26</f>
        <v>32</v>
      </c>
      <c r="X9" s="16">
        <f>[5]Março!$C$27</f>
        <v>31.6</v>
      </c>
      <c r="Y9" s="16">
        <f>[5]Março!$C$28</f>
        <v>34.700000000000003</v>
      </c>
      <c r="Z9" s="16">
        <f>[5]Março!$C$29</f>
        <v>33.4</v>
      </c>
      <c r="AA9" s="16">
        <f>[5]Março!$C$30</f>
        <v>34</v>
      </c>
      <c r="AB9" s="16">
        <f>[5]Março!$C$31</f>
        <v>26.8</v>
      </c>
      <c r="AC9" s="16">
        <f>[5]Março!$C$32</f>
        <v>28.1</v>
      </c>
      <c r="AD9" s="16">
        <f>[5]Março!$C$33</f>
        <v>29.1</v>
      </c>
      <c r="AE9" s="16">
        <f>[5]Março!$C$34</f>
        <v>32.200000000000003</v>
      </c>
      <c r="AF9" s="16">
        <f>[5]Março!$C$35</f>
        <v>27</v>
      </c>
      <c r="AG9" s="33">
        <f t="shared" ref="AG9" si="3">MAX(B9:AF9)</f>
        <v>35.9</v>
      </c>
      <c r="AH9" s="36">
        <f t="shared" ref="AH9" si="4">AVERAGE(B9:AF9)</f>
        <v>32.983870967741936</v>
      </c>
    </row>
    <row r="10" spans="1:34" ht="17.100000000000001" customHeight="1">
      <c r="A10" s="14" t="s">
        <v>2</v>
      </c>
      <c r="B10" s="16">
        <f>[6]Março!$C$5</f>
        <v>32.5</v>
      </c>
      <c r="C10" s="16">
        <f>[6]Março!$C$6</f>
        <v>32</v>
      </c>
      <c r="D10" s="16">
        <f>[6]Março!$C$7</f>
        <v>30.4</v>
      </c>
      <c r="E10" s="16">
        <f>[6]Março!$C$8</f>
        <v>29.1</v>
      </c>
      <c r="F10" s="16">
        <f>[6]Março!$C$9</f>
        <v>31.1</v>
      </c>
      <c r="G10" s="16">
        <f>[6]Março!$C$10</f>
        <v>31.5</v>
      </c>
      <c r="H10" s="16">
        <f>[6]Março!$C$11</f>
        <v>30.7</v>
      </c>
      <c r="I10" s="16">
        <f>[6]Março!$C$12</f>
        <v>30.2</v>
      </c>
      <c r="J10" s="16">
        <f>[6]Março!$C$13</f>
        <v>29.3</v>
      </c>
      <c r="K10" s="16">
        <f>[6]Março!$C$14</f>
        <v>30.5</v>
      </c>
      <c r="L10" s="16">
        <f>[6]Março!$C$15</f>
        <v>30.3</v>
      </c>
      <c r="M10" s="16">
        <f>[6]Março!$C$16</f>
        <v>31.5</v>
      </c>
      <c r="N10" s="16">
        <f>[6]Março!$C$17</f>
        <v>31.1</v>
      </c>
      <c r="O10" s="16">
        <f>[6]Março!$C$18</f>
        <v>31.5</v>
      </c>
      <c r="P10" s="16">
        <f>[6]Março!$C$19</f>
        <v>31.5</v>
      </c>
      <c r="Q10" s="16">
        <f>[6]Março!$C$20</f>
        <v>32.6</v>
      </c>
      <c r="R10" s="16">
        <f>[6]Março!$C$21</f>
        <v>33.700000000000003</v>
      </c>
      <c r="S10" s="16">
        <f>[6]Março!$C$22</f>
        <v>32.1</v>
      </c>
      <c r="T10" s="16">
        <f>[6]Março!$C$23</f>
        <v>31.7</v>
      </c>
      <c r="U10" s="16">
        <f>[6]Março!$C$24</f>
        <v>30.4</v>
      </c>
      <c r="V10" s="16">
        <f>[6]Março!$C$25</f>
        <v>30.2</v>
      </c>
      <c r="W10" s="16">
        <f>[6]Março!$C$26</f>
        <v>32.6</v>
      </c>
      <c r="X10" s="16">
        <f>[6]Março!$C$27</f>
        <v>31.5</v>
      </c>
      <c r="Y10" s="16">
        <f>[6]Março!$C$28</f>
        <v>32.799999999999997</v>
      </c>
      <c r="Z10" s="16">
        <f>[6]Março!$C$29</f>
        <v>31.9</v>
      </c>
      <c r="AA10" s="16">
        <f>[6]Março!$C$30</f>
        <v>31</v>
      </c>
      <c r="AB10" s="16">
        <f>[6]Março!$C$31</f>
        <v>26.6</v>
      </c>
      <c r="AC10" s="16">
        <f>[6]Março!$C$32</f>
        <v>30.1</v>
      </c>
      <c r="AD10" s="16">
        <f>[6]Março!$C$33</f>
        <v>29.9</v>
      </c>
      <c r="AE10" s="16">
        <f>[6]Março!$C$34</f>
        <v>31.3</v>
      </c>
      <c r="AF10" s="16">
        <f>[6]Março!$C$35</f>
        <v>31.4</v>
      </c>
      <c r="AG10" s="33">
        <f t="shared" si="1"/>
        <v>33.700000000000003</v>
      </c>
      <c r="AH10" s="36">
        <f t="shared" si="2"/>
        <v>31.06451612903226</v>
      </c>
    </row>
    <row r="11" spans="1:34" ht="17.100000000000001" customHeight="1">
      <c r="A11" s="14" t="s">
        <v>3</v>
      </c>
      <c r="B11" s="16">
        <f>[7]Março!$C$5</f>
        <v>32</v>
      </c>
      <c r="C11" s="16">
        <f>[7]Março!$C$6</f>
        <v>30.7</v>
      </c>
      <c r="D11" s="16">
        <f>[7]Março!$C$7</f>
        <v>32</v>
      </c>
      <c r="E11" s="16">
        <f>[7]Março!$C$8</f>
        <v>32.200000000000003</v>
      </c>
      <c r="F11" s="16">
        <f>[7]Março!$C$9</f>
        <v>32.9</v>
      </c>
      <c r="G11" s="16">
        <f>[7]Março!$C$10</f>
        <v>30.7</v>
      </c>
      <c r="H11" s="16">
        <f>[7]Março!$C$11</f>
        <v>32.5</v>
      </c>
      <c r="I11" s="16">
        <f>[7]Março!$C$12</f>
        <v>31.7</v>
      </c>
      <c r="J11" s="16">
        <f>[7]Março!$C$13</f>
        <v>30</v>
      </c>
      <c r="K11" s="16">
        <f>[7]Março!$C$14</f>
        <v>30.6</v>
      </c>
      <c r="L11" s="16">
        <f>[7]Março!$C$15</f>
        <v>32.5</v>
      </c>
      <c r="M11" s="16">
        <f>[7]Março!$C$16</f>
        <v>33</v>
      </c>
      <c r="N11" s="16">
        <f>[7]Março!$C$17</f>
        <v>30.4</v>
      </c>
      <c r="O11" s="16">
        <f>[7]Março!$C$18</f>
        <v>31.7</v>
      </c>
      <c r="P11" s="16">
        <f>[7]Março!$C$19</f>
        <v>30.4</v>
      </c>
      <c r="Q11" s="16">
        <f>[7]Março!$C$20</f>
        <v>31.7</v>
      </c>
      <c r="R11" s="16">
        <f>[7]Março!$C$21</f>
        <v>32.1</v>
      </c>
      <c r="S11" s="16">
        <f>[7]Março!$C$22</f>
        <v>29</v>
      </c>
      <c r="T11" s="16">
        <f>[7]Março!$C$23</f>
        <v>28.9</v>
      </c>
      <c r="U11" s="16">
        <f>[7]Março!$C$24</f>
        <v>27.2</v>
      </c>
      <c r="V11" s="16">
        <f>[7]Março!$C$25</f>
        <v>30.5</v>
      </c>
      <c r="W11" s="16">
        <f>[7]Março!$C$26</f>
        <v>30</v>
      </c>
      <c r="X11" s="16">
        <f>[7]Março!$C$27</f>
        <v>32.299999999999997</v>
      </c>
      <c r="Y11" s="16">
        <f>[7]Março!$C$28</f>
        <v>32.200000000000003</v>
      </c>
      <c r="Z11" s="16">
        <f>[7]Março!$C$29</f>
        <v>33.1</v>
      </c>
      <c r="AA11" s="16">
        <f>[7]Março!$C$30</f>
        <v>33.6</v>
      </c>
      <c r="AB11" s="16">
        <f>[7]Março!$C$31</f>
        <v>29.4</v>
      </c>
      <c r="AC11" s="16">
        <f>[7]Março!$C$32</f>
        <v>33.5</v>
      </c>
      <c r="AD11" s="16">
        <f>[7]Março!$C$33</f>
        <v>30.7</v>
      </c>
      <c r="AE11" s="16">
        <f>[7]Março!$C$34</f>
        <v>32.5</v>
      </c>
      <c r="AF11" s="16">
        <f>[7]Março!$C$35</f>
        <v>32</v>
      </c>
      <c r="AG11" s="33">
        <f t="shared" si="1"/>
        <v>33.6</v>
      </c>
      <c r="AH11" s="36">
        <f t="shared" si="2"/>
        <v>31.35483870967742</v>
      </c>
    </row>
    <row r="12" spans="1:34" ht="17.100000000000001" customHeight="1">
      <c r="A12" s="14" t="s">
        <v>4</v>
      </c>
      <c r="B12" s="16">
        <f>[8]Março!$C$5</f>
        <v>29.6</v>
      </c>
      <c r="C12" s="16">
        <f>[8]Março!$C$6</f>
        <v>29.8</v>
      </c>
      <c r="D12" s="16">
        <f>[8]Março!$C$7</f>
        <v>31</v>
      </c>
      <c r="E12" s="16">
        <f>[8]Março!$C$8</f>
        <v>29.4</v>
      </c>
      <c r="F12" s="16">
        <f>[8]Março!$C$9</f>
        <v>29.7</v>
      </c>
      <c r="G12" s="16">
        <f>[8]Março!$C$10</f>
        <v>28.3</v>
      </c>
      <c r="H12" s="16">
        <f>[8]Março!$C$11</f>
        <v>28.8</v>
      </c>
      <c r="I12" s="16">
        <f>[8]Março!$C$12</f>
        <v>28.7</v>
      </c>
      <c r="J12" s="16">
        <f>[8]Março!$C$13</f>
        <v>29.7</v>
      </c>
      <c r="K12" s="16">
        <f>[8]Março!$C$14</f>
        <v>29.5</v>
      </c>
      <c r="L12" s="16">
        <f>[8]Março!$C$15</f>
        <v>30.2</v>
      </c>
      <c r="M12" s="16">
        <f>[8]Março!$C$16</f>
        <v>31.2</v>
      </c>
      <c r="N12" s="16">
        <f>[8]Março!$C$17</f>
        <v>28.1</v>
      </c>
      <c r="O12" s="16">
        <f>[8]Março!$C$18</f>
        <v>28.3</v>
      </c>
      <c r="P12" s="16">
        <f>[8]Março!$C$19</f>
        <v>29.7</v>
      </c>
      <c r="Q12" s="16">
        <f>[8]Março!$C$20</f>
        <v>29.9</v>
      </c>
      <c r="R12" s="16">
        <f>[8]Março!$C$21</f>
        <v>29.2</v>
      </c>
      <c r="S12" s="16">
        <f>[8]Março!$C$22</f>
        <v>27.8</v>
      </c>
      <c r="T12" s="16">
        <f>[8]Março!$C$23</f>
        <v>26.1</v>
      </c>
      <c r="U12" s="16">
        <f>[8]Março!$C$24</f>
        <v>25.7</v>
      </c>
      <c r="V12" s="16">
        <f>[8]Março!$C$25</f>
        <v>27.1</v>
      </c>
      <c r="W12" s="16">
        <f>[8]Março!$C$26</f>
        <v>28.2</v>
      </c>
      <c r="X12" s="16">
        <f>[8]Março!$C$27</f>
        <v>29.2</v>
      </c>
      <c r="Y12" s="16">
        <f>[8]Março!$C$28</f>
        <v>29.9</v>
      </c>
      <c r="Z12" s="16">
        <f>[8]Março!$C$29</f>
        <v>29.4</v>
      </c>
      <c r="AA12" s="16">
        <f>[8]Março!$C$30</f>
        <v>31.5</v>
      </c>
      <c r="AB12" s="16">
        <f>[8]Março!$C$31</f>
        <v>26.8</v>
      </c>
      <c r="AC12" s="16">
        <f>[8]Março!$C$32</f>
        <v>29.4</v>
      </c>
      <c r="AD12" s="16">
        <f>[8]Março!$C$33</f>
        <v>27.8</v>
      </c>
      <c r="AE12" s="16">
        <f>[8]Março!$C$34</f>
        <v>29.8</v>
      </c>
      <c r="AF12" s="16">
        <f>[8]Março!$C$35</f>
        <v>30.1</v>
      </c>
      <c r="AG12" s="33">
        <f t="shared" si="1"/>
        <v>31.5</v>
      </c>
      <c r="AH12" s="36">
        <f t="shared" si="2"/>
        <v>29.029032258064515</v>
      </c>
    </row>
    <row r="13" spans="1:34" ht="17.100000000000001" customHeight="1">
      <c r="A13" s="14" t="s">
        <v>5</v>
      </c>
      <c r="B13" s="16">
        <f>[9]Março!$C$5</f>
        <v>33.700000000000003</v>
      </c>
      <c r="C13" s="16">
        <f>[9]Março!$C$6</f>
        <v>31.8</v>
      </c>
      <c r="D13" s="16">
        <f>[9]Março!$C$7</f>
        <v>33.700000000000003</v>
      </c>
      <c r="E13" s="16">
        <f>[9]Março!$C$8</f>
        <v>31.6</v>
      </c>
      <c r="F13" s="16">
        <f>[9]Março!$C$9</f>
        <v>32.9</v>
      </c>
      <c r="G13" s="16">
        <f>[9]Março!$C$10</f>
        <v>32.5</v>
      </c>
      <c r="H13" s="16">
        <f>[9]Março!$C$11</f>
        <v>33.299999999999997</v>
      </c>
      <c r="I13" s="16">
        <f>[9]Março!$C$12</f>
        <v>30.9</v>
      </c>
      <c r="J13" s="16">
        <f>[9]Março!$C$13</f>
        <v>33.299999999999997</v>
      </c>
      <c r="K13" s="16">
        <f>[9]Março!$C$14</f>
        <v>34.200000000000003</v>
      </c>
      <c r="L13" s="16">
        <f>[9]Março!$C$15</f>
        <v>35.1</v>
      </c>
      <c r="M13" s="16">
        <f>[9]Março!$C$16</f>
        <v>35.9</v>
      </c>
      <c r="N13" s="16">
        <f>[9]Março!$C$17</f>
        <v>36</v>
      </c>
      <c r="O13" s="16">
        <f>[9]Março!$C$18</f>
        <v>34.4</v>
      </c>
      <c r="P13" s="16">
        <f>[9]Março!$C$19</f>
        <v>35</v>
      </c>
      <c r="Q13" s="16">
        <f>[9]Março!$C$20</f>
        <v>34.299999999999997</v>
      </c>
      <c r="R13" s="16">
        <f>[9]Março!$C$21</f>
        <v>35.9</v>
      </c>
      <c r="S13" s="16">
        <f>[9]Março!$C$22</f>
        <v>33.4</v>
      </c>
      <c r="T13" s="16">
        <f>[9]Março!$C$23</f>
        <v>34.1</v>
      </c>
      <c r="U13" s="16">
        <f>[9]Março!$C$24</f>
        <v>34.799999999999997</v>
      </c>
      <c r="V13" s="16">
        <f>[9]Março!$C$25</f>
        <v>34</v>
      </c>
      <c r="W13" s="16">
        <f>[9]Março!$C$26</f>
        <v>34.6</v>
      </c>
      <c r="X13" s="16">
        <f>[9]Março!$C$27</f>
        <v>33.700000000000003</v>
      </c>
      <c r="Y13" s="16">
        <f>[9]Março!$C$28</f>
        <v>34.5</v>
      </c>
      <c r="Z13" s="16">
        <f>[9]Março!$C$29</f>
        <v>29.3</v>
      </c>
      <c r="AA13" s="16">
        <f>[9]Março!$C$30</f>
        <v>32.700000000000003</v>
      </c>
      <c r="AB13" s="16">
        <f>[9]Março!$C$31</f>
        <v>25.2</v>
      </c>
      <c r="AC13" s="16">
        <f>[9]Março!$C$32</f>
        <v>28</v>
      </c>
      <c r="AD13" s="16">
        <f>[9]Março!$C$33</f>
        <v>27.8</v>
      </c>
      <c r="AE13" s="16">
        <f>[9]Março!$C$34</f>
        <v>34</v>
      </c>
      <c r="AF13" s="16">
        <f>[9]Março!$C$35</f>
        <v>34.4</v>
      </c>
      <c r="AG13" s="33">
        <f t="shared" si="1"/>
        <v>36</v>
      </c>
      <c r="AH13" s="36">
        <f t="shared" si="2"/>
        <v>33.064516129032256</v>
      </c>
    </row>
    <row r="14" spans="1:34" ht="17.100000000000001" customHeight="1">
      <c r="A14" s="14" t="s">
        <v>48</v>
      </c>
      <c r="B14" s="16">
        <f>[10]Março!$C$5</f>
        <v>31.1</v>
      </c>
      <c r="C14" s="16">
        <f>[10]Março!$C$6</f>
        <v>29.2</v>
      </c>
      <c r="D14" s="16">
        <f>[10]Março!$C$7</f>
        <v>30.7</v>
      </c>
      <c r="E14" s="16">
        <f>[10]Março!$C$8</f>
        <v>30</v>
      </c>
      <c r="F14" s="16">
        <f>[10]Março!$C$9</f>
        <v>30.3</v>
      </c>
      <c r="G14" s="16">
        <f>[10]Março!$C$10</f>
        <v>29</v>
      </c>
      <c r="H14" s="16">
        <f>[10]Março!$C$11</f>
        <v>30.6</v>
      </c>
      <c r="I14" s="16">
        <f>[10]Março!$C$12</f>
        <v>29.9</v>
      </c>
      <c r="J14" s="16">
        <f>[10]Março!$C$13</f>
        <v>30.1</v>
      </c>
      <c r="K14" s="16">
        <f>[10]Março!$C$14</f>
        <v>30.1</v>
      </c>
      <c r="L14" s="16">
        <f>[10]Março!$C$15</f>
        <v>30.6</v>
      </c>
      <c r="M14" s="16">
        <f>[10]Março!$C$16</f>
        <v>30.9</v>
      </c>
      <c r="N14" s="16">
        <f>[10]Março!$C$17</f>
        <v>30</v>
      </c>
      <c r="O14" s="16">
        <f>[10]Março!$C$18</f>
        <v>30.2</v>
      </c>
      <c r="P14" s="16">
        <f>[10]Março!$C$19</f>
        <v>31</v>
      </c>
      <c r="Q14" s="16">
        <f>[10]Março!$C$20</f>
        <v>29.4</v>
      </c>
      <c r="R14" s="16">
        <f>[10]Março!$C$21</f>
        <v>30.8</v>
      </c>
      <c r="S14" s="16">
        <f>[10]Março!$C$22</f>
        <v>29.2</v>
      </c>
      <c r="T14" s="16">
        <f>[10]Março!$C$23</f>
        <v>27.8</v>
      </c>
      <c r="U14" s="16">
        <f>[10]Março!$C$24</f>
        <v>27.6</v>
      </c>
      <c r="V14" s="16">
        <f>[10]Março!$C$25</f>
        <v>28.7</v>
      </c>
      <c r="W14" s="16">
        <f>[10]Março!$C$26</f>
        <v>29.9</v>
      </c>
      <c r="X14" s="16">
        <f>[10]Março!$C$27</f>
        <v>30.8</v>
      </c>
      <c r="Y14" s="16">
        <f>[10]Março!$C$28</f>
        <v>31.3</v>
      </c>
      <c r="Z14" s="16">
        <f>[10]Março!$C$29</f>
        <v>29.6</v>
      </c>
      <c r="AA14" s="16">
        <f>[10]Março!$C$30</f>
        <v>30.7</v>
      </c>
      <c r="AB14" s="16">
        <f>[10]Março!$C$31</f>
        <v>26.3</v>
      </c>
      <c r="AC14" s="16">
        <f>[10]Março!$C$32</f>
        <v>31.2</v>
      </c>
      <c r="AD14" s="16">
        <f>[10]Março!$C$33</f>
        <v>30.2</v>
      </c>
      <c r="AE14" s="16">
        <f>[10]Março!$C$34</f>
        <v>30.8</v>
      </c>
      <c r="AF14" s="16">
        <f>[10]Março!$C$35</f>
        <v>30.6</v>
      </c>
      <c r="AG14" s="33">
        <f>MAX(B14:AF14)</f>
        <v>31.3</v>
      </c>
      <c r="AH14" s="36">
        <f>AVERAGE(B14:AF14)</f>
        <v>29.954838709677421</v>
      </c>
    </row>
    <row r="15" spans="1:34" ht="17.100000000000001" customHeight="1">
      <c r="A15" s="14" t="s">
        <v>6</v>
      </c>
      <c r="B15" s="16">
        <f>[11]Março!$C$5</f>
        <v>34.700000000000003</v>
      </c>
      <c r="C15" s="16">
        <f>[11]Março!$C$6</f>
        <v>32.299999999999997</v>
      </c>
      <c r="D15" s="16">
        <f>[11]Março!$C$7</f>
        <v>32.200000000000003</v>
      </c>
      <c r="E15" s="16">
        <f>[11]Março!$C$8</f>
        <v>31.9</v>
      </c>
      <c r="F15" s="16">
        <f>[11]Março!$C$9</f>
        <v>32.700000000000003</v>
      </c>
      <c r="G15" s="16">
        <f>[11]Março!$C$10</f>
        <v>34.5</v>
      </c>
      <c r="H15" s="16">
        <f>[11]Março!$C$11</f>
        <v>32.1</v>
      </c>
      <c r="I15" s="16">
        <f>[11]Março!$C$12</f>
        <v>32.5</v>
      </c>
      <c r="J15" s="16">
        <f>[11]Março!$C$13</f>
        <v>32.4</v>
      </c>
      <c r="K15" s="16">
        <f>[11]Março!$C$14</f>
        <v>33.1</v>
      </c>
      <c r="L15" s="16">
        <f>[11]Março!$C$15</f>
        <v>33.299999999999997</v>
      </c>
      <c r="M15" s="16">
        <f>[11]Março!$C$16</f>
        <v>34.200000000000003</v>
      </c>
      <c r="N15" s="16">
        <f>[11]Março!$C$17</f>
        <v>33.299999999999997</v>
      </c>
      <c r="O15" s="16">
        <f>[11]Março!$C$18</f>
        <v>33.700000000000003</v>
      </c>
      <c r="P15" s="16">
        <f>[11]Março!$C$19</f>
        <v>33.6</v>
      </c>
      <c r="Q15" s="16">
        <f>[11]Março!$C$20</f>
        <v>33.4</v>
      </c>
      <c r="R15" s="16">
        <f>[11]Março!$C$21</f>
        <v>35.299999999999997</v>
      </c>
      <c r="S15" s="16">
        <f>[11]Março!$C$22</f>
        <v>31.9</v>
      </c>
      <c r="T15" s="16">
        <f>[11]Março!$C$23</f>
        <v>33.1</v>
      </c>
      <c r="U15" s="16">
        <f>[11]Março!$C$24</f>
        <v>30.4</v>
      </c>
      <c r="V15" s="16">
        <f>[11]Março!$C$25</f>
        <v>32.1</v>
      </c>
      <c r="W15" s="16">
        <f>[11]Março!$C$26</f>
        <v>33.5</v>
      </c>
      <c r="X15" s="16">
        <f>[11]Março!$C$27</f>
        <v>33.9</v>
      </c>
      <c r="Y15" s="16">
        <f>[11]Março!$C$28</f>
        <v>34.6</v>
      </c>
      <c r="Z15" s="16">
        <f>[11]Março!$C$29</f>
        <v>31.7</v>
      </c>
      <c r="AA15" s="16">
        <f>[11]Março!$C$30</f>
        <v>33.5</v>
      </c>
      <c r="AB15" s="16">
        <f>[11]Março!$C$31</f>
        <v>29.8</v>
      </c>
      <c r="AC15" s="16">
        <f>[11]Março!$C$32</f>
        <v>33.1</v>
      </c>
      <c r="AD15" s="16">
        <f>[11]Março!$C$33</f>
        <v>33</v>
      </c>
      <c r="AE15" s="16">
        <f>[11]Março!$C$34</f>
        <v>33.200000000000003</v>
      </c>
      <c r="AF15" s="16">
        <f>[11]Março!$C$35</f>
        <v>34.700000000000003</v>
      </c>
      <c r="AG15" s="33">
        <f t="shared" si="1"/>
        <v>35.299999999999997</v>
      </c>
      <c r="AH15" s="36">
        <f t="shared" si="2"/>
        <v>33.022580645161291</v>
      </c>
    </row>
    <row r="16" spans="1:34" ht="17.100000000000001" customHeight="1">
      <c r="A16" s="14" t="s">
        <v>7</v>
      </c>
      <c r="B16" s="16">
        <f>[12]Março!$C$5</f>
        <v>31.7</v>
      </c>
      <c r="C16" s="16">
        <f>[12]Março!$C$6</f>
        <v>32</v>
      </c>
      <c r="D16" s="16">
        <f>[12]Março!$C$7</f>
        <v>31.6</v>
      </c>
      <c r="E16" s="16">
        <f>[12]Março!$C$8</f>
        <v>28.9</v>
      </c>
      <c r="F16" s="16">
        <f>[12]Março!$C$9</f>
        <v>32.200000000000003</v>
      </c>
      <c r="G16" s="16">
        <f>[12]Março!$C$10</f>
        <v>30.9</v>
      </c>
      <c r="H16" s="16">
        <f>[12]Março!$C$11</f>
        <v>31.4</v>
      </c>
      <c r="I16" s="16" t="str">
        <f>[12]Março!$C$12</f>
        <v>*</v>
      </c>
      <c r="J16" s="16">
        <f>[12]Março!$C$13</f>
        <v>29.6</v>
      </c>
      <c r="K16" s="16">
        <f>[12]Março!$C$14</f>
        <v>29.7</v>
      </c>
      <c r="L16" s="16">
        <f>[12]Março!$C$15</f>
        <v>31.8</v>
      </c>
      <c r="M16" s="16">
        <f>[12]Março!$C$16</f>
        <v>33.299999999999997</v>
      </c>
      <c r="N16" s="16">
        <f>[12]Março!$C$17</f>
        <v>30.7</v>
      </c>
      <c r="O16" s="16">
        <f>[12]Março!$C$18</f>
        <v>31.8</v>
      </c>
      <c r="P16" s="16">
        <f>[12]Março!$C$19</f>
        <v>31.5</v>
      </c>
      <c r="Q16" s="16">
        <f>[12]Março!$C$20</f>
        <v>32</v>
      </c>
      <c r="R16" s="16">
        <f>[12]Março!$C$21</f>
        <v>33.1</v>
      </c>
      <c r="S16" s="16">
        <f>[12]Março!$C$22</f>
        <v>31.2</v>
      </c>
      <c r="T16" s="16">
        <f>[12]Março!$C$23</f>
        <v>29.8</v>
      </c>
      <c r="U16" s="16">
        <f>[12]Março!$C$24</f>
        <v>28.8</v>
      </c>
      <c r="V16" s="16">
        <f>[12]Março!$C$25</f>
        <v>30</v>
      </c>
      <c r="W16" s="16">
        <f>[12]Março!$C$26</f>
        <v>30.8</v>
      </c>
      <c r="X16" s="16">
        <f>[12]Março!$C$27</f>
        <v>30.2</v>
      </c>
      <c r="Y16" s="16">
        <f>[12]Março!$C$28</f>
        <v>31.7</v>
      </c>
      <c r="Z16" s="16">
        <f>[12]Março!$C$29</f>
        <v>29.3</v>
      </c>
      <c r="AA16" s="16">
        <f>[12]Março!$C$30</f>
        <v>31.5</v>
      </c>
      <c r="AB16" s="16">
        <f>[12]Março!$C$31</f>
        <v>28.6</v>
      </c>
      <c r="AC16" s="16">
        <f>[12]Março!$C$32</f>
        <v>29.5</v>
      </c>
      <c r="AD16" s="16">
        <f>[12]Março!$C$33</f>
        <v>28.2</v>
      </c>
      <c r="AE16" s="16">
        <f>[12]Março!$C$34</f>
        <v>30.2</v>
      </c>
      <c r="AF16" s="16">
        <f>[12]Março!$C$35</f>
        <v>30</v>
      </c>
      <c r="AG16" s="33">
        <f t="shared" si="1"/>
        <v>33.299999999999997</v>
      </c>
      <c r="AH16" s="36">
        <f t="shared" si="2"/>
        <v>30.733333333333338</v>
      </c>
    </row>
    <row r="17" spans="1:34" ht="17.100000000000001" customHeight="1">
      <c r="A17" s="14" t="s">
        <v>8</v>
      </c>
      <c r="B17" s="16">
        <f>[13]Março!$C$5</f>
        <v>32.799999999999997</v>
      </c>
      <c r="C17" s="16">
        <f>[13]Março!$C$6</f>
        <v>33</v>
      </c>
      <c r="D17" s="16">
        <f>[13]Março!$C$7</f>
        <v>33.1</v>
      </c>
      <c r="E17" s="16">
        <f>[13]Março!$C$8</f>
        <v>34.5</v>
      </c>
      <c r="F17" s="16">
        <f>[13]Março!$C$9</f>
        <v>35.1</v>
      </c>
      <c r="G17" s="16">
        <f>[13]Março!$C$10</f>
        <v>32.700000000000003</v>
      </c>
      <c r="H17" s="16">
        <f>[13]Março!$C$11</f>
        <v>30.4</v>
      </c>
      <c r="I17" s="16">
        <f>[13]Março!$C$12</f>
        <v>29.9</v>
      </c>
      <c r="J17" s="16">
        <f>[13]Março!$C$13</f>
        <v>30.8</v>
      </c>
      <c r="K17" s="16">
        <f>[13]Março!$C$14</f>
        <v>32.200000000000003</v>
      </c>
      <c r="L17" s="16">
        <f>[13]Março!$C$15</f>
        <v>33.5</v>
      </c>
      <c r="M17" s="16">
        <f>[13]Março!$C$16</f>
        <v>33.6</v>
      </c>
      <c r="N17" s="16">
        <f>[13]Março!$C$17</f>
        <v>31.8</v>
      </c>
      <c r="O17" s="16">
        <f>[13]Março!$C$18</f>
        <v>31.8</v>
      </c>
      <c r="P17" s="16">
        <f>[13]Março!$C$19</f>
        <v>32.200000000000003</v>
      </c>
      <c r="Q17" s="16">
        <f>[13]Março!$C$20</f>
        <v>33.1</v>
      </c>
      <c r="R17" s="16">
        <f>[13]Março!$C$21</f>
        <v>33.1</v>
      </c>
      <c r="S17" s="16">
        <f>[13]Março!$C$22</f>
        <v>32.799999999999997</v>
      </c>
      <c r="T17" s="16">
        <f>[13]Março!$C$23</f>
        <v>31.4</v>
      </c>
      <c r="U17" s="16">
        <f>[13]Março!$C$24</f>
        <v>31.2</v>
      </c>
      <c r="V17" s="16">
        <f>[13]Março!$C$25</f>
        <v>31.3</v>
      </c>
      <c r="W17" s="16">
        <f>[13]Março!$C$26</f>
        <v>31.9</v>
      </c>
      <c r="X17" s="16">
        <f>[13]Março!$C$27</f>
        <v>30.5</v>
      </c>
      <c r="Y17" s="16">
        <f>[13]Março!$C$28</f>
        <v>32.299999999999997</v>
      </c>
      <c r="Z17" s="16">
        <f>[13]Março!$C$29</f>
        <v>32.6</v>
      </c>
      <c r="AA17" s="16">
        <f>[13]Março!$C$30</f>
        <v>32</v>
      </c>
      <c r="AB17" s="16">
        <f>[13]Março!$C$31</f>
        <v>30</v>
      </c>
      <c r="AC17" s="16">
        <f>[13]Março!$C$32</f>
        <v>30.2</v>
      </c>
      <c r="AD17" s="16">
        <f>[13]Março!$C$33</f>
        <v>29.4</v>
      </c>
      <c r="AE17" s="16">
        <f>[13]Março!$C$34</f>
        <v>29.6</v>
      </c>
      <c r="AF17" s="16">
        <f>[13]Março!$C$35</f>
        <v>29.9</v>
      </c>
      <c r="AG17" s="33">
        <f>MAX(B17:AF17)</f>
        <v>35.1</v>
      </c>
      <c r="AH17" s="36">
        <f>AVERAGE(B17:AF17)</f>
        <v>31.893548387096772</v>
      </c>
    </row>
    <row r="18" spans="1:34" ht="17.100000000000001" customHeight="1">
      <c r="A18" s="14" t="s">
        <v>9</v>
      </c>
      <c r="B18" s="16">
        <f>[14]Março!$C$5</f>
        <v>32.200000000000003</v>
      </c>
      <c r="C18" s="16">
        <f>[14]Março!$C$6</f>
        <v>32.200000000000003</v>
      </c>
      <c r="D18" s="16">
        <f>[14]Março!$C$7</f>
        <v>32.299999999999997</v>
      </c>
      <c r="E18" s="16">
        <f>[14]Março!$C$8</f>
        <v>32.5</v>
      </c>
      <c r="F18" s="16">
        <f>[14]Março!$C$9</f>
        <v>33.9</v>
      </c>
      <c r="G18" s="16">
        <f>[14]Março!$C$10</f>
        <v>30.8</v>
      </c>
      <c r="H18" s="16">
        <f>[14]Março!$C$11</f>
        <v>31.4</v>
      </c>
      <c r="I18" s="16">
        <f>[14]Março!$C$12</f>
        <v>29.7</v>
      </c>
      <c r="J18" s="16">
        <f>[14]Março!$C$13</f>
        <v>30.6</v>
      </c>
      <c r="K18" s="16">
        <f>[14]Março!$C$14</f>
        <v>30.9</v>
      </c>
      <c r="L18" s="16">
        <f>[14]Março!$C$15</f>
        <v>33.1</v>
      </c>
      <c r="M18" s="16">
        <f>[14]Março!$C$16</f>
        <v>32.200000000000003</v>
      </c>
      <c r="N18" s="16">
        <f>[14]Março!$C$17</f>
        <v>31.4</v>
      </c>
      <c r="O18" s="16">
        <f>[14]Março!$C$18</f>
        <v>31.4</v>
      </c>
      <c r="P18" s="16">
        <f>[14]Março!$C$19</f>
        <v>31.9</v>
      </c>
      <c r="Q18" s="16">
        <f>[14]Março!$C$20</f>
        <v>32.700000000000003</v>
      </c>
      <c r="R18" s="16">
        <f>[14]Março!$C$21</f>
        <v>33</v>
      </c>
      <c r="S18" s="16">
        <f>[14]Março!$C$22</f>
        <v>31.4</v>
      </c>
      <c r="T18" s="16">
        <f>[14]Março!$C$23</f>
        <v>29.8</v>
      </c>
      <c r="U18" s="16">
        <f>[14]Março!$C$24</f>
        <v>29.4</v>
      </c>
      <c r="V18" s="16">
        <f>[14]Março!$C$25</f>
        <v>30.5</v>
      </c>
      <c r="W18" s="16">
        <f>[14]Março!$C$26</f>
        <v>31.9</v>
      </c>
      <c r="X18" s="16">
        <f>[14]Março!$C$27</f>
        <v>30.3</v>
      </c>
      <c r="Y18" s="16">
        <f>[14]Março!$C$28</f>
        <v>31.8</v>
      </c>
      <c r="Z18" s="16">
        <f>[14]Março!$C$29</f>
        <v>31.6</v>
      </c>
      <c r="AA18" s="16">
        <f>[14]Março!$C$30</f>
        <v>33.299999999999997</v>
      </c>
      <c r="AB18" s="16">
        <f>[14]Março!$C$31</f>
        <v>27.3</v>
      </c>
      <c r="AC18" s="16">
        <f>[14]Março!$C$32</f>
        <v>30.8</v>
      </c>
      <c r="AD18" s="16">
        <f>[14]Março!$C$33</f>
        <v>29.6</v>
      </c>
      <c r="AE18" s="16">
        <f>[14]Março!$C$34</f>
        <v>30.8</v>
      </c>
      <c r="AF18" s="16">
        <f>[14]Março!$C$35</f>
        <v>30.3</v>
      </c>
      <c r="AG18" s="33">
        <f>MAX(B18:AF18)</f>
        <v>33.9</v>
      </c>
      <c r="AH18" s="36">
        <f>AVERAGE(B18:AF18)</f>
        <v>31.322580645161274</v>
      </c>
    </row>
    <row r="19" spans="1:34" ht="17.100000000000001" customHeight="1">
      <c r="A19" s="14" t="s">
        <v>47</v>
      </c>
      <c r="B19" s="16">
        <f>[15]Março!$C$5</f>
        <v>34.6</v>
      </c>
      <c r="C19" s="16">
        <f>[15]Março!$C$6</f>
        <v>35</v>
      </c>
      <c r="D19" s="16">
        <f>[15]Março!$C$7</f>
        <v>32</v>
      </c>
      <c r="E19" s="16">
        <f>[15]Março!$C$8</f>
        <v>31.9</v>
      </c>
      <c r="F19" s="16">
        <f>[15]Março!$C$9</f>
        <v>33.6</v>
      </c>
      <c r="G19" s="16">
        <f>[15]Março!$C$10</f>
        <v>33.5</v>
      </c>
      <c r="H19" s="16">
        <f>[15]Março!$C$11</f>
        <v>33.4</v>
      </c>
      <c r="I19" s="16">
        <f>[15]Março!$C$12</f>
        <v>31.5</v>
      </c>
      <c r="J19" s="16">
        <f>[15]Março!$C$13</f>
        <v>32.9</v>
      </c>
      <c r="K19" s="16">
        <f>[15]Março!$C$14</f>
        <v>33.9</v>
      </c>
      <c r="L19" s="16">
        <f>[15]Março!$C$15</f>
        <v>34.4</v>
      </c>
      <c r="M19" s="16">
        <f>[15]Março!$C$16</f>
        <v>34.700000000000003</v>
      </c>
      <c r="N19" s="16">
        <f>[15]Março!$C$17</f>
        <v>32.200000000000003</v>
      </c>
      <c r="O19" s="16">
        <f>[15]Março!$C$18</f>
        <v>33.6</v>
      </c>
      <c r="P19" s="16">
        <f>[15]Março!$C$19</f>
        <v>35.6</v>
      </c>
      <c r="Q19" s="16">
        <f>[15]Março!$C$20</f>
        <v>34.799999999999997</v>
      </c>
      <c r="R19" s="16">
        <f>[15]Março!$C$21</f>
        <v>36</v>
      </c>
      <c r="S19" s="16">
        <f>[15]Março!$C$22</f>
        <v>35.6</v>
      </c>
      <c r="T19" s="16">
        <f>[15]Março!$C$23</f>
        <v>34.700000000000003</v>
      </c>
      <c r="U19" s="16">
        <f>[15]Março!$C$24</f>
        <v>32.6</v>
      </c>
      <c r="V19" s="16">
        <f>[15]Março!$C$25</f>
        <v>34.5</v>
      </c>
      <c r="W19" s="16">
        <f>[15]Março!$C$26</f>
        <v>33.6</v>
      </c>
      <c r="X19" s="16">
        <f>[15]Março!$C$27</f>
        <v>32.9</v>
      </c>
      <c r="Y19" s="16">
        <f>[15]Março!$C$28</f>
        <v>34.6</v>
      </c>
      <c r="Z19" s="16">
        <f>[15]Março!$C$29</f>
        <v>34.200000000000003</v>
      </c>
      <c r="AA19" s="16">
        <f>[15]Março!$C$30</f>
        <v>33.9</v>
      </c>
      <c r="AB19" s="16">
        <f>[15]Março!$C$31</f>
        <v>29.7</v>
      </c>
      <c r="AC19" s="16">
        <f>[15]Março!$C$32</f>
        <v>31.3</v>
      </c>
      <c r="AD19" s="16">
        <f>[15]Março!$C$33</f>
        <v>31.3</v>
      </c>
      <c r="AE19" s="16">
        <f>[15]Março!$C$34</f>
        <v>32.799999999999997</v>
      </c>
      <c r="AF19" s="16">
        <f>[15]Março!$C$35</f>
        <v>32.799999999999997</v>
      </c>
      <c r="AG19" s="33">
        <f>MAX(B19:AF19)</f>
        <v>36</v>
      </c>
      <c r="AH19" s="36">
        <f>AVERAGE(B19:AF19)</f>
        <v>33.487096774193546</v>
      </c>
    </row>
    <row r="20" spans="1:34" ht="17.100000000000001" customHeight="1">
      <c r="A20" s="14" t="s">
        <v>10</v>
      </c>
      <c r="B20" s="16">
        <f>[16]Março!$C$5</f>
        <v>32.9</v>
      </c>
      <c r="C20" s="16">
        <f>[16]Março!$C$6</f>
        <v>33.299999999999997</v>
      </c>
      <c r="D20" s="16">
        <f>[16]Março!$C$7</f>
        <v>32.200000000000003</v>
      </c>
      <c r="E20" s="16">
        <f>[16]Março!$C$8</f>
        <v>33.6</v>
      </c>
      <c r="F20" s="16">
        <f>[16]Março!$C$9</f>
        <v>33.4</v>
      </c>
      <c r="G20" s="16">
        <f>[16]Março!$C$10</f>
        <v>32</v>
      </c>
      <c r="H20" s="16">
        <f>[16]Março!$C$11</f>
        <v>31.4</v>
      </c>
      <c r="I20" s="16">
        <f>[16]Março!$C$12</f>
        <v>29.5</v>
      </c>
      <c r="J20" s="16">
        <f>[16]Março!$C$13</f>
        <v>30.9</v>
      </c>
      <c r="K20" s="16">
        <f>[16]Março!$C$14</f>
        <v>32.299999999999997</v>
      </c>
      <c r="L20" s="16">
        <f>[16]Março!$C$15</f>
        <v>33.6</v>
      </c>
      <c r="M20" s="16">
        <f>[16]Março!$C$16</f>
        <v>34.1</v>
      </c>
      <c r="N20" s="16">
        <f>[16]Março!$C$17</f>
        <v>32.4</v>
      </c>
      <c r="O20" s="16">
        <f>[16]Março!$C$18</f>
        <v>32</v>
      </c>
      <c r="P20" s="16">
        <f>[16]Março!$C$19</f>
        <v>32.200000000000003</v>
      </c>
      <c r="Q20" s="16">
        <f>[16]Março!$C$20</f>
        <v>33.6</v>
      </c>
      <c r="R20" s="16">
        <f>[16]Março!$C$21</f>
        <v>31.8</v>
      </c>
      <c r="S20" s="16">
        <f>[16]Março!$C$22</f>
        <v>32.799999999999997</v>
      </c>
      <c r="T20" s="16">
        <f>[16]Março!$C$23</f>
        <v>30.8</v>
      </c>
      <c r="U20" s="16">
        <f>[16]Março!$C$24</f>
        <v>30.6</v>
      </c>
      <c r="V20" s="16">
        <f>[16]Março!$C$25</f>
        <v>30.5</v>
      </c>
      <c r="W20" s="16">
        <f>[16]Março!$C$26</f>
        <v>31.3</v>
      </c>
      <c r="X20" s="16">
        <f>[16]Março!$C$27</f>
        <v>23.7</v>
      </c>
      <c r="Y20" s="16">
        <f>[16]Março!$C$28</f>
        <v>32.9</v>
      </c>
      <c r="Z20" s="16">
        <f>[16]Março!$C$29</f>
        <v>33</v>
      </c>
      <c r="AA20" s="16">
        <f>[16]Março!$C$30</f>
        <v>33.4</v>
      </c>
      <c r="AB20" s="16">
        <f>[16]Março!$C$31</f>
        <v>28.6</v>
      </c>
      <c r="AC20" s="16">
        <f>[16]Março!$C$32</f>
        <v>30.3</v>
      </c>
      <c r="AD20" s="16">
        <f>[16]Março!$C$33</f>
        <v>28.8</v>
      </c>
      <c r="AE20" s="16">
        <f>[16]Março!$C$34</f>
        <v>29.8</v>
      </c>
      <c r="AF20" s="16">
        <f>[16]Março!$C$35</f>
        <v>28.6</v>
      </c>
      <c r="AG20" s="33">
        <f t="shared" ref="AG20:AG30" si="5">MAX(B20:AF20)</f>
        <v>34.1</v>
      </c>
      <c r="AH20" s="36">
        <f t="shared" ref="AH20:AH30" si="6">AVERAGE(B20:AF20)</f>
        <v>31.493548387096766</v>
      </c>
    </row>
    <row r="21" spans="1:34" ht="17.100000000000001" customHeight="1">
      <c r="A21" s="14" t="s">
        <v>11</v>
      </c>
      <c r="B21" s="16">
        <f>[17]Março!$C$5</f>
        <v>32.6</v>
      </c>
      <c r="C21" s="16">
        <f>[17]Março!$C$6</f>
        <v>32.799999999999997</v>
      </c>
      <c r="D21" s="16">
        <f>[17]Março!$C$7</f>
        <v>33.700000000000003</v>
      </c>
      <c r="E21" s="16">
        <f>[17]Março!$C$8</f>
        <v>33.200000000000003</v>
      </c>
      <c r="F21" s="16">
        <f>[17]Março!$C$9</f>
        <v>33.1</v>
      </c>
      <c r="G21" s="16">
        <f>[17]Março!$C$10</f>
        <v>32.299999999999997</v>
      </c>
      <c r="H21" s="16">
        <f>[17]Março!$C$11</f>
        <v>32.200000000000003</v>
      </c>
      <c r="I21" s="16">
        <f>[17]Março!$C$12</f>
        <v>31.9</v>
      </c>
      <c r="J21" s="16">
        <f>[17]Março!$C$13</f>
        <v>32.5</v>
      </c>
      <c r="K21" s="16">
        <f>[17]Março!$C$14</f>
        <v>33.200000000000003</v>
      </c>
      <c r="L21" s="16">
        <f>[17]Março!$C$15</f>
        <v>34.6</v>
      </c>
      <c r="M21" s="16">
        <f>[17]Março!$C$16</f>
        <v>33.6</v>
      </c>
      <c r="N21" s="16">
        <f>[17]Março!$C$17</f>
        <v>33.1</v>
      </c>
      <c r="O21" s="16">
        <f>[17]Março!$C$18</f>
        <v>32.9</v>
      </c>
      <c r="P21" s="16">
        <f>[17]Março!$C$19</f>
        <v>33</v>
      </c>
      <c r="Q21" s="16">
        <f>[17]Março!$C$20</f>
        <v>33.4</v>
      </c>
      <c r="R21" s="16">
        <f>[17]Março!$C$21</f>
        <v>33.799999999999997</v>
      </c>
      <c r="S21" s="16">
        <f>[17]Março!$C$22</f>
        <v>32.200000000000003</v>
      </c>
      <c r="T21" s="16">
        <f>[17]Março!$C$23</f>
        <v>31.9</v>
      </c>
      <c r="U21" s="16">
        <f>[17]Março!$C$24</f>
        <v>30.3</v>
      </c>
      <c r="V21" s="16">
        <f>[17]Março!$C$25</f>
        <v>30.7</v>
      </c>
      <c r="W21" s="16">
        <f>[17]Março!$C$26</f>
        <v>32.700000000000003</v>
      </c>
      <c r="X21" s="16">
        <f>[17]Março!$C$27</f>
        <v>32.799999999999997</v>
      </c>
      <c r="Y21" s="16">
        <f>[17]Março!$C$28</f>
        <v>33.5</v>
      </c>
      <c r="Z21" s="16">
        <f>[17]Março!$C$29</f>
        <v>31.6</v>
      </c>
      <c r="AA21" s="16">
        <f>[17]Março!$C$30</f>
        <v>35</v>
      </c>
      <c r="AB21" s="16">
        <f>[17]Março!$C$31</f>
        <v>29.5</v>
      </c>
      <c r="AC21" s="16">
        <f>[17]Março!$C$32</f>
        <v>31.3</v>
      </c>
      <c r="AD21" s="16">
        <f>[17]Março!$C$33</f>
        <v>28.9</v>
      </c>
      <c r="AE21" s="16">
        <f>[17]Março!$C$34</f>
        <v>32</v>
      </c>
      <c r="AF21" s="16">
        <f>[17]Março!$C$35</f>
        <v>31.6</v>
      </c>
      <c r="AG21" s="33">
        <f t="shared" si="5"/>
        <v>35</v>
      </c>
      <c r="AH21" s="36">
        <f t="shared" si="6"/>
        <v>32.448387096774191</v>
      </c>
    </row>
    <row r="22" spans="1:34" ht="17.100000000000001" customHeight="1">
      <c r="A22" s="14" t="s">
        <v>12</v>
      </c>
      <c r="B22" s="16">
        <f>[18]Março!$C$5</f>
        <v>34.4</v>
      </c>
      <c r="C22" s="16">
        <f>[18]Março!$C$6</f>
        <v>33.9</v>
      </c>
      <c r="D22" s="16">
        <f>[18]Março!$C$7</f>
        <v>31.8</v>
      </c>
      <c r="E22" s="16">
        <f>[18]Março!$C$8</f>
        <v>31.2</v>
      </c>
      <c r="F22" s="16">
        <f>[18]Março!$C$9</f>
        <v>32.799999999999997</v>
      </c>
      <c r="G22" s="16">
        <f>[18]Março!$C$10</f>
        <v>33.700000000000003</v>
      </c>
      <c r="H22" s="16">
        <f>[18]Março!$C$11</f>
        <v>32.5</v>
      </c>
      <c r="I22" s="16">
        <f>[18]Março!$C$12</f>
        <v>32.200000000000003</v>
      </c>
      <c r="J22" s="16">
        <f>[18]Março!$C$13</f>
        <v>33.6</v>
      </c>
      <c r="K22" s="16">
        <f>[18]Março!$C$14</f>
        <v>34</v>
      </c>
      <c r="L22" s="16">
        <f>[18]Março!$C$15</f>
        <v>35.200000000000003</v>
      </c>
      <c r="M22" s="16">
        <f>[18]Março!$C$16</f>
        <v>34.700000000000003</v>
      </c>
      <c r="N22" s="16">
        <f>[18]Março!$C$17</f>
        <v>33.799999999999997</v>
      </c>
      <c r="O22" s="16">
        <f>[18]Março!$C$18</f>
        <v>33.1</v>
      </c>
      <c r="P22" s="16">
        <f>[18]Março!$C$19</f>
        <v>35.1</v>
      </c>
      <c r="Q22" s="16">
        <f>[18]Março!$C$20</f>
        <v>33.9</v>
      </c>
      <c r="R22" s="16">
        <f>[18]Março!$C$21</f>
        <v>35.299999999999997</v>
      </c>
      <c r="S22" s="16">
        <f>[18]Março!$C$22</f>
        <v>34.5</v>
      </c>
      <c r="T22" s="16">
        <f>[18]Março!$C$23</f>
        <v>34.1</v>
      </c>
      <c r="U22" s="16">
        <f>[18]Março!$C$24</f>
        <v>31.6</v>
      </c>
      <c r="V22" s="16">
        <f>[18]Março!$C$25</f>
        <v>32.4</v>
      </c>
      <c r="W22" s="16">
        <f>[18]Março!$C$26</f>
        <v>30.9</v>
      </c>
      <c r="X22" s="16" t="str">
        <f>[18]Março!$C$27</f>
        <v>*</v>
      </c>
      <c r="Y22" s="16" t="str">
        <f>[18]Março!$C$28</f>
        <v>*</v>
      </c>
      <c r="Z22" s="16" t="str">
        <f>[18]Março!$C$29</f>
        <v>*</v>
      </c>
      <c r="AA22" s="16" t="str">
        <f>[18]Março!$C$30</f>
        <v>*</v>
      </c>
      <c r="AB22" s="16" t="str">
        <f>[18]Março!$C$31</f>
        <v>*</v>
      </c>
      <c r="AC22" s="16" t="str">
        <f>[18]Março!$C$32</f>
        <v>*</v>
      </c>
      <c r="AD22" s="16" t="str">
        <f>[18]Março!$C$33</f>
        <v>*</v>
      </c>
      <c r="AE22" s="16" t="str">
        <f>[18]Março!$C$34</f>
        <v>*</v>
      </c>
      <c r="AF22" s="16" t="str">
        <f>[18]Março!$C$35</f>
        <v>*</v>
      </c>
      <c r="AG22" s="33">
        <f t="shared" si="5"/>
        <v>35.299999999999997</v>
      </c>
      <c r="AH22" s="36">
        <f t="shared" si="6"/>
        <v>33.395454545454541</v>
      </c>
    </row>
    <row r="23" spans="1:34" ht="17.100000000000001" customHeight="1">
      <c r="A23" s="14" t="s">
        <v>13</v>
      </c>
      <c r="B23" s="16">
        <f>[19]Março!$C$5</f>
        <v>34.700000000000003</v>
      </c>
      <c r="C23" s="16">
        <f>[19]Março!$C$6</f>
        <v>33.200000000000003</v>
      </c>
      <c r="D23" s="16">
        <f>[19]Março!$C$7</f>
        <v>30.5</v>
      </c>
      <c r="E23" s="16">
        <f>[19]Março!$C$8</f>
        <v>30.6</v>
      </c>
      <c r="F23" s="16">
        <f>[19]Março!$C$9</f>
        <v>33.9</v>
      </c>
      <c r="G23" s="16">
        <f>[19]Março!$C$10</f>
        <v>34.700000000000003</v>
      </c>
      <c r="H23" s="16">
        <f>[19]Março!$C$11</f>
        <v>33.799999999999997</v>
      </c>
      <c r="I23" s="16">
        <f>[19]Março!$C$12</f>
        <v>33.5</v>
      </c>
      <c r="J23" s="16">
        <f>[19]Março!$C$13</f>
        <v>33.299999999999997</v>
      </c>
      <c r="K23" s="16">
        <f>[19]Março!$C$14</f>
        <v>34.4</v>
      </c>
      <c r="L23" s="16">
        <f>[19]Março!$C$15</f>
        <v>34.799999999999997</v>
      </c>
      <c r="M23" s="16">
        <f>[19]Março!$C$16</f>
        <v>35.1</v>
      </c>
      <c r="N23" s="16">
        <f>[19]Março!$C$17</f>
        <v>34.6</v>
      </c>
      <c r="O23" s="16">
        <f>[19]Março!$C$18</f>
        <v>34.200000000000003</v>
      </c>
      <c r="P23" s="16">
        <f>[19]Março!$C$19</f>
        <v>35</v>
      </c>
      <c r="Q23" s="16">
        <f>[19]Março!$C$20</f>
        <v>34.799999999999997</v>
      </c>
      <c r="R23" s="16">
        <f>[19]Março!$C$21</f>
        <v>35.299999999999997</v>
      </c>
      <c r="S23" s="16">
        <f>[19]Março!$C$22</f>
        <v>34.1</v>
      </c>
      <c r="T23" s="16">
        <f>[19]Março!$C$23</f>
        <v>33.9</v>
      </c>
      <c r="U23" s="16">
        <f>[19]Março!$C$24</f>
        <v>32.6</v>
      </c>
      <c r="V23" s="16">
        <f>[19]Março!$C$25</f>
        <v>33.299999999999997</v>
      </c>
      <c r="W23" s="16">
        <f>[19]Março!$C$26</f>
        <v>34.1</v>
      </c>
      <c r="X23" s="16">
        <f>[19]Março!$C$27</f>
        <v>34.4</v>
      </c>
      <c r="Y23" s="16">
        <f>[19]Março!$C$28</f>
        <v>35.4</v>
      </c>
      <c r="Z23" s="16">
        <f>[19]Março!$C$29</f>
        <v>32.799999999999997</v>
      </c>
      <c r="AA23" s="16">
        <f>[19]Março!$C$30</f>
        <v>32.9</v>
      </c>
      <c r="AB23" s="16">
        <f>[19]Março!$C$31</f>
        <v>26.4</v>
      </c>
      <c r="AC23" s="16">
        <f>[19]Março!$C$32</f>
        <v>30.4</v>
      </c>
      <c r="AD23" s="16">
        <f>[19]Março!$C$33</f>
        <v>31.7</v>
      </c>
      <c r="AE23" s="16">
        <f>[19]Março!$C$34</f>
        <v>33.1</v>
      </c>
      <c r="AF23" s="16">
        <f>[19]Março!$C$35</f>
        <v>34</v>
      </c>
      <c r="AG23" s="33">
        <f t="shared" si="5"/>
        <v>35.4</v>
      </c>
      <c r="AH23" s="36">
        <f t="shared" si="6"/>
        <v>33.403225806451616</v>
      </c>
    </row>
    <row r="24" spans="1:34" ht="17.100000000000001" customHeight="1">
      <c r="A24" s="14" t="s">
        <v>14</v>
      </c>
      <c r="B24" s="16">
        <f>[20]Março!$C$5</f>
        <v>33.299999999999997</v>
      </c>
      <c r="C24" s="16">
        <f>[20]Março!$C$6</f>
        <v>31.7</v>
      </c>
      <c r="D24" s="16">
        <f>[20]Março!$C$7</f>
        <v>32.6</v>
      </c>
      <c r="E24" s="16">
        <f>[20]Março!$C$8</f>
        <v>33.5</v>
      </c>
      <c r="F24" s="16">
        <f>[20]Março!$C$9</f>
        <v>33.1</v>
      </c>
      <c r="G24" s="16">
        <f>[20]Março!$C$10</f>
        <v>32.299999999999997</v>
      </c>
      <c r="H24" s="16">
        <f>[20]Março!$C$11</f>
        <v>31.8</v>
      </c>
      <c r="I24" s="16">
        <f>[20]Março!$C$12</f>
        <v>31.4</v>
      </c>
      <c r="J24" s="16">
        <f>[20]Março!$C$13</f>
        <v>30.9</v>
      </c>
      <c r="K24" s="16">
        <f>[20]Março!$C$14</f>
        <v>30.4</v>
      </c>
      <c r="L24" s="16">
        <f>[20]Março!$C$15</f>
        <v>33.1</v>
      </c>
      <c r="M24" s="16">
        <f>[20]Março!$C$16</f>
        <v>33.1</v>
      </c>
      <c r="N24" s="16">
        <f>[20]Março!$C$17</f>
        <v>30.7</v>
      </c>
      <c r="O24" s="16">
        <f>[20]Março!$C$18</f>
        <v>30.7</v>
      </c>
      <c r="P24" s="16">
        <f>[20]Março!$C$19</f>
        <v>31.2</v>
      </c>
      <c r="Q24" s="16">
        <f>[20]Março!$C$20</f>
        <v>31.6</v>
      </c>
      <c r="R24" s="16">
        <f>[20]Março!$C$21</f>
        <v>31.5</v>
      </c>
      <c r="S24" s="16">
        <f>[20]Março!$C$22</f>
        <v>29.9</v>
      </c>
      <c r="T24" s="16">
        <f>[20]Março!$C$23</f>
        <v>27.8</v>
      </c>
      <c r="U24" s="16">
        <f>[20]Março!$C$24</f>
        <v>27.1</v>
      </c>
      <c r="V24" s="16">
        <f>[20]Março!$C$25</f>
        <v>28.6</v>
      </c>
      <c r="W24" s="16">
        <f>[20]Março!$C$26</f>
        <v>30.1</v>
      </c>
      <c r="X24" s="16">
        <f>[20]Março!$C$27</f>
        <v>32.700000000000003</v>
      </c>
      <c r="Y24" s="16">
        <f>[20]Março!$C$28</f>
        <v>31.7</v>
      </c>
      <c r="Z24" s="16">
        <f>[20]Março!$C$29</f>
        <v>32.1</v>
      </c>
      <c r="AA24" s="16">
        <f>[20]Março!$C$30</f>
        <v>33.5</v>
      </c>
      <c r="AB24" s="16">
        <f>[20]Março!$C$31</f>
        <v>29.5</v>
      </c>
      <c r="AC24" s="16">
        <f>[20]Março!$C$32</f>
        <v>32.299999999999997</v>
      </c>
      <c r="AD24" s="16">
        <f>[20]Março!$C$33</f>
        <v>31.3</v>
      </c>
      <c r="AE24" s="16">
        <f>[20]Março!$C$34</f>
        <v>32.5</v>
      </c>
      <c r="AF24" s="16">
        <f>[20]Março!$C$35</f>
        <v>31.9</v>
      </c>
      <c r="AG24" s="33">
        <f t="shared" si="5"/>
        <v>33.5</v>
      </c>
      <c r="AH24" s="36">
        <f t="shared" si="6"/>
        <v>31.416129032258063</v>
      </c>
    </row>
    <row r="25" spans="1:34" ht="17.100000000000001" customHeight="1">
      <c r="A25" s="14" t="s">
        <v>15</v>
      </c>
      <c r="B25" s="16">
        <f>[21]Março!$C$5</f>
        <v>31.6</v>
      </c>
      <c r="C25" s="16">
        <f>[21]Março!$C$6</f>
        <v>32.4</v>
      </c>
      <c r="D25" s="16">
        <f>[21]Março!$C$7</f>
        <v>31.3</v>
      </c>
      <c r="E25" s="16">
        <f>[21]Março!$C$8</f>
        <v>30.3</v>
      </c>
      <c r="F25" s="16">
        <f>[21]Março!$C$9</f>
        <v>29.5</v>
      </c>
      <c r="G25" s="16">
        <f>[21]Março!$C$10</f>
        <v>27.9</v>
      </c>
      <c r="H25" s="16">
        <f>[21]Março!$C$11</f>
        <v>30.3</v>
      </c>
      <c r="I25" s="16">
        <f>[21]Março!$C$12</f>
        <v>28.5</v>
      </c>
      <c r="J25" s="16">
        <f>[21]Março!$C$13</f>
        <v>28.6</v>
      </c>
      <c r="K25" s="16">
        <f>[21]Março!$C$14</f>
        <v>30.3</v>
      </c>
      <c r="L25" s="16">
        <f>[21]Março!$C$15</f>
        <v>30.8</v>
      </c>
      <c r="M25" s="16">
        <f>[21]Março!$C$16</f>
        <v>31.4</v>
      </c>
      <c r="N25" s="16">
        <f>[21]Março!$C$17</f>
        <v>30.2</v>
      </c>
      <c r="O25" s="16">
        <f>[21]Março!$C$18</f>
        <v>29.7</v>
      </c>
      <c r="P25" s="16">
        <f>[21]Março!$C$19</f>
        <v>30.4</v>
      </c>
      <c r="Q25" s="16">
        <f>[21]Março!$C$20</f>
        <v>30.8</v>
      </c>
      <c r="R25" s="16">
        <f>[21]Março!$C$21</f>
        <v>32.299999999999997</v>
      </c>
      <c r="S25" s="16">
        <f>[21]Março!$C$22</f>
        <v>31.2</v>
      </c>
      <c r="T25" s="16">
        <f>[21]Março!$C$23</f>
        <v>30.1</v>
      </c>
      <c r="U25" s="16">
        <f>[21]Março!$C$24</f>
        <v>28.3</v>
      </c>
      <c r="V25" s="16">
        <f>[21]Março!$C$25</f>
        <v>30.3</v>
      </c>
      <c r="W25" s="16">
        <f>[21]Março!$C$26</f>
        <v>28.2</v>
      </c>
      <c r="X25" s="16">
        <f>[21]Março!$C$27</f>
        <v>28.9</v>
      </c>
      <c r="Y25" s="16">
        <f>[21]Março!$C$28</f>
        <v>30.7</v>
      </c>
      <c r="Z25" s="16">
        <f>[21]Março!$C$29</f>
        <v>30.1</v>
      </c>
      <c r="AA25" s="16">
        <f>[21]Março!$C$30</f>
        <v>29.7</v>
      </c>
      <c r="AB25" s="16">
        <f>[21]Março!$C$31</f>
        <v>27.2</v>
      </c>
      <c r="AC25" s="16">
        <f>[21]Março!$C$32</f>
        <v>27.1</v>
      </c>
      <c r="AD25" s="16">
        <f>[21]Março!$C$33</f>
        <v>27.5</v>
      </c>
      <c r="AE25" s="16">
        <f>[21]Março!$C$34</f>
        <v>28.3</v>
      </c>
      <c r="AF25" s="16">
        <f>[21]Março!$C$35</f>
        <v>25.4</v>
      </c>
      <c r="AG25" s="33">
        <f t="shared" si="5"/>
        <v>32.4</v>
      </c>
      <c r="AH25" s="36">
        <f t="shared" si="6"/>
        <v>29.654838709677421</v>
      </c>
    </row>
    <row r="26" spans="1:34" ht="17.100000000000001" customHeight="1">
      <c r="A26" s="14" t="s">
        <v>16</v>
      </c>
      <c r="B26" s="16">
        <f>[22]Março!$C$5</f>
        <v>35.200000000000003</v>
      </c>
      <c r="C26" s="16">
        <f>[22]Março!$C$6</f>
        <v>34.6</v>
      </c>
      <c r="D26" s="16">
        <f>[22]Março!$C$7</f>
        <v>34.4</v>
      </c>
      <c r="E26" s="16">
        <f>[22]Março!$C$8</f>
        <v>31.4</v>
      </c>
      <c r="F26" s="16">
        <f>[22]Março!$C$9</f>
        <v>34.700000000000003</v>
      </c>
      <c r="G26" s="16">
        <f>[22]Março!$C$10</f>
        <v>34.5</v>
      </c>
      <c r="H26" s="16">
        <f>[22]Março!$C$11</f>
        <v>33.4</v>
      </c>
      <c r="I26" s="16">
        <f>[22]Março!$C$12</f>
        <v>32.700000000000003</v>
      </c>
      <c r="J26" s="16">
        <f>[22]Março!$C$13</f>
        <v>32.700000000000003</v>
      </c>
      <c r="K26" s="16">
        <f>[22]Março!$C$14</f>
        <v>35.299999999999997</v>
      </c>
      <c r="L26" s="16">
        <f>[22]Março!$C$15</f>
        <v>35.700000000000003</v>
      </c>
      <c r="M26" s="16">
        <f>[22]Março!$C$16</f>
        <v>35.9</v>
      </c>
      <c r="N26" s="16">
        <f>[22]Março!$C$17</f>
        <v>35.9</v>
      </c>
      <c r="O26" s="16">
        <f>[22]Março!$C$18</f>
        <v>35.9</v>
      </c>
      <c r="P26" s="16">
        <f>[22]Março!$C$19</f>
        <v>36.5</v>
      </c>
      <c r="Q26" s="16">
        <f>[22]Março!$C$20</f>
        <v>36.6</v>
      </c>
      <c r="R26" s="16">
        <f>[22]Março!$C$21</f>
        <v>37.200000000000003</v>
      </c>
      <c r="S26" s="16">
        <f>[22]Março!$C$22</f>
        <v>38.1</v>
      </c>
      <c r="T26" s="16">
        <f>[22]Março!$C$23</f>
        <v>37.5</v>
      </c>
      <c r="U26" s="16">
        <f>[22]Março!$C$24</f>
        <v>34.9</v>
      </c>
      <c r="V26" s="16">
        <f>[22]Março!$C$25</f>
        <v>34.9</v>
      </c>
      <c r="W26" s="16">
        <f>[22]Março!$C$26</f>
        <v>33.799999999999997</v>
      </c>
      <c r="X26" s="16">
        <f>[22]Março!$C$27</f>
        <v>33.1</v>
      </c>
      <c r="Y26" s="16">
        <f>[22]Março!$C$28</f>
        <v>36.4</v>
      </c>
      <c r="Z26" s="16">
        <f>[22]Março!$C$29</f>
        <v>34.4</v>
      </c>
      <c r="AA26" s="16">
        <f>[22]Março!$C$30</f>
        <v>33.5</v>
      </c>
      <c r="AB26" s="16">
        <f>[22]Março!$C$31</f>
        <v>24.4</v>
      </c>
      <c r="AC26" s="16">
        <f>[22]Março!$C$32</f>
        <v>27.6</v>
      </c>
      <c r="AD26" s="16">
        <f>[22]Março!$C$33</f>
        <v>28.9</v>
      </c>
      <c r="AE26" s="16">
        <f>[22]Março!$C$34</f>
        <v>34.5</v>
      </c>
      <c r="AF26" s="16">
        <f>[22]Março!$C$35</f>
        <v>29.4</v>
      </c>
      <c r="AG26" s="33">
        <f t="shared" si="5"/>
        <v>38.1</v>
      </c>
      <c r="AH26" s="36">
        <f t="shared" si="6"/>
        <v>34</v>
      </c>
    </row>
    <row r="27" spans="1:34" ht="17.100000000000001" customHeight="1">
      <c r="A27" s="14" t="s">
        <v>17</v>
      </c>
      <c r="B27" s="16">
        <f>[23]Março!$C$5</f>
        <v>33.5</v>
      </c>
      <c r="C27" s="16">
        <f>[23]Março!$C$6</f>
        <v>32.1</v>
      </c>
      <c r="D27" s="16">
        <f>[23]Março!$C$7</f>
        <v>34.200000000000003</v>
      </c>
      <c r="E27" s="16">
        <f>[23]Março!$C$8</f>
        <v>33.5</v>
      </c>
      <c r="F27" s="16">
        <f>[23]Março!$C$9</f>
        <v>34.200000000000003</v>
      </c>
      <c r="G27" s="16">
        <f>[23]Março!$C$10</f>
        <v>33.5</v>
      </c>
      <c r="H27" s="16">
        <f>[23]Março!$C$11</f>
        <v>31.9</v>
      </c>
      <c r="I27" s="16">
        <f>[23]Março!$C$12</f>
        <v>29.9</v>
      </c>
      <c r="J27" s="16">
        <f>[23]Março!$C$13</f>
        <v>31.9</v>
      </c>
      <c r="K27" s="16">
        <f>[23]Março!$C$14</f>
        <v>33.1</v>
      </c>
      <c r="L27" s="16">
        <f>[23]Março!$C$15</f>
        <v>33.5</v>
      </c>
      <c r="M27" s="16">
        <f>[23]Março!$C$16</f>
        <v>34.200000000000003</v>
      </c>
      <c r="N27" s="16">
        <f>[23]Março!$C$17</f>
        <v>32.4</v>
      </c>
      <c r="O27" s="16">
        <f>[23]Março!$C$18</f>
        <v>33.299999999999997</v>
      </c>
      <c r="P27" s="16">
        <f>[23]Março!$C$19</f>
        <v>33.200000000000003</v>
      </c>
      <c r="Q27" s="16">
        <f>[23]Março!$C$20</f>
        <v>33.299999999999997</v>
      </c>
      <c r="R27" s="16">
        <f>[23]Março!$C$21</f>
        <v>34.1</v>
      </c>
      <c r="S27" s="16">
        <f>[23]Março!$C$22</f>
        <v>32.1</v>
      </c>
      <c r="T27" s="16">
        <f>[23]Março!$C$23</f>
        <v>30.9</v>
      </c>
      <c r="U27" s="16">
        <f>[23]Março!$C$24</f>
        <v>30.8</v>
      </c>
      <c r="V27" s="16">
        <f>[23]Março!$C$25</f>
        <v>30.7</v>
      </c>
      <c r="W27" s="16">
        <f>[23]Março!$C$26</f>
        <v>32.299999999999997</v>
      </c>
      <c r="X27" s="16">
        <f>[23]Março!$C$27</f>
        <v>31.9</v>
      </c>
      <c r="Y27" s="16">
        <f>[23]Março!$C$28</f>
        <v>33.1</v>
      </c>
      <c r="Z27" s="16">
        <f>[23]Março!$C$29</f>
        <v>31.2</v>
      </c>
      <c r="AA27" s="16">
        <f>[23]Março!$C$30</f>
        <v>32.6</v>
      </c>
      <c r="AB27" s="16">
        <f>[23]Março!$C$31</f>
        <v>29.8</v>
      </c>
      <c r="AC27" s="16">
        <f>[23]Março!$C$32</f>
        <v>31.1</v>
      </c>
      <c r="AD27" s="16">
        <f>[23]Março!$C$33</f>
        <v>30.3</v>
      </c>
      <c r="AE27" s="16">
        <f>[23]Março!$C$34</f>
        <v>31.4</v>
      </c>
      <c r="AF27" s="16">
        <f>[23]Março!$C$35</f>
        <v>32.5</v>
      </c>
      <c r="AG27" s="33">
        <f t="shared" si="5"/>
        <v>34.200000000000003</v>
      </c>
      <c r="AH27" s="36">
        <f t="shared" si="6"/>
        <v>32.338709677419352</v>
      </c>
    </row>
    <row r="28" spans="1:34" ht="17.100000000000001" customHeight="1">
      <c r="A28" s="14" t="s">
        <v>18</v>
      </c>
      <c r="B28" s="80" t="str">
        <f>[24]Março!$C$5</f>
        <v>*</v>
      </c>
      <c r="C28" s="80" t="str">
        <f>[24]Março!$C$6</f>
        <v>*</v>
      </c>
      <c r="D28" s="80" t="str">
        <f>[24]Março!$C$7</f>
        <v>*</v>
      </c>
      <c r="E28" s="80" t="str">
        <f>[24]Março!$C$8</f>
        <v>*</v>
      </c>
      <c r="F28" s="16" t="str">
        <f>[24]Março!$C$9</f>
        <v>*</v>
      </c>
      <c r="G28" s="16" t="str">
        <f>[24]Março!$C$10</f>
        <v>*</v>
      </c>
      <c r="H28" s="16" t="str">
        <f>[24]Março!$C$11</f>
        <v>*</v>
      </c>
      <c r="I28" s="16" t="str">
        <f>[24]Março!$C$12</f>
        <v>*</v>
      </c>
      <c r="J28" s="16" t="str">
        <f>[24]Março!$C$13</f>
        <v>*</v>
      </c>
      <c r="K28" s="16" t="str">
        <f>[24]Março!$C$14</f>
        <v>*</v>
      </c>
      <c r="L28" s="16" t="str">
        <f>[24]Março!$C$15</f>
        <v>*</v>
      </c>
      <c r="M28" s="16" t="str">
        <f>[24]Março!$C$16</f>
        <v>*</v>
      </c>
      <c r="N28" s="16" t="str">
        <f>[24]Março!$C$17</f>
        <v>*</v>
      </c>
      <c r="O28" s="16" t="str">
        <f>[24]Março!$C$18</f>
        <v>*</v>
      </c>
      <c r="P28" s="16" t="str">
        <f>[24]Março!$C$19</f>
        <v>*</v>
      </c>
      <c r="Q28" s="16" t="str">
        <f>[24]Março!$C$20</f>
        <v>*</v>
      </c>
      <c r="R28" s="16" t="str">
        <f>[24]Março!$C$21</f>
        <v>*</v>
      </c>
      <c r="S28" s="16" t="str">
        <f>[24]Março!$C$22</f>
        <v>*</v>
      </c>
      <c r="T28" s="16" t="str">
        <f>[24]Março!$C$23</f>
        <v>*</v>
      </c>
      <c r="U28" s="16" t="str">
        <f>[24]Março!$C$24</f>
        <v>*</v>
      </c>
      <c r="V28" s="16" t="str">
        <f>[24]Março!$C$25</f>
        <v>*</v>
      </c>
      <c r="W28" s="16" t="str">
        <f>[24]Março!$C$26</f>
        <v>*</v>
      </c>
      <c r="X28" s="16" t="str">
        <f>[24]Março!$C$27</f>
        <v>*</v>
      </c>
      <c r="Y28" s="16" t="str">
        <f>[24]Março!$C$28</f>
        <v>*</v>
      </c>
      <c r="Z28" s="16" t="str">
        <f>[24]Março!$C$29</f>
        <v>*</v>
      </c>
      <c r="AA28" s="16" t="str">
        <f>[24]Março!$C$30</f>
        <v>*</v>
      </c>
      <c r="AB28" s="16" t="str">
        <f>[24]Março!$C$31</f>
        <v>*</v>
      </c>
      <c r="AC28" s="16" t="str">
        <f>[24]Março!$C$32</f>
        <v>*</v>
      </c>
      <c r="AD28" s="16" t="str">
        <f>[24]Março!$C$33</f>
        <v>*</v>
      </c>
      <c r="AE28" s="16" t="str">
        <f>[24]Março!$C$34</f>
        <v>*</v>
      </c>
      <c r="AF28" s="16" t="str">
        <f>[24]Março!$C$35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6">
        <f>[25]Março!$C$5</f>
        <v>31.9</v>
      </c>
      <c r="C29" s="16">
        <f>[25]Março!$C$6</f>
        <v>32.4</v>
      </c>
      <c r="D29" s="16">
        <f>[25]Março!$C$7</f>
        <v>31.9</v>
      </c>
      <c r="E29" s="16">
        <f>[25]Março!$C$8</f>
        <v>31.4</v>
      </c>
      <c r="F29" s="16">
        <f>[25]Março!$C$9</f>
        <v>30.4</v>
      </c>
      <c r="G29" s="16">
        <f>[25]Março!$C$10</f>
        <v>30.3</v>
      </c>
      <c r="H29" s="16">
        <f>[25]Março!$C$11</f>
        <v>30.9</v>
      </c>
      <c r="I29" s="16">
        <f>[25]Março!$C$12</f>
        <v>29.6</v>
      </c>
      <c r="J29" s="16">
        <f>[25]Março!$C$13</f>
        <v>30.5</v>
      </c>
      <c r="K29" s="16">
        <f>[25]Março!$C$14</f>
        <v>31.7</v>
      </c>
      <c r="L29" s="16">
        <f>[25]Março!$C$15</f>
        <v>31.7</v>
      </c>
      <c r="M29" s="16">
        <f>[25]Março!$C$16</f>
        <v>32.1</v>
      </c>
      <c r="N29" s="16">
        <f>[25]Março!$C$17</f>
        <v>30.6</v>
      </c>
      <c r="O29" s="16">
        <f>[25]Março!$C$18</f>
        <v>30</v>
      </c>
      <c r="P29" s="16">
        <f>[25]Março!$C$19</f>
        <v>31.6</v>
      </c>
      <c r="Q29" s="16">
        <f>[25]Março!$C$20</f>
        <v>32.799999999999997</v>
      </c>
      <c r="R29" s="16">
        <f>[25]Março!$C$21</f>
        <v>32.9</v>
      </c>
      <c r="S29" s="16">
        <f>[25]Março!$C$22</f>
        <v>32.6</v>
      </c>
      <c r="T29" s="16">
        <f>[25]Março!$C$23</f>
        <v>30.9</v>
      </c>
      <c r="U29" s="16">
        <f>[25]Março!$C$24</f>
        <v>30.4</v>
      </c>
      <c r="V29" s="16">
        <f>[25]Março!$C$25</f>
        <v>31.5</v>
      </c>
      <c r="W29" s="16">
        <f>[25]Março!$C$26</f>
        <v>28.2</v>
      </c>
      <c r="X29" s="16">
        <f>[25]Março!$C$27</f>
        <v>29</v>
      </c>
      <c r="Y29" s="16">
        <f>[25]Março!$C$28</f>
        <v>31.5</v>
      </c>
      <c r="Z29" s="16">
        <f>[25]Março!$C$29</f>
        <v>31.3</v>
      </c>
      <c r="AA29" s="16">
        <f>[25]Março!$C$30</f>
        <v>28.6</v>
      </c>
      <c r="AB29" s="16">
        <f>[25]Março!$C$31</f>
        <v>29.4</v>
      </c>
      <c r="AC29" s="16">
        <f>[25]Março!$C$32</f>
        <v>28.4</v>
      </c>
      <c r="AD29" s="16">
        <f>[25]Março!$C$33</f>
        <v>27.2</v>
      </c>
      <c r="AE29" s="16">
        <f>[25]Março!$C$34</f>
        <v>27.8</v>
      </c>
      <c r="AF29" s="16">
        <f>[25]Março!$C$35</f>
        <v>26.7</v>
      </c>
      <c r="AG29" s="33">
        <f t="shared" si="5"/>
        <v>32.9</v>
      </c>
      <c r="AH29" s="36">
        <f t="shared" si="6"/>
        <v>30.522580645161291</v>
      </c>
    </row>
    <row r="30" spans="1:34" ht="17.100000000000001" customHeight="1">
      <c r="A30" s="14" t="s">
        <v>31</v>
      </c>
      <c r="B30" s="16">
        <f>[26]Março!$C$5</f>
        <v>32.6</v>
      </c>
      <c r="C30" s="16">
        <f>[26]Março!$C$6</f>
        <v>32.6</v>
      </c>
      <c r="D30" s="16">
        <f>[26]Março!$C$7</f>
        <v>31.2</v>
      </c>
      <c r="E30" s="16">
        <f>[26]Março!$C$8</f>
        <v>29.4</v>
      </c>
      <c r="F30" s="16">
        <f>[26]Março!$C$9</f>
        <v>32</v>
      </c>
      <c r="G30" s="16">
        <f>[26]Março!$C$10</f>
        <v>32.5</v>
      </c>
      <c r="H30" s="16">
        <f>[26]Março!$C$11</f>
        <v>31.1</v>
      </c>
      <c r="I30" s="16">
        <f>[26]Março!$C$12</f>
        <v>31.2</v>
      </c>
      <c r="J30" s="16">
        <f>[26]Março!$C$13</f>
        <v>31.6</v>
      </c>
      <c r="K30" s="16">
        <f>[26]Março!$C$14</f>
        <v>31.3</v>
      </c>
      <c r="L30" s="16">
        <f>[26]Março!$C$15</f>
        <v>31.8</v>
      </c>
      <c r="M30" s="16">
        <f>[26]Março!$C$16</f>
        <v>32.4</v>
      </c>
      <c r="N30" s="16">
        <f>[26]Março!$C$17</f>
        <v>32</v>
      </c>
      <c r="O30" s="16">
        <f>[26]Março!$C$18</f>
        <v>32.200000000000003</v>
      </c>
      <c r="P30" s="16">
        <f>[26]Março!$C$19</f>
        <v>32.299999999999997</v>
      </c>
      <c r="Q30" s="16">
        <f>[26]Março!$C$20</f>
        <v>32.5</v>
      </c>
      <c r="R30" s="16">
        <f>[26]Março!$C$21</f>
        <v>33.700000000000003</v>
      </c>
      <c r="S30" s="16">
        <f>[26]Março!$C$22</f>
        <v>33.299999999999997</v>
      </c>
      <c r="T30" s="16">
        <f>[26]Março!$C$23</f>
        <v>32.1</v>
      </c>
      <c r="U30" s="16">
        <f>[26]Março!$C$24</f>
        <v>31.4</v>
      </c>
      <c r="V30" s="16">
        <f>[26]Março!$C$25</f>
        <v>31.6</v>
      </c>
      <c r="W30" s="16">
        <f>[26]Março!$C$26</f>
        <v>32.299999999999997</v>
      </c>
      <c r="X30" s="16">
        <f>[26]Março!$C$27</f>
        <v>32</v>
      </c>
      <c r="Y30" s="16">
        <f>[26]Março!$C$28</f>
        <v>33.4</v>
      </c>
      <c r="Z30" s="16">
        <f>[26]Março!$C$29</f>
        <v>32.6</v>
      </c>
      <c r="AA30" s="16">
        <f>[26]Março!$C$30</f>
        <v>32.6</v>
      </c>
      <c r="AB30" s="16">
        <f>[26]Março!$C$31</f>
        <v>28.3</v>
      </c>
      <c r="AC30" s="16">
        <f>[26]Março!$C$32</f>
        <v>29.8</v>
      </c>
      <c r="AD30" s="16">
        <f>[26]Março!$C$33</f>
        <v>30</v>
      </c>
      <c r="AE30" s="16">
        <f>[26]Março!$C$34</f>
        <v>31.7</v>
      </c>
      <c r="AF30" s="16">
        <f>[26]Março!$C$35</f>
        <v>32.299999999999997</v>
      </c>
      <c r="AG30" s="33">
        <f t="shared" si="5"/>
        <v>33.700000000000003</v>
      </c>
      <c r="AH30" s="36">
        <f t="shared" si="6"/>
        <v>31.799999999999994</v>
      </c>
    </row>
    <row r="31" spans="1:34" ht="17.100000000000001" customHeight="1">
      <c r="A31" s="14" t="s">
        <v>49</v>
      </c>
      <c r="B31" s="16">
        <f>[27]Março!$C$5</f>
        <v>32.200000000000003</v>
      </c>
      <c r="C31" s="16">
        <f>[27]Março!$C$6</f>
        <v>31.2</v>
      </c>
      <c r="D31" s="16">
        <f>[27]Março!$C$7</f>
        <v>31.5</v>
      </c>
      <c r="E31" s="16">
        <f>[27]Março!$C$8</f>
        <v>30.4</v>
      </c>
      <c r="F31" s="16">
        <f>[27]Março!$C$9</f>
        <v>29.6</v>
      </c>
      <c r="G31" s="16">
        <f>[27]Março!$C$10</f>
        <v>32.1</v>
      </c>
      <c r="H31" s="16">
        <f>[27]Março!$C$11</f>
        <v>31.8</v>
      </c>
      <c r="I31" s="16">
        <f>[27]Março!$C$12</f>
        <v>30.6</v>
      </c>
      <c r="J31" s="16">
        <f>[27]Março!$C$13</f>
        <v>31.7</v>
      </c>
      <c r="K31" s="16">
        <f>[27]Março!$C$14</f>
        <v>30.9</v>
      </c>
      <c r="L31" s="16">
        <f>[27]Março!$C$15</f>
        <v>31.5</v>
      </c>
      <c r="M31" s="16">
        <f>[27]Março!$C$16</f>
        <v>31.2</v>
      </c>
      <c r="N31" s="16">
        <f>[27]Março!$C$17</f>
        <v>31.6</v>
      </c>
      <c r="O31" s="16">
        <f>[27]Março!$C$18</f>
        <v>31.5</v>
      </c>
      <c r="P31" s="16">
        <f>[27]Março!$C$19</f>
        <v>31</v>
      </c>
      <c r="Q31" s="16">
        <f>[27]Março!$C$20</f>
        <v>31.3</v>
      </c>
      <c r="R31" s="16">
        <f>[27]Março!$C$21</f>
        <v>30.8</v>
      </c>
      <c r="S31" s="16">
        <f>[27]Março!$C$22</f>
        <v>30.9</v>
      </c>
      <c r="T31" s="16">
        <f>[27]Março!$C$23</f>
        <v>29.5</v>
      </c>
      <c r="U31" s="16">
        <f>[27]Março!$C$24</f>
        <v>30.1</v>
      </c>
      <c r="V31" s="16">
        <f>[27]Março!$C$25</f>
        <v>30.1</v>
      </c>
      <c r="W31" s="16">
        <f>[27]Março!$C$26</f>
        <v>31.6</v>
      </c>
      <c r="X31" s="16">
        <f>[27]Março!$C$27</f>
        <v>32.5</v>
      </c>
      <c r="Y31" s="16">
        <f>[27]Março!$C$28</f>
        <v>32.9</v>
      </c>
      <c r="Z31" s="16">
        <f>[27]Março!$C$29</f>
        <v>31.8</v>
      </c>
      <c r="AA31" s="16">
        <f>[27]Março!$C$30</f>
        <v>31.5</v>
      </c>
      <c r="AB31" s="16">
        <f>[27]Março!$C$31</f>
        <v>27.8</v>
      </c>
      <c r="AC31" s="16">
        <f>[27]Março!$C$32</f>
        <v>31.4</v>
      </c>
      <c r="AD31" s="16">
        <f>[27]Março!$C$33</f>
        <v>30.3</v>
      </c>
      <c r="AE31" s="16">
        <f>[27]Março!$C$34</f>
        <v>31.1</v>
      </c>
      <c r="AF31" s="16">
        <f>[27]Março!$C$35</f>
        <v>32.299999999999997</v>
      </c>
      <c r="AG31" s="33">
        <f>MAX(B31:AF31)</f>
        <v>32.9</v>
      </c>
      <c r="AH31" s="36">
        <f>AVERAGE(B31:AF31)</f>
        <v>31.119354838709672</v>
      </c>
    </row>
    <row r="32" spans="1:34" ht="17.100000000000001" customHeight="1">
      <c r="A32" s="14" t="s">
        <v>20</v>
      </c>
      <c r="B32" s="16">
        <f>[28]Março!$C$5</f>
        <v>34.200000000000003</v>
      </c>
      <c r="C32" s="16">
        <f>[28]Março!$C$6</f>
        <v>33.6</v>
      </c>
      <c r="D32" s="16">
        <f>[28]Março!$C$7</f>
        <v>34.4</v>
      </c>
      <c r="E32" s="16">
        <f>[28]Março!$C$8</f>
        <v>32.1</v>
      </c>
      <c r="F32" s="16">
        <f>[28]Março!$C$9</f>
        <v>34.4</v>
      </c>
      <c r="G32" s="16">
        <f>[28]Março!$C$10</f>
        <v>32.700000000000003</v>
      </c>
      <c r="H32" s="16">
        <f>[28]Março!$C$11</f>
        <v>32</v>
      </c>
      <c r="I32" s="16">
        <f>[28]Março!$C$12</f>
        <v>31.1</v>
      </c>
      <c r="J32" s="16">
        <f>[28]Março!$C$13</f>
        <v>28.1</v>
      </c>
      <c r="K32" s="16">
        <f>[28]Março!$C$14</f>
        <v>31.9</v>
      </c>
      <c r="L32" s="16">
        <f>[28]Março!$C$15</f>
        <v>32.4</v>
      </c>
      <c r="M32" s="16">
        <f>[28]Março!$C$16</f>
        <v>32.4</v>
      </c>
      <c r="N32" s="16">
        <f>[28]Março!$C$17</f>
        <v>33</v>
      </c>
      <c r="O32" s="16">
        <f>[28]Março!$C$18</f>
        <v>32</v>
      </c>
      <c r="P32" s="16">
        <f>[28]Março!$C$19</f>
        <v>32.700000000000003</v>
      </c>
      <c r="Q32" s="16">
        <f>[28]Março!$C$20</f>
        <v>33.5</v>
      </c>
      <c r="R32" s="16">
        <f>[28]Março!$C$21</f>
        <v>33</v>
      </c>
      <c r="S32" s="16">
        <f>[28]Março!$C$22</f>
        <v>32.200000000000003</v>
      </c>
      <c r="T32" s="16">
        <f>[28]Março!$C$23</f>
        <v>28</v>
      </c>
      <c r="U32" s="16">
        <f>[28]Março!$C$24</f>
        <v>29.8</v>
      </c>
      <c r="V32" s="16">
        <f>[28]Março!$C$25</f>
        <v>30.5</v>
      </c>
      <c r="W32" s="16">
        <f>[28]Março!$C$26</f>
        <v>31.3</v>
      </c>
      <c r="X32" s="16">
        <f>[28]Março!$C$27</f>
        <v>33.200000000000003</v>
      </c>
      <c r="Y32" s="16">
        <f>[28]Março!$C$28</f>
        <v>34.200000000000003</v>
      </c>
      <c r="Z32" s="16">
        <f>[28]Março!$C$29</f>
        <v>34.1</v>
      </c>
      <c r="AA32" s="16">
        <f>[28]Março!$C$30</f>
        <v>34.799999999999997</v>
      </c>
      <c r="AB32" s="16">
        <f>[28]Março!$C$31</f>
        <v>30.4</v>
      </c>
      <c r="AC32" s="16">
        <f>[28]Março!$C$32</f>
        <v>33.700000000000003</v>
      </c>
      <c r="AD32" s="16">
        <f>[28]Março!$C$33</f>
        <v>32.299999999999997</v>
      </c>
      <c r="AE32" s="16">
        <f>[28]Março!$C$34</f>
        <v>31.5</v>
      </c>
      <c r="AF32" s="16">
        <f>[28]Março!$C$35</f>
        <v>33.799999999999997</v>
      </c>
      <c r="AG32" s="33">
        <f>MAX(B32:AF32)</f>
        <v>34.799999999999997</v>
      </c>
      <c r="AH32" s="36">
        <f>AVERAGE(B32:AF32)</f>
        <v>32.364516129032253</v>
      </c>
    </row>
    <row r="33" spans="1:35" s="5" customFormat="1" ht="17.100000000000001" customHeight="1" thickBot="1">
      <c r="A33" s="81" t="s">
        <v>33</v>
      </c>
      <c r="B33" s="82">
        <f t="shared" ref="B33:AG33" si="7">MAX(B5:B32)</f>
        <v>35.200000000000003</v>
      </c>
      <c r="C33" s="82">
        <f t="shared" si="7"/>
        <v>35.299999999999997</v>
      </c>
      <c r="D33" s="82">
        <f t="shared" si="7"/>
        <v>34.4</v>
      </c>
      <c r="E33" s="82">
        <f t="shared" si="7"/>
        <v>34.5</v>
      </c>
      <c r="F33" s="82">
        <f t="shared" si="7"/>
        <v>35.1</v>
      </c>
      <c r="G33" s="82">
        <f t="shared" si="7"/>
        <v>35.5</v>
      </c>
      <c r="H33" s="82">
        <f t="shared" si="7"/>
        <v>34.299999999999997</v>
      </c>
      <c r="I33" s="82">
        <f t="shared" si="7"/>
        <v>33.5</v>
      </c>
      <c r="J33" s="82">
        <f t="shared" si="7"/>
        <v>33.6</v>
      </c>
      <c r="K33" s="82">
        <f t="shared" si="7"/>
        <v>35.299999999999997</v>
      </c>
      <c r="L33" s="82">
        <f t="shared" si="7"/>
        <v>35.700000000000003</v>
      </c>
      <c r="M33" s="82">
        <f t="shared" si="7"/>
        <v>35.9</v>
      </c>
      <c r="N33" s="82">
        <f t="shared" si="7"/>
        <v>36</v>
      </c>
      <c r="O33" s="82">
        <f t="shared" si="7"/>
        <v>35.9</v>
      </c>
      <c r="P33" s="82">
        <f t="shared" si="7"/>
        <v>36.5</v>
      </c>
      <c r="Q33" s="82">
        <f t="shared" si="7"/>
        <v>36.6</v>
      </c>
      <c r="R33" s="82">
        <f t="shared" si="7"/>
        <v>37.200000000000003</v>
      </c>
      <c r="S33" s="82">
        <f t="shared" si="7"/>
        <v>38.1</v>
      </c>
      <c r="T33" s="82">
        <f t="shared" si="7"/>
        <v>37.5</v>
      </c>
      <c r="U33" s="82">
        <f t="shared" si="7"/>
        <v>34.9</v>
      </c>
      <c r="V33" s="82">
        <f t="shared" si="7"/>
        <v>34.9</v>
      </c>
      <c r="W33" s="82">
        <f t="shared" si="7"/>
        <v>34.6</v>
      </c>
      <c r="X33" s="82">
        <f t="shared" si="7"/>
        <v>34.4</v>
      </c>
      <c r="Y33" s="82">
        <f t="shared" si="7"/>
        <v>36.4</v>
      </c>
      <c r="Z33" s="82">
        <f t="shared" si="7"/>
        <v>34.4</v>
      </c>
      <c r="AA33" s="82">
        <f t="shared" si="7"/>
        <v>35</v>
      </c>
      <c r="AB33" s="82">
        <f t="shared" si="7"/>
        <v>35</v>
      </c>
      <c r="AC33" s="82">
        <f t="shared" si="7"/>
        <v>33.700000000000003</v>
      </c>
      <c r="AD33" s="82">
        <f t="shared" si="7"/>
        <v>33</v>
      </c>
      <c r="AE33" s="82">
        <f t="shared" si="7"/>
        <v>34.5</v>
      </c>
      <c r="AF33" s="82">
        <f t="shared" si="7"/>
        <v>36.1</v>
      </c>
      <c r="AG33" s="83">
        <f t="shared" si="7"/>
        <v>38.1</v>
      </c>
      <c r="AH33" s="105">
        <f>AVERAGE(AH5:AH32)</f>
        <v>31.864268129321886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39" spans="1:35">
      <c r="K39" s="2" t="s">
        <v>50</v>
      </c>
    </row>
    <row r="40" spans="1:35">
      <c r="L40" s="2" t="s">
        <v>50</v>
      </c>
      <c r="AA40" s="2" t="s">
        <v>50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AF3:AF4"/>
    <mergeCell ref="F3:F4"/>
    <mergeCell ref="N3:N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16" zoomScale="90" zoomScaleNormal="90" workbookViewId="0">
      <selection activeCell="I41" sqref="I41"/>
    </sheetView>
  </sheetViews>
  <sheetFormatPr defaultRowHeight="12.75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4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42</v>
      </c>
      <c r="AH3" s="34" t="s">
        <v>40</v>
      </c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[1]Março!$D$5</f>
        <v>21.5</v>
      </c>
      <c r="C5" s="15">
        <f>[1]Março!$D$6</f>
        <v>21.9</v>
      </c>
      <c r="D5" s="15">
        <f>[1]Março!$D$7</f>
        <v>22.6</v>
      </c>
      <c r="E5" s="15">
        <f>[1]Março!$D$8</f>
        <v>22.6</v>
      </c>
      <c r="F5" s="15">
        <f>[1]Março!$D$9</f>
        <v>20.8</v>
      </c>
      <c r="G5" s="15">
        <f>[1]Março!$D$10</f>
        <v>22.2</v>
      </c>
      <c r="H5" s="15">
        <f>[1]Março!$D$11</f>
        <v>21.9</v>
      </c>
      <c r="I5" s="15">
        <f>[1]Março!$D$12</f>
        <v>22.6</v>
      </c>
      <c r="J5" s="15">
        <f>[1]Março!$D$13</f>
        <v>22.4</v>
      </c>
      <c r="K5" s="15">
        <f>[1]Março!$D$14</f>
        <v>21.4</v>
      </c>
      <c r="L5" s="15">
        <f>[1]Março!$D$15</f>
        <v>21.5</v>
      </c>
      <c r="M5" s="15">
        <f>[1]Março!$D$16</f>
        <v>20.2</v>
      </c>
      <c r="N5" s="15">
        <f>[1]Março!$D$17</f>
        <v>18.8</v>
      </c>
      <c r="O5" s="15">
        <f>[1]Março!$D$18</f>
        <v>19.600000000000001</v>
      </c>
      <c r="P5" s="15">
        <f>[1]Março!$D$19</f>
        <v>19.8</v>
      </c>
      <c r="Q5" s="15">
        <f>[1]Março!$D$20</f>
        <v>20.3</v>
      </c>
      <c r="R5" s="15">
        <f>[1]Março!$D$21</f>
        <v>20.8</v>
      </c>
      <c r="S5" s="15">
        <f>[1]Março!$D$22</f>
        <v>20.3</v>
      </c>
      <c r="T5" s="15">
        <f>[1]Março!$D$23</f>
        <v>19.7</v>
      </c>
      <c r="U5" s="15">
        <f>[1]Março!$D$24</f>
        <v>19.5</v>
      </c>
      <c r="V5" s="15">
        <f>[1]Março!$D$25</f>
        <v>21.1</v>
      </c>
      <c r="W5" s="15">
        <f>[1]Março!$D$26</f>
        <v>19.5</v>
      </c>
      <c r="X5" s="15">
        <f>[1]Março!$D$27</f>
        <v>18.7</v>
      </c>
      <c r="Y5" s="15">
        <f>[1]Março!$D$28</f>
        <v>17.7</v>
      </c>
      <c r="Z5" s="15">
        <f>[1]Março!$D$29</f>
        <v>18.600000000000001</v>
      </c>
      <c r="AA5" s="15">
        <f>[1]Março!$D$30</f>
        <v>21.4</v>
      </c>
      <c r="AB5" s="15">
        <f>[1]Março!$D$31</f>
        <v>21.4</v>
      </c>
      <c r="AC5" s="15">
        <f>[1]Março!$D$32</f>
        <v>21.7</v>
      </c>
      <c r="AD5" s="15">
        <f>[1]Março!$D$33</f>
        <v>23.3</v>
      </c>
      <c r="AE5" s="15">
        <f>[1]Março!$D$34</f>
        <v>22</v>
      </c>
      <c r="AF5" s="15">
        <f>[1]Março!$D$35</f>
        <v>21.1</v>
      </c>
      <c r="AG5" s="32">
        <f>MIN(B5:AF5)</f>
        <v>17.7</v>
      </c>
      <c r="AH5" s="35">
        <f>AVERAGE(B5:AF5)</f>
        <v>20.867741935483874</v>
      </c>
    </row>
    <row r="6" spans="1:34" ht="17.100000000000001" customHeight="1">
      <c r="A6" s="14" t="s">
        <v>0</v>
      </c>
      <c r="B6" s="16">
        <f>[2]Março!$D$5</f>
        <v>21.1</v>
      </c>
      <c r="C6" s="16">
        <f>[2]Março!$D$6</f>
        <v>21.4</v>
      </c>
      <c r="D6" s="16">
        <f>[2]Março!$D$7</f>
        <v>22</v>
      </c>
      <c r="E6" s="16">
        <f>[2]Março!$D$8</f>
        <v>19.7</v>
      </c>
      <c r="F6" s="16">
        <f>[2]Março!$D$9</f>
        <v>21.7</v>
      </c>
      <c r="G6" s="16">
        <f>[2]Março!$D$10</f>
        <v>21.7</v>
      </c>
      <c r="H6" s="16">
        <f>[2]Março!$D$11</f>
        <v>21.3</v>
      </c>
      <c r="I6" s="16">
        <f>[2]Março!$D$12</f>
        <v>21.1</v>
      </c>
      <c r="J6" s="16">
        <f>[2]Março!$D$13</f>
        <v>20.399999999999999</v>
      </c>
      <c r="K6" s="16">
        <f>[2]Março!$D$14</f>
        <v>19.100000000000001</v>
      </c>
      <c r="L6" s="16">
        <f>[2]Março!$D$15</f>
        <v>20.100000000000001</v>
      </c>
      <c r="M6" s="16">
        <f>[2]Março!$D$16</f>
        <v>18.8</v>
      </c>
      <c r="N6" s="16">
        <f>[2]Março!$D$17</f>
        <v>17.7</v>
      </c>
      <c r="O6" s="16">
        <f>[2]Março!$D$18</f>
        <v>17.7</v>
      </c>
      <c r="P6" s="16">
        <f>[2]Março!$D$19</f>
        <v>19.5</v>
      </c>
      <c r="Q6" s="16">
        <f>[2]Março!$D$20</f>
        <v>19</v>
      </c>
      <c r="R6" s="16">
        <f>[2]Março!$D$21</f>
        <v>20.2</v>
      </c>
      <c r="S6" s="16">
        <f>[2]Março!$D$22</f>
        <v>19.7</v>
      </c>
      <c r="T6" s="16">
        <f>[2]Março!$D$23</f>
        <v>19.7</v>
      </c>
      <c r="U6" s="16">
        <f>[2]Março!$D$24</f>
        <v>19.100000000000001</v>
      </c>
      <c r="V6" s="16">
        <f>[2]Março!$D$25</f>
        <v>19.2</v>
      </c>
      <c r="W6" s="16">
        <f>[2]Março!$D$26</f>
        <v>19.2</v>
      </c>
      <c r="X6" s="16">
        <f>[2]Março!$D$27</f>
        <v>13.4</v>
      </c>
      <c r="Y6" s="16">
        <f>[2]Março!$D$28</f>
        <v>15.3</v>
      </c>
      <c r="Z6" s="16">
        <f>[2]Março!$D$29</f>
        <v>16.399999999999999</v>
      </c>
      <c r="AA6" s="16">
        <f>[2]Março!$D$30</f>
        <v>21.4</v>
      </c>
      <c r="AB6" s="16">
        <f>[2]Março!$D$31</f>
        <v>20.3</v>
      </c>
      <c r="AC6" s="16">
        <f>[2]Março!$D$32</f>
        <v>21</v>
      </c>
      <c r="AD6" s="16">
        <f>[2]Março!$D$33</f>
        <v>21.1</v>
      </c>
      <c r="AE6" s="16">
        <f>[2]Março!$D$34</f>
        <v>19.8</v>
      </c>
      <c r="AF6" s="16">
        <f>[2]Março!$D$35</f>
        <v>17.2</v>
      </c>
      <c r="AG6" s="33">
        <f t="shared" ref="AG6:AG16" si="1">MIN(B6:AF6)</f>
        <v>13.4</v>
      </c>
      <c r="AH6" s="36">
        <f>AVERAGE(B6:AF6)</f>
        <v>19.525806451612901</v>
      </c>
    </row>
    <row r="7" spans="1:34" ht="17.100000000000001" customHeight="1">
      <c r="A7" s="14" t="s">
        <v>1</v>
      </c>
      <c r="B7" s="16">
        <f>[3]Março!$D$5</f>
        <v>22.4</v>
      </c>
      <c r="C7" s="16">
        <f>[3]Março!$D$6</f>
        <v>22.9</v>
      </c>
      <c r="D7" s="16">
        <f>[3]Março!$D$7</f>
        <v>23.3</v>
      </c>
      <c r="E7" s="16">
        <f>[3]Março!$D$8</f>
        <v>25</v>
      </c>
      <c r="F7" s="16">
        <f>[3]Março!$D$9</f>
        <v>23.7</v>
      </c>
      <c r="G7" s="16">
        <f>[3]Março!$D$10</f>
        <v>23.6</v>
      </c>
      <c r="H7" s="16">
        <f>[3]Março!$D$11</f>
        <v>23.2</v>
      </c>
      <c r="I7" s="16">
        <f>[3]Março!$D$12</f>
        <v>23.4</v>
      </c>
      <c r="J7" s="16">
        <f>[3]Março!$D$13</f>
        <v>22.8</v>
      </c>
      <c r="K7" s="16">
        <f>[3]Março!$D$14</f>
        <v>21.6</v>
      </c>
      <c r="L7" s="16">
        <f>[3]Março!$D$15</f>
        <v>22</v>
      </c>
      <c r="M7" s="16">
        <f>[3]Março!$D$16</f>
        <v>21.8</v>
      </c>
      <c r="N7" s="16">
        <f>[3]Março!$D$17</f>
        <v>21.7</v>
      </c>
      <c r="O7" s="16">
        <f>[3]Março!$D$18</f>
        <v>21.8</v>
      </c>
      <c r="P7" s="16">
        <f>[3]Março!$D$19</f>
        <v>22</v>
      </c>
      <c r="Q7" s="16">
        <f>[3]Março!$D$20</f>
        <v>22.2</v>
      </c>
      <c r="R7" s="16">
        <f>[3]Março!$D$21</f>
        <v>22.2</v>
      </c>
      <c r="S7" s="16">
        <f>[3]Março!$D$22</f>
        <v>21.5</v>
      </c>
      <c r="T7" s="16">
        <f>[3]Março!$D$23</f>
        <v>21.2</v>
      </c>
      <c r="U7" s="16">
        <f>[3]Março!$D$24</f>
        <v>20.8</v>
      </c>
      <c r="V7" s="16">
        <f>[3]Março!$D$25</f>
        <v>20.7</v>
      </c>
      <c r="W7" s="16">
        <f>[3]Março!$D$26</f>
        <v>22.4</v>
      </c>
      <c r="X7" s="16">
        <f>[3]Março!$D$27</f>
        <v>20.7</v>
      </c>
      <c r="Y7" s="16">
        <f>[3]Março!$D$28</f>
        <v>17.5</v>
      </c>
      <c r="Z7" s="16">
        <f>[3]Março!$D$29</f>
        <v>21.9</v>
      </c>
      <c r="AA7" s="16">
        <f>[3]Março!$D$30</f>
        <v>22</v>
      </c>
      <c r="AB7" s="16">
        <f>[3]Março!$D$31</f>
        <v>23.2</v>
      </c>
      <c r="AC7" s="16">
        <f>[3]Março!$D$32</f>
        <v>22.4</v>
      </c>
      <c r="AD7" s="16">
        <f>[3]Março!$D$33</f>
        <v>23.2</v>
      </c>
      <c r="AE7" s="16">
        <f>[3]Março!$D$34</f>
        <v>21.6</v>
      </c>
      <c r="AF7" s="16">
        <f>[3]Março!$D$35</f>
        <v>20.5</v>
      </c>
      <c r="AG7" s="33">
        <f t="shared" si="1"/>
        <v>17.5</v>
      </c>
      <c r="AH7" s="36">
        <f t="shared" ref="AH7:AH15" si="2">AVERAGE(B7:AF7)</f>
        <v>22.103225806451615</v>
      </c>
    </row>
    <row r="8" spans="1:34" ht="17.100000000000001" customHeight="1">
      <c r="A8" s="14" t="s">
        <v>58</v>
      </c>
      <c r="B8" s="16">
        <f>[4]Março!$D$5</f>
        <v>21.4</v>
      </c>
      <c r="C8" s="16">
        <f>[4]Março!$D$6</f>
        <v>21.9</v>
      </c>
      <c r="D8" s="16">
        <f>[4]Março!$D$7</f>
        <v>23.2</v>
      </c>
      <c r="E8" s="16">
        <f>[4]Março!$D$8</f>
        <v>22.2</v>
      </c>
      <c r="F8" s="16">
        <f>[4]Março!$D$9</f>
        <v>21.6</v>
      </c>
      <c r="G8" s="16">
        <f>[4]Março!$D$10</f>
        <v>21.5</v>
      </c>
      <c r="H8" s="16">
        <f>[4]Março!$D$11</f>
        <v>21.5</v>
      </c>
      <c r="I8" s="16">
        <f>[4]Março!$D$12</f>
        <v>21.8</v>
      </c>
      <c r="J8" s="16">
        <f>[4]Março!$D$13</f>
        <v>21.8</v>
      </c>
      <c r="K8" s="16">
        <f>[4]Março!$D$14</f>
        <v>21.6</v>
      </c>
      <c r="L8" s="16">
        <f>[4]Março!$D$15</f>
        <v>21.2</v>
      </c>
      <c r="M8" s="16">
        <f>[4]Março!$D$16</f>
        <v>20</v>
      </c>
      <c r="N8" s="16">
        <f>[4]Março!$D$17</f>
        <v>18.600000000000001</v>
      </c>
      <c r="O8" s="16">
        <f>[4]Março!$D$18</f>
        <v>19.5</v>
      </c>
      <c r="P8" s="16">
        <f>[4]Março!$D$19</f>
        <v>20.100000000000001</v>
      </c>
      <c r="Q8" s="16">
        <f>[4]Março!$D$20</f>
        <v>21.3</v>
      </c>
      <c r="R8" s="16">
        <f>[4]Março!$D$21</f>
        <v>22.4</v>
      </c>
      <c r="S8" s="16">
        <f>[4]Março!$D$22</f>
        <v>21.8</v>
      </c>
      <c r="T8" s="16">
        <f>[4]Março!$D$23</f>
        <v>21</v>
      </c>
      <c r="U8" s="16">
        <f>[4]Março!$D$24</f>
        <v>20.399999999999999</v>
      </c>
      <c r="V8" s="16">
        <f>[4]Março!$D$25</f>
        <v>19.600000000000001</v>
      </c>
      <c r="W8" s="16">
        <f>[4]Março!$D$26</f>
        <v>19.8</v>
      </c>
      <c r="X8" s="16">
        <f>[4]Março!$D$27</f>
        <v>19.100000000000001</v>
      </c>
      <c r="Y8" s="16">
        <f>[4]Março!$D$28</f>
        <v>20.100000000000001</v>
      </c>
      <c r="Z8" s="16">
        <f>[4]Março!$D$29</f>
        <v>19.3</v>
      </c>
      <c r="AA8" s="16">
        <f>[4]Março!$D$30</f>
        <v>21.9</v>
      </c>
      <c r="AB8" s="16">
        <f>[4]Março!$D$31</f>
        <v>22.7</v>
      </c>
      <c r="AC8" s="16">
        <f>[4]Março!$D$32</f>
        <v>22.3</v>
      </c>
      <c r="AD8" s="16">
        <f>[4]Março!$D$33</f>
        <v>22.2</v>
      </c>
      <c r="AE8" s="16">
        <f>[4]Março!$D$34</f>
        <v>22.7</v>
      </c>
      <c r="AF8" s="16">
        <f>[4]Março!$D$35</f>
        <v>21.6</v>
      </c>
      <c r="AG8" s="33">
        <f t="shared" si="1"/>
        <v>18.600000000000001</v>
      </c>
      <c r="AH8" s="36">
        <f t="shared" si="2"/>
        <v>21.164516129032265</v>
      </c>
    </row>
    <row r="9" spans="1:34" ht="17.100000000000001" customHeight="1">
      <c r="A9" s="14" t="s">
        <v>46</v>
      </c>
      <c r="B9" s="16">
        <f>[5]Março!$D$5</f>
        <v>21.4</v>
      </c>
      <c r="C9" s="16">
        <f>[5]Março!$D$6</f>
        <v>21.1</v>
      </c>
      <c r="D9" s="16">
        <f>[5]Março!$D$7</f>
        <v>22.7</v>
      </c>
      <c r="E9" s="16">
        <f>[5]Março!$D$8</f>
        <v>23.9</v>
      </c>
      <c r="F9" s="16">
        <f>[5]Março!$D$9</f>
        <v>22.7</v>
      </c>
      <c r="G9" s="16">
        <f>[5]Março!$D$10</f>
        <v>22.2</v>
      </c>
      <c r="H9" s="16">
        <f>[5]Março!$D$11</f>
        <v>22.1</v>
      </c>
      <c r="I9" s="16">
        <f>[5]Março!$D$12</f>
        <v>22.5</v>
      </c>
      <c r="J9" s="16">
        <f>[5]Março!$D$13</f>
        <v>19.8</v>
      </c>
      <c r="K9" s="16">
        <f>[5]Março!$D$14</f>
        <v>19.3</v>
      </c>
      <c r="L9" s="16">
        <f>[5]Março!$D$15</f>
        <v>20</v>
      </c>
      <c r="M9" s="16">
        <f>[5]Março!$D$16</f>
        <v>18</v>
      </c>
      <c r="N9" s="16">
        <f>[5]Março!$D$17</f>
        <v>18.8</v>
      </c>
      <c r="O9" s="16">
        <f>[5]Março!$D$18</f>
        <v>19.399999999999999</v>
      </c>
      <c r="P9" s="16">
        <f>[5]Março!$D$19</f>
        <v>20.100000000000001</v>
      </c>
      <c r="Q9" s="16">
        <f>[5]Março!$D$20</f>
        <v>20</v>
      </c>
      <c r="R9" s="16">
        <f>[5]Março!$D$21</f>
        <v>20.399999999999999</v>
      </c>
      <c r="S9" s="16">
        <f>[5]Março!$D$22</f>
        <v>19.899999999999999</v>
      </c>
      <c r="T9" s="16">
        <f>[5]Março!$D$23</f>
        <v>19.3</v>
      </c>
      <c r="U9" s="16">
        <f>[5]Março!$D$24</f>
        <v>18.8</v>
      </c>
      <c r="V9" s="16">
        <f>[5]Março!$D$25</f>
        <v>19.3</v>
      </c>
      <c r="W9" s="16">
        <f>[5]Março!$D$26</f>
        <v>19.5</v>
      </c>
      <c r="X9" s="16">
        <f>[5]Março!$D$27</f>
        <v>12.9</v>
      </c>
      <c r="Y9" s="16">
        <f>[5]Março!$D$28</f>
        <v>13.2</v>
      </c>
      <c r="Z9" s="16">
        <f>[5]Março!$D$29</f>
        <v>17.399999999999999</v>
      </c>
      <c r="AA9" s="16">
        <f>[5]Março!$D$30</f>
        <v>22.7</v>
      </c>
      <c r="AB9" s="16">
        <f>[5]Março!$D$31</f>
        <v>21.4</v>
      </c>
      <c r="AC9" s="16">
        <f>[5]Março!$D$32</f>
        <v>20.7</v>
      </c>
      <c r="AD9" s="16">
        <f>[5]Março!$D$33</f>
        <v>21.1</v>
      </c>
      <c r="AE9" s="16">
        <f>[5]Março!$D$34</f>
        <v>17.899999999999999</v>
      </c>
      <c r="AF9" s="16">
        <f>[5]Março!$D$35</f>
        <v>19</v>
      </c>
      <c r="AG9" s="33">
        <f t="shared" ref="AG9" si="3">MIN(B9:AF9)</f>
        <v>12.9</v>
      </c>
      <c r="AH9" s="36">
        <f t="shared" ref="AH9" si="4">AVERAGE(B9:AF9)</f>
        <v>19.919354838709676</v>
      </c>
    </row>
    <row r="10" spans="1:34" ht="17.100000000000001" customHeight="1">
      <c r="A10" s="14" t="s">
        <v>2</v>
      </c>
      <c r="B10" s="16">
        <f>[6]Março!$D$5</f>
        <v>21</v>
      </c>
      <c r="C10" s="16">
        <f>[6]Março!$D$6</f>
        <v>22.1</v>
      </c>
      <c r="D10" s="16">
        <f>[6]Março!$D$7</f>
        <v>21.6</v>
      </c>
      <c r="E10" s="16">
        <f>[6]Março!$D$8</f>
        <v>22.5</v>
      </c>
      <c r="F10" s="16">
        <f>[6]Março!$D$9</f>
        <v>21.4</v>
      </c>
      <c r="G10" s="16">
        <f>[6]Março!$D$10</f>
        <v>21.2</v>
      </c>
      <c r="H10" s="16">
        <f>[6]Março!$D$11</f>
        <v>21.3</v>
      </c>
      <c r="I10" s="16">
        <f>[6]Março!$D$12</f>
        <v>21.7</v>
      </c>
      <c r="J10" s="16">
        <f>[6]Março!$D$13</f>
        <v>21.3</v>
      </c>
      <c r="K10" s="16">
        <f>[6]Março!$D$14</f>
        <v>21</v>
      </c>
      <c r="L10" s="16">
        <f>[6]Março!$D$15</f>
        <v>21.2</v>
      </c>
      <c r="M10" s="16">
        <f>[6]Março!$D$16</f>
        <v>21</v>
      </c>
      <c r="N10" s="16">
        <f>[6]Março!$D$17</f>
        <v>20.8</v>
      </c>
      <c r="O10" s="16">
        <f>[6]Março!$D$18</f>
        <v>19.600000000000001</v>
      </c>
      <c r="P10" s="16">
        <f>[6]Março!$D$19</f>
        <v>20.6</v>
      </c>
      <c r="Q10" s="16">
        <f>[6]Março!$D$20</f>
        <v>19.3</v>
      </c>
      <c r="R10" s="16">
        <f>[6]Março!$D$21</f>
        <v>20.5</v>
      </c>
      <c r="S10" s="16">
        <f>[6]Março!$D$22</f>
        <v>19.5</v>
      </c>
      <c r="T10" s="16">
        <f>[6]Março!$D$23</f>
        <v>19.5</v>
      </c>
      <c r="U10" s="16">
        <f>[6]Março!$D$24</f>
        <v>19.399999999999999</v>
      </c>
      <c r="V10" s="16">
        <f>[6]Março!$D$25</f>
        <v>18.600000000000001</v>
      </c>
      <c r="W10" s="16">
        <f>[6]Março!$D$26</f>
        <v>18.7</v>
      </c>
      <c r="X10" s="16">
        <f>[6]Março!$D$27</f>
        <v>18.399999999999999</v>
      </c>
      <c r="Y10" s="16">
        <f>[6]Março!$D$28</f>
        <v>18.3</v>
      </c>
      <c r="Z10" s="16">
        <f>[6]Março!$D$29</f>
        <v>23.3</v>
      </c>
      <c r="AA10" s="16">
        <f>[6]Março!$D$30</f>
        <v>22.3</v>
      </c>
      <c r="AB10" s="16">
        <f>[6]Março!$D$31</f>
        <v>20.5</v>
      </c>
      <c r="AC10" s="16">
        <f>[6]Março!$D$32</f>
        <v>19.5</v>
      </c>
      <c r="AD10" s="16">
        <f>[6]Março!$D$33</f>
        <v>20.5</v>
      </c>
      <c r="AE10" s="16">
        <f>[6]Março!$D$34</f>
        <v>21.1</v>
      </c>
      <c r="AF10" s="16">
        <f>[6]Março!$D$35</f>
        <v>19.7</v>
      </c>
      <c r="AG10" s="33">
        <f t="shared" si="1"/>
        <v>18.3</v>
      </c>
      <c r="AH10" s="36">
        <f t="shared" si="2"/>
        <v>20.561290322580643</v>
      </c>
    </row>
    <row r="11" spans="1:34" ht="17.100000000000001" customHeight="1">
      <c r="A11" s="14" t="s">
        <v>3</v>
      </c>
      <c r="B11" s="16">
        <f>[7]Março!$D$5</f>
        <v>21.3</v>
      </c>
      <c r="C11" s="16">
        <f>[7]Março!$D$6</f>
        <v>21.7</v>
      </c>
      <c r="D11" s="16">
        <f>[7]Março!$D$7</f>
        <v>22</v>
      </c>
      <c r="E11" s="16">
        <f>[7]Março!$D$8</f>
        <v>21</v>
      </c>
      <c r="F11" s="16">
        <f>[7]Março!$D$9</f>
        <v>21.1</v>
      </c>
      <c r="G11" s="16">
        <f>[7]Março!$D$10</f>
        <v>20.9</v>
      </c>
      <c r="H11" s="16">
        <f>[7]Março!$D$11</f>
        <v>21.9</v>
      </c>
      <c r="I11" s="16">
        <f>[7]Março!$D$12</f>
        <v>22</v>
      </c>
      <c r="J11" s="16">
        <f>[7]Março!$D$13</f>
        <v>20.399999999999999</v>
      </c>
      <c r="K11" s="16">
        <f>[7]Março!$D$14</f>
        <v>20.5</v>
      </c>
      <c r="L11" s="16">
        <f>[7]Março!$D$15</f>
        <v>20</v>
      </c>
      <c r="M11" s="16">
        <f>[7]Março!$D$16</f>
        <v>20</v>
      </c>
      <c r="N11" s="16">
        <f>[7]Março!$D$17</f>
        <v>19.600000000000001</v>
      </c>
      <c r="O11" s="16">
        <f>[7]Março!$D$18</f>
        <v>20.6</v>
      </c>
      <c r="P11" s="16">
        <f>[7]Março!$D$19</f>
        <v>18.600000000000001</v>
      </c>
      <c r="Q11" s="16">
        <f>[7]Março!$D$20</f>
        <v>20</v>
      </c>
      <c r="R11" s="16">
        <f>[7]Março!$D$21</f>
        <v>20.8</v>
      </c>
      <c r="S11" s="16">
        <f>[7]Março!$D$22</f>
        <v>20.100000000000001</v>
      </c>
      <c r="T11" s="16">
        <f>[7]Março!$D$23</f>
        <v>20</v>
      </c>
      <c r="U11" s="16">
        <f>[7]Março!$D$24</f>
        <v>18.899999999999999</v>
      </c>
      <c r="V11" s="16">
        <f>[7]Março!$D$25</f>
        <v>19.8</v>
      </c>
      <c r="W11" s="16">
        <f>[7]Março!$D$26</f>
        <v>19.8</v>
      </c>
      <c r="X11" s="16">
        <f>[7]Março!$D$27</f>
        <v>19</v>
      </c>
      <c r="Y11" s="16">
        <f>[7]Março!$D$28</f>
        <v>19.8</v>
      </c>
      <c r="Z11" s="16">
        <f>[7]Março!$D$29</f>
        <v>20.7</v>
      </c>
      <c r="AA11" s="16">
        <f>[7]Março!$D$30</f>
        <v>21.4</v>
      </c>
      <c r="AB11" s="16">
        <f>[7]Março!$D$31</f>
        <v>20.9</v>
      </c>
      <c r="AC11" s="16">
        <f>[7]Março!$D$32</f>
        <v>20.399999999999999</v>
      </c>
      <c r="AD11" s="16">
        <f>[7]Março!$D$33</f>
        <v>22.3</v>
      </c>
      <c r="AE11" s="16">
        <f>[7]Março!$D$34</f>
        <v>22</v>
      </c>
      <c r="AF11" s="16">
        <f>[7]Março!$D$35</f>
        <v>21.8</v>
      </c>
      <c r="AG11" s="33">
        <f t="shared" si="1"/>
        <v>18.600000000000001</v>
      </c>
      <c r="AH11" s="36">
        <f>AVERAGE(B11:AF11)</f>
        <v>20.622580645161289</v>
      </c>
    </row>
    <row r="12" spans="1:34" ht="17.100000000000001" customHeight="1">
      <c r="A12" s="14" t="s">
        <v>4</v>
      </c>
      <c r="B12" s="16">
        <f>[8]Março!$D$5</f>
        <v>20.399999999999999</v>
      </c>
      <c r="C12" s="16">
        <f>[8]Março!$D$6</f>
        <v>19.3</v>
      </c>
      <c r="D12" s="16">
        <f>[8]Março!$D$7</f>
        <v>18.899999999999999</v>
      </c>
      <c r="E12" s="16">
        <f>[8]Março!$D$8</f>
        <v>19.3</v>
      </c>
      <c r="F12" s="16">
        <f>[8]Março!$D$9</f>
        <v>18.3</v>
      </c>
      <c r="G12" s="16">
        <f>[8]Março!$D$10</f>
        <v>19.600000000000001</v>
      </c>
      <c r="H12" s="16">
        <f>[8]Março!$D$11</f>
        <v>20.3</v>
      </c>
      <c r="I12" s="16">
        <f>[8]Março!$D$12</f>
        <v>20.6</v>
      </c>
      <c r="J12" s="16">
        <f>[8]Março!$D$13</f>
        <v>19.399999999999999</v>
      </c>
      <c r="K12" s="16">
        <f>[8]Março!$D$14</f>
        <v>19.899999999999999</v>
      </c>
      <c r="L12" s="16">
        <f>[8]Março!$D$15</f>
        <v>19.5</v>
      </c>
      <c r="M12" s="16">
        <f>[8]Março!$D$16</f>
        <v>18.899999999999999</v>
      </c>
      <c r="N12" s="16">
        <f>[8]Março!$D$17</f>
        <v>17.3</v>
      </c>
      <c r="O12" s="16">
        <f>[8]Março!$D$18</f>
        <v>17.100000000000001</v>
      </c>
      <c r="P12" s="16">
        <f>[8]Março!$D$19</f>
        <v>17.5</v>
      </c>
      <c r="Q12" s="16">
        <f>[8]Março!$D$20</f>
        <v>18.899999999999999</v>
      </c>
      <c r="R12" s="16">
        <f>[8]Março!$D$21</f>
        <v>20.3</v>
      </c>
      <c r="S12" s="16">
        <f>[8]Março!$D$22</f>
        <v>18.7</v>
      </c>
      <c r="T12" s="16">
        <f>[8]Março!$D$23</f>
        <v>18.399999999999999</v>
      </c>
      <c r="U12" s="16">
        <f>[8]Março!$D$24</f>
        <v>17</v>
      </c>
      <c r="V12" s="16">
        <f>[8]Março!$D$25</f>
        <v>18.2</v>
      </c>
      <c r="W12" s="16">
        <f>[8]Março!$D$26</f>
        <v>17.600000000000001</v>
      </c>
      <c r="X12" s="16">
        <f>[8]Março!$D$27</f>
        <v>18</v>
      </c>
      <c r="Y12" s="16">
        <f>[8]Março!$D$28</f>
        <v>20.2</v>
      </c>
      <c r="Z12" s="16">
        <f>[8]Março!$D$29</f>
        <v>20</v>
      </c>
      <c r="AA12" s="16">
        <f>[8]Março!$D$30</f>
        <v>20.3</v>
      </c>
      <c r="AB12" s="16">
        <f>[8]Março!$D$31</f>
        <v>18.600000000000001</v>
      </c>
      <c r="AC12" s="16">
        <f>[8]Março!$D$32</f>
        <v>19.100000000000001</v>
      </c>
      <c r="AD12" s="16">
        <f>[8]Março!$D$33</f>
        <v>20.9</v>
      </c>
      <c r="AE12" s="16">
        <f>[8]Março!$D$34</f>
        <v>20.3</v>
      </c>
      <c r="AF12" s="16">
        <f>[8]Março!$D$35</f>
        <v>20.2</v>
      </c>
      <c r="AG12" s="33">
        <f t="shared" si="1"/>
        <v>17</v>
      </c>
      <c r="AH12" s="36">
        <f t="shared" si="2"/>
        <v>19.129032258064516</v>
      </c>
    </row>
    <row r="13" spans="1:34" ht="17.100000000000001" customHeight="1">
      <c r="A13" s="14" t="s">
        <v>5</v>
      </c>
      <c r="B13" s="16">
        <f>[9]Março!$D$5</f>
        <v>25.2</v>
      </c>
      <c r="C13" s="16">
        <f>[9]Março!$D$6</f>
        <v>24.2</v>
      </c>
      <c r="D13" s="17">
        <f>[9]Março!$D$7</f>
        <v>24.9</v>
      </c>
      <c r="E13" s="17">
        <f>[9]Março!$D$8</f>
        <v>23.7</v>
      </c>
      <c r="F13" s="17">
        <f>[9]Março!$D$9</f>
        <v>24.9</v>
      </c>
      <c r="G13" s="17">
        <f>[9]Março!$D$10</f>
        <v>24.5</v>
      </c>
      <c r="H13" s="17">
        <f>[9]Março!$D$11</f>
        <v>25.4</v>
      </c>
      <c r="I13" s="17">
        <f>[9]Março!$D$12</f>
        <v>24.9</v>
      </c>
      <c r="J13" s="17">
        <f>[9]Março!$D$13</f>
        <v>24.4</v>
      </c>
      <c r="K13" s="17">
        <f>[9]Março!$D$14</f>
        <v>25.2</v>
      </c>
      <c r="L13" s="17">
        <f>[9]Março!$D$15</f>
        <v>24.2</v>
      </c>
      <c r="M13" s="17">
        <f>[9]Março!$D$16</f>
        <v>25</v>
      </c>
      <c r="N13" s="17">
        <f>[9]Março!$D$17</f>
        <v>25.2</v>
      </c>
      <c r="O13" s="17">
        <f>[9]Março!$D$18</f>
        <v>25.9</v>
      </c>
      <c r="P13" s="16">
        <f>[9]Março!$D$19</f>
        <v>25.9</v>
      </c>
      <c r="Q13" s="16">
        <f>[9]Março!$D$20</f>
        <v>25.3</v>
      </c>
      <c r="R13" s="16">
        <f>[9]Março!$D$21</f>
        <v>26.1</v>
      </c>
      <c r="S13" s="16">
        <f>[9]Março!$D$22</f>
        <v>23.4</v>
      </c>
      <c r="T13" s="16">
        <f>[9]Março!$D$23</f>
        <v>25.3</v>
      </c>
      <c r="U13" s="16">
        <f>[9]Março!$D$24</f>
        <v>24</v>
      </c>
      <c r="V13" s="16">
        <f>[9]Março!$D$25</f>
        <v>24.9</v>
      </c>
      <c r="W13" s="16">
        <f>[9]Março!$D$26</f>
        <v>25.3</v>
      </c>
      <c r="X13" s="16">
        <f>[9]Março!$D$27</f>
        <v>24</v>
      </c>
      <c r="Y13" s="16">
        <f>[9]Março!$D$28</f>
        <v>22.1</v>
      </c>
      <c r="Z13" s="16">
        <f>[9]Março!$D$29</f>
        <v>25.3</v>
      </c>
      <c r="AA13" s="16">
        <f>[9]Março!$D$30</f>
        <v>23.6</v>
      </c>
      <c r="AB13" s="16">
        <f>[9]Março!$D$31</f>
        <v>20.7</v>
      </c>
      <c r="AC13" s="16">
        <f>[9]Março!$D$32</f>
        <v>20.9</v>
      </c>
      <c r="AD13" s="16">
        <f>[9]Março!$D$33</f>
        <v>23</v>
      </c>
      <c r="AE13" s="16">
        <f>[9]Março!$D$34</f>
        <v>23.6</v>
      </c>
      <c r="AF13" s="16">
        <f>[9]Março!$D$35</f>
        <v>23.9</v>
      </c>
      <c r="AG13" s="33">
        <f t="shared" si="1"/>
        <v>20.7</v>
      </c>
      <c r="AH13" s="36">
        <f>AVERAGE(B13:AF13)</f>
        <v>24.351612903225806</v>
      </c>
    </row>
    <row r="14" spans="1:34" ht="17.100000000000001" customHeight="1">
      <c r="A14" s="14" t="s">
        <v>48</v>
      </c>
      <c r="B14" s="16">
        <f>[10]Março!$D$5</f>
        <v>20.399999999999999</v>
      </c>
      <c r="C14" s="16">
        <f>[10]Março!$D$6</f>
        <v>19.899999999999999</v>
      </c>
      <c r="D14" s="17">
        <f>[10]Março!$D$7</f>
        <v>20.3</v>
      </c>
      <c r="E14" s="17">
        <f>[10]Março!$D$8</f>
        <v>19.899999999999999</v>
      </c>
      <c r="F14" s="17">
        <f>[10]Março!$D$9</f>
        <v>19.3</v>
      </c>
      <c r="G14" s="17">
        <f>[10]Março!$D$10</f>
        <v>20.6</v>
      </c>
      <c r="H14" s="17">
        <f>[10]Março!$D$11</f>
        <v>20.5</v>
      </c>
      <c r="I14" s="17">
        <f>[10]Março!$D$12</f>
        <v>20.3</v>
      </c>
      <c r="J14" s="17">
        <f>[10]Março!$D$13</f>
        <v>20.2</v>
      </c>
      <c r="K14" s="17">
        <f>[10]Março!$D$14</f>
        <v>19.3</v>
      </c>
      <c r="L14" s="17">
        <f>[10]Março!$D$15</f>
        <v>19.600000000000001</v>
      </c>
      <c r="M14" s="17">
        <f>[10]Março!$D$16</f>
        <v>17.8</v>
      </c>
      <c r="N14" s="17">
        <f>[10]Março!$D$17</f>
        <v>17.399999999999999</v>
      </c>
      <c r="O14" s="17">
        <f>[10]Março!$D$18</f>
        <v>17.899999999999999</v>
      </c>
      <c r="P14" s="16">
        <f>[10]Março!$D$19</f>
        <v>18.8</v>
      </c>
      <c r="Q14" s="16">
        <f>[10]Março!$D$20</f>
        <v>17.899999999999999</v>
      </c>
      <c r="R14" s="16">
        <f>[10]Março!$D$21</f>
        <v>19.5</v>
      </c>
      <c r="S14" s="16">
        <f>[10]Março!$D$22</f>
        <v>18.899999999999999</v>
      </c>
      <c r="T14" s="16">
        <f>[10]Março!$D$23</f>
        <v>18.3</v>
      </c>
      <c r="U14" s="16">
        <f>[10]Março!$D$24</f>
        <v>16.899999999999999</v>
      </c>
      <c r="V14" s="16">
        <f>[10]Março!$D$25</f>
        <v>18.8</v>
      </c>
      <c r="W14" s="16">
        <f>[10]Março!$D$26</f>
        <v>17.8</v>
      </c>
      <c r="X14" s="16">
        <f>[10]Março!$D$27</f>
        <v>18.600000000000001</v>
      </c>
      <c r="Y14" s="16">
        <f>[10]Março!$D$28</f>
        <v>20.100000000000001</v>
      </c>
      <c r="Z14" s="16">
        <f>[10]Março!$D$29</f>
        <v>19.3</v>
      </c>
      <c r="AA14" s="16">
        <f>[10]Março!$D$30</f>
        <v>20</v>
      </c>
      <c r="AB14" s="16">
        <f>[10]Março!$D$31</f>
        <v>19.100000000000001</v>
      </c>
      <c r="AC14" s="16">
        <f>[10]Março!$D$32</f>
        <v>19.3</v>
      </c>
      <c r="AD14" s="16">
        <f>[10]Março!$D$33</f>
        <v>21.1</v>
      </c>
      <c r="AE14" s="16">
        <f>[10]Março!$D$34</f>
        <v>19.100000000000001</v>
      </c>
      <c r="AF14" s="16">
        <f>[10]Março!$D$35</f>
        <v>20.5</v>
      </c>
      <c r="AG14" s="33">
        <f>MIN(B14:AF14)</f>
        <v>16.899999999999999</v>
      </c>
      <c r="AH14" s="36">
        <f>AVERAGE(B14:AF14)</f>
        <v>19.270967741935486</v>
      </c>
    </row>
    <row r="15" spans="1:34" ht="17.100000000000001" customHeight="1">
      <c r="A15" s="14" t="s">
        <v>6</v>
      </c>
      <c r="B15" s="17">
        <f>[11]Março!$D$5</f>
        <v>22.4</v>
      </c>
      <c r="C15" s="17">
        <f>[11]Março!$D$6</f>
        <v>22.5</v>
      </c>
      <c r="D15" s="17">
        <f>[11]Março!$D$7</f>
        <v>22.7</v>
      </c>
      <c r="E15" s="17">
        <f>[11]Março!$D$8</f>
        <v>21.9</v>
      </c>
      <c r="F15" s="17">
        <f>[11]Março!$D$9</f>
        <v>22.4</v>
      </c>
      <c r="G15" s="17">
        <f>[11]Março!$D$10</f>
        <v>22.2</v>
      </c>
      <c r="H15" s="17">
        <f>[11]Março!$D$11</f>
        <v>22.8</v>
      </c>
      <c r="I15" s="17">
        <f>[11]Março!$D$12</f>
        <v>22.3</v>
      </c>
      <c r="J15" s="17">
        <f>[11]Março!$D$13</f>
        <v>22.6</v>
      </c>
      <c r="K15" s="17">
        <f>[11]Março!$D$14</f>
        <v>21.2</v>
      </c>
      <c r="L15" s="17">
        <f>[11]Março!$D$15</f>
        <v>20.7</v>
      </c>
      <c r="M15" s="17">
        <f>[11]Março!$D$16</f>
        <v>19.899999999999999</v>
      </c>
      <c r="N15" s="17">
        <f>[11]Março!$D$17</f>
        <v>20.399999999999999</v>
      </c>
      <c r="O15" s="17">
        <f>[11]Março!$D$18</f>
        <v>20.3</v>
      </c>
      <c r="P15" s="17">
        <f>[11]Março!$D$19</f>
        <v>21.3</v>
      </c>
      <c r="Q15" s="17">
        <f>[11]Março!$D$20</f>
        <v>20.3</v>
      </c>
      <c r="R15" s="17">
        <f>[11]Março!$D$21</f>
        <v>22.4</v>
      </c>
      <c r="S15" s="17">
        <f>[11]Março!$D$22</f>
        <v>20.6</v>
      </c>
      <c r="T15" s="17">
        <f>[11]Março!$D$23</f>
        <v>19.899999999999999</v>
      </c>
      <c r="U15" s="17">
        <f>[11]Março!$D$24</f>
        <v>19.600000000000001</v>
      </c>
      <c r="V15" s="17">
        <f>[11]Março!$D$25</f>
        <v>20.399999999999999</v>
      </c>
      <c r="W15" s="17">
        <f>[11]Março!$D$26</f>
        <v>20.100000000000001</v>
      </c>
      <c r="X15" s="17">
        <f>[11]Março!$D$27</f>
        <v>19.5</v>
      </c>
      <c r="Y15" s="17">
        <f>[11]Março!$D$28</f>
        <v>18.8</v>
      </c>
      <c r="Z15" s="17">
        <f>[11]Março!$D$29</f>
        <v>22.3</v>
      </c>
      <c r="AA15" s="17">
        <f>[11]Março!$D$30</f>
        <v>22.9</v>
      </c>
      <c r="AB15" s="17">
        <f>[11]Março!$D$31</f>
        <v>22.1</v>
      </c>
      <c r="AC15" s="17">
        <f>[11]Março!$D$32</f>
        <v>20.7</v>
      </c>
      <c r="AD15" s="17">
        <f>[11]Março!$D$33</f>
        <v>22.5</v>
      </c>
      <c r="AE15" s="17">
        <f>[11]Março!$D$34</f>
        <v>22.3</v>
      </c>
      <c r="AF15" s="17">
        <f>[11]Março!$D$35</f>
        <v>21.4</v>
      </c>
      <c r="AG15" s="33">
        <f t="shared" si="1"/>
        <v>18.8</v>
      </c>
      <c r="AH15" s="36">
        <f t="shared" si="2"/>
        <v>21.335483870967742</v>
      </c>
    </row>
    <row r="16" spans="1:34" ht="17.100000000000001" customHeight="1">
      <c r="A16" s="14" t="s">
        <v>7</v>
      </c>
      <c r="B16" s="17">
        <f>[12]Março!$D$5</f>
        <v>24.4</v>
      </c>
      <c r="C16" s="17">
        <f>[12]Março!$D$6</f>
        <v>26.8</v>
      </c>
      <c r="D16" s="17">
        <f>[12]Março!$D$7</f>
        <v>26</v>
      </c>
      <c r="E16" s="17">
        <f>[12]Março!$D$8</f>
        <v>26.1</v>
      </c>
      <c r="F16" s="17">
        <f>[12]Março!$D$9</f>
        <v>26.7</v>
      </c>
      <c r="G16" s="17">
        <f>[12]Março!$D$10</f>
        <v>29.2</v>
      </c>
      <c r="H16" s="17">
        <f>[12]Março!$D$11</f>
        <v>26.2</v>
      </c>
      <c r="I16" s="17" t="str">
        <f>[12]Março!$D$12</f>
        <v>*</v>
      </c>
      <c r="J16" s="17">
        <f>[12]Março!$D$13</f>
        <v>26.3</v>
      </c>
      <c r="K16" s="17">
        <f>[12]Março!$D$14</f>
        <v>26.8</v>
      </c>
      <c r="L16" s="17">
        <f>[12]Março!$D$15</f>
        <v>28</v>
      </c>
      <c r="M16" s="17">
        <f>[12]Março!$D$16</f>
        <v>29.6</v>
      </c>
      <c r="N16" s="17">
        <f>[12]Março!$D$17</f>
        <v>22.5</v>
      </c>
      <c r="O16" s="17">
        <f>[12]Março!$D$18</f>
        <v>18</v>
      </c>
      <c r="P16" s="17">
        <f>[12]Março!$D$19</f>
        <v>23.6</v>
      </c>
      <c r="Q16" s="17">
        <f>[12]Março!$D$20</f>
        <v>27.6</v>
      </c>
      <c r="R16" s="17">
        <f>[12]Março!$D$21</f>
        <v>21.7</v>
      </c>
      <c r="S16" s="17">
        <f>[12]Março!$D$22</f>
        <v>20.5</v>
      </c>
      <c r="T16" s="17">
        <f>[12]Março!$D$23</f>
        <v>21</v>
      </c>
      <c r="U16" s="17">
        <f>[12]Março!$D$24</f>
        <v>20.100000000000001</v>
      </c>
      <c r="V16" s="17">
        <f>[12]Março!$D$25</f>
        <v>21.4</v>
      </c>
      <c r="W16" s="17">
        <f>[12]Março!$D$26</f>
        <v>19.2</v>
      </c>
      <c r="X16" s="17">
        <f>[12]Março!$D$27</f>
        <v>13.8</v>
      </c>
      <c r="Y16" s="17">
        <f>[12]Março!$D$28</f>
        <v>19</v>
      </c>
      <c r="Z16" s="17">
        <f>[12]Março!$D$29</f>
        <v>20.9</v>
      </c>
      <c r="AA16" s="17">
        <f>[12]Março!$D$30</f>
        <v>21.3</v>
      </c>
      <c r="AB16" s="17">
        <f>[12]Março!$D$31</f>
        <v>20.8</v>
      </c>
      <c r="AC16" s="17">
        <f>[12]Março!$D$32</f>
        <v>20.7</v>
      </c>
      <c r="AD16" s="17">
        <f>[12]Março!$D$33</f>
        <v>21.7</v>
      </c>
      <c r="AE16" s="17">
        <f>[12]Março!$D$34</f>
        <v>21.6</v>
      </c>
      <c r="AF16" s="17">
        <f>[12]Março!$D$35</f>
        <v>17.8</v>
      </c>
      <c r="AG16" s="33">
        <f t="shared" si="1"/>
        <v>13.8</v>
      </c>
      <c r="AH16" s="36">
        <f>AVERAGE(B16:AF16)</f>
        <v>22.976666666666667</v>
      </c>
    </row>
    <row r="17" spans="1:34" ht="17.100000000000001" customHeight="1">
      <c r="A17" s="14" t="s">
        <v>8</v>
      </c>
      <c r="B17" s="17">
        <f>[13]Março!$D$5</f>
        <v>21.3</v>
      </c>
      <c r="C17" s="17">
        <f>[13]Março!$D$6</f>
        <v>21.4</v>
      </c>
      <c r="D17" s="17">
        <f>[13]Março!$D$7</f>
        <v>23.2</v>
      </c>
      <c r="E17" s="17">
        <f>[13]Março!$D$8</f>
        <v>22.9</v>
      </c>
      <c r="F17" s="17">
        <f>[13]Março!$D$9</f>
        <v>21.6</v>
      </c>
      <c r="G17" s="17">
        <f>[13]Março!$D$10</f>
        <v>20.7</v>
      </c>
      <c r="H17" s="17">
        <f>[13]Março!$D$11</f>
        <v>21.1</v>
      </c>
      <c r="I17" s="17">
        <f>[13]Março!$D$12</f>
        <v>22.3</v>
      </c>
      <c r="J17" s="17">
        <f>[13]Março!$D$13</f>
        <v>21.5</v>
      </c>
      <c r="K17" s="17">
        <f>[13]Março!$D$14</f>
        <v>20.6</v>
      </c>
      <c r="L17" s="17">
        <f>[13]Março!$D$15</f>
        <v>20.5</v>
      </c>
      <c r="M17" s="17">
        <f>[13]Março!$D$16</f>
        <v>19.600000000000001</v>
      </c>
      <c r="N17" s="17">
        <f>[13]Março!$D$17</f>
        <v>18.3</v>
      </c>
      <c r="O17" s="17">
        <f>[13]Março!$D$18</f>
        <v>17.899999999999999</v>
      </c>
      <c r="P17" s="17">
        <f>[13]Março!$D$19</f>
        <v>20.5</v>
      </c>
      <c r="Q17" s="17">
        <f>[13]Março!$D$20</f>
        <v>20.2</v>
      </c>
      <c r="R17" s="17">
        <f>[13]Março!$D$21</f>
        <v>20.5</v>
      </c>
      <c r="S17" s="17">
        <f>[13]Março!$D$22</f>
        <v>21.8</v>
      </c>
      <c r="T17" s="17">
        <f>[13]Março!$D$23</f>
        <v>20.5</v>
      </c>
      <c r="U17" s="17">
        <f>[13]Março!$D$24</f>
        <v>19.5</v>
      </c>
      <c r="V17" s="17">
        <f>[13]Março!$D$25</f>
        <v>21</v>
      </c>
      <c r="W17" s="17">
        <f>[13]Março!$D$26</f>
        <v>19.600000000000001</v>
      </c>
      <c r="X17" s="17">
        <f>[13]Março!$D$27</f>
        <v>14.9</v>
      </c>
      <c r="Y17" s="17">
        <f>[13]Março!$D$28</f>
        <v>17.899999999999999</v>
      </c>
      <c r="Z17" s="17">
        <f>[13]Março!$D$29</f>
        <v>18.399999999999999</v>
      </c>
      <c r="AA17" s="17">
        <f>[13]Março!$D$30</f>
        <v>20.7</v>
      </c>
      <c r="AB17" s="17">
        <f>[13]Março!$D$31</f>
        <v>20.9</v>
      </c>
      <c r="AC17" s="17">
        <f>[13]Março!$D$32</f>
        <v>21.2</v>
      </c>
      <c r="AD17" s="17">
        <f>[13]Março!$D$33</f>
        <v>22</v>
      </c>
      <c r="AE17" s="17">
        <f>[13]Março!$D$34</f>
        <v>21.5</v>
      </c>
      <c r="AF17" s="17">
        <f>[13]Março!$D$35</f>
        <v>16.7</v>
      </c>
      <c r="AG17" s="33">
        <f>MIN(B17:AF17)</f>
        <v>14.9</v>
      </c>
      <c r="AH17" s="36">
        <f>AVERAGE(B17:AF17)</f>
        <v>20.345161290322583</v>
      </c>
    </row>
    <row r="18" spans="1:34" ht="17.100000000000001" customHeight="1">
      <c r="A18" s="14" t="s">
        <v>9</v>
      </c>
      <c r="B18" s="17">
        <f>[14]Março!$D$5</f>
        <v>21.6</v>
      </c>
      <c r="C18" s="17">
        <f>[14]Março!$D$6</f>
        <v>21.9</v>
      </c>
      <c r="D18" s="17">
        <f>[14]Março!$D$7</f>
        <v>22.7</v>
      </c>
      <c r="E18" s="17">
        <f>[14]Março!$D$8</f>
        <v>22.6</v>
      </c>
      <c r="F18" s="17">
        <f>[14]Março!$D$9</f>
        <v>21.8</v>
      </c>
      <c r="G18" s="17">
        <f>[14]Março!$D$10</f>
        <v>22.1</v>
      </c>
      <c r="H18" s="17">
        <f>[14]Março!$D$11</f>
        <v>22</v>
      </c>
      <c r="I18" s="17">
        <f>[14]Março!$D$12</f>
        <v>20.9</v>
      </c>
      <c r="J18" s="17">
        <f>[14]Março!$D$13</f>
        <v>21</v>
      </c>
      <c r="K18" s="17">
        <f>[14]Março!$D$14</f>
        <v>20.3</v>
      </c>
      <c r="L18" s="17">
        <f>[14]Março!$D$15</f>
        <v>22.2</v>
      </c>
      <c r="M18" s="17">
        <f>[14]Março!$D$16</f>
        <v>20</v>
      </c>
      <c r="N18" s="17">
        <f>[14]Março!$D$17</f>
        <v>18.899999999999999</v>
      </c>
      <c r="O18" s="17">
        <f>[14]Março!$D$18</f>
        <v>18.899999999999999</v>
      </c>
      <c r="P18" s="17">
        <f>[14]Março!$D$19</f>
        <v>19.899999999999999</v>
      </c>
      <c r="Q18" s="17">
        <f>[14]Março!$D$20</f>
        <v>22.1</v>
      </c>
      <c r="R18" s="17">
        <f>[14]Março!$D$21</f>
        <v>23.1</v>
      </c>
      <c r="S18" s="17">
        <f>[14]Março!$D$22</f>
        <v>21.7</v>
      </c>
      <c r="T18" s="17">
        <f>[14]Março!$D$23</f>
        <v>20.399999999999999</v>
      </c>
      <c r="U18" s="17">
        <f>[14]Março!$D$24</f>
        <v>20.2</v>
      </c>
      <c r="V18" s="17">
        <f>[14]Março!$D$25</f>
        <v>21</v>
      </c>
      <c r="W18" s="17">
        <f>[14]Março!$D$26</f>
        <v>20.7</v>
      </c>
      <c r="X18" s="17">
        <f>[14]Março!$D$27</f>
        <v>16.5</v>
      </c>
      <c r="Y18" s="17">
        <f>[14]Março!$D$28</f>
        <v>20.399999999999999</v>
      </c>
      <c r="Z18" s="17">
        <f>[14]Março!$D$29</f>
        <v>19.899999999999999</v>
      </c>
      <c r="AA18" s="17">
        <f>[14]Março!$D$30</f>
        <v>22.7</v>
      </c>
      <c r="AB18" s="17">
        <f>[14]Março!$D$31</f>
        <v>20.3</v>
      </c>
      <c r="AC18" s="17">
        <f>[14]Março!$D$32</f>
        <v>21.8</v>
      </c>
      <c r="AD18" s="17">
        <f>[14]Março!$D$33</f>
        <v>21.9</v>
      </c>
      <c r="AE18" s="17">
        <f>[14]Março!$D$34</f>
        <v>21.9</v>
      </c>
      <c r="AF18" s="17">
        <f>[14]Março!$D$35</f>
        <v>20.3</v>
      </c>
      <c r="AG18" s="33">
        <f t="shared" ref="AG18:AG30" si="5">MIN(B18:AF18)</f>
        <v>16.5</v>
      </c>
      <c r="AH18" s="36">
        <f t="shared" ref="AH18:AH30" si="6">AVERAGE(B18:AF18)</f>
        <v>21.022580645161284</v>
      </c>
    </row>
    <row r="19" spans="1:34" ht="17.100000000000001" customHeight="1">
      <c r="A19" s="14" t="s">
        <v>47</v>
      </c>
      <c r="B19" s="17">
        <f>[15]Março!$D$5</f>
        <v>22.1</v>
      </c>
      <c r="C19" s="17">
        <f>[15]Março!$D$6</f>
        <v>23.2</v>
      </c>
      <c r="D19" s="17">
        <f>[15]Março!$D$7</f>
        <v>23.7</v>
      </c>
      <c r="E19" s="17">
        <f>[15]Março!$D$8</f>
        <v>24.7</v>
      </c>
      <c r="F19" s="17">
        <f>[15]Março!$D$9</f>
        <v>23.5</v>
      </c>
      <c r="G19" s="17">
        <f>[15]Março!$D$10</f>
        <v>23</v>
      </c>
      <c r="H19" s="17">
        <f>[15]Março!$D$11</f>
        <v>23.2</v>
      </c>
      <c r="I19" s="17">
        <f>[15]Março!$D$12</f>
        <v>23.1</v>
      </c>
      <c r="J19" s="17">
        <f>[15]Março!$D$13</f>
        <v>22.1</v>
      </c>
      <c r="K19" s="17">
        <f>[15]Março!$D$14</f>
        <v>20.7</v>
      </c>
      <c r="L19" s="17">
        <f>[15]Março!$D$15</f>
        <v>21.5</v>
      </c>
      <c r="M19" s="17">
        <f>[15]Março!$D$16</f>
        <v>20.8</v>
      </c>
      <c r="N19" s="17">
        <f>[15]Março!$D$17</f>
        <v>20.100000000000001</v>
      </c>
      <c r="O19" s="17">
        <f>[15]Março!$D$18</f>
        <v>20.7</v>
      </c>
      <c r="P19" s="17">
        <f>[15]Março!$D$19</f>
        <v>22</v>
      </c>
      <c r="Q19" s="17">
        <f>[15]Março!$D$20</f>
        <v>21.7</v>
      </c>
      <c r="R19" s="17">
        <f>[15]Março!$D$21</f>
        <v>21.7</v>
      </c>
      <c r="S19" s="17">
        <f>[15]Março!$D$22</f>
        <v>20.8</v>
      </c>
      <c r="T19" s="17">
        <f>[15]Março!$D$23</f>
        <v>21.7</v>
      </c>
      <c r="U19" s="17">
        <f>[15]Março!$D$24</f>
        <v>20.7</v>
      </c>
      <c r="V19" s="17">
        <f>[15]Março!$D$25</f>
        <v>20.5</v>
      </c>
      <c r="W19" s="17">
        <f>[15]Março!$D$26</f>
        <v>20</v>
      </c>
      <c r="X19" s="17">
        <f>[15]Março!$D$27</f>
        <v>15.2</v>
      </c>
      <c r="Y19" s="17">
        <f>[15]Março!$D$28</f>
        <v>15.5</v>
      </c>
      <c r="Z19" s="17">
        <f>[15]Março!$D$29</f>
        <v>19.399999999999999</v>
      </c>
      <c r="AA19" s="17">
        <f>[15]Março!$D$30</f>
        <v>23.1</v>
      </c>
      <c r="AB19" s="17">
        <f>[15]Março!$D$31</f>
        <v>22.5</v>
      </c>
      <c r="AC19" s="17">
        <f>[15]Março!$D$32</f>
        <v>21.9</v>
      </c>
      <c r="AD19" s="17">
        <f>[15]Março!$D$33</f>
        <v>22</v>
      </c>
      <c r="AE19" s="17">
        <f>[15]Março!$D$34</f>
        <v>20.100000000000001</v>
      </c>
      <c r="AF19" s="17">
        <f>[15]Março!$D$35</f>
        <v>20.2</v>
      </c>
      <c r="AG19" s="33">
        <f t="shared" ref="AG19" si="7">MIN(B19:AF19)</f>
        <v>15.2</v>
      </c>
      <c r="AH19" s="36">
        <f t="shared" ref="AH19" si="8">AVERAGE(B19:AF19)</f>
        <v>21.335483870967742</v>
      </c>
    </row>
    <row r="20" spans="1:34" ht="17.100000000000001" customHeight="1">
      <c r="A20" s="14" t="s">
        <v>10</v>
      </c>
      <c r="B20" s="17">
        <f>[16]Março!$D$5</f>
        <v>22</v>
      </c>
      <c r="C20" s="17">
        <f>[16]Março!$D$6</f>
        <v>22.5</v>
      </c>
      <c r="D20" s="17">
        <f>[16]Março!$D$7</f>
        <v>22.7</v>
      </c>
      <c r="E20" s="17">
        <f>[16]Março!$D$8</f>
        <v>20.3</v>
      </c>
      <c r="F20" s="17">
        <f>[16]Março!$D$9</f>
        <v>22</v>
      </c>
      <c r="G20" s="17">
        <f>[16]Março!$D$10</f>
        <v>22</v>
      </c>
      <c r="H20" s="17">
        <f>[16]Março!$D$11</f>
        <v>21.2</v>
      </c>
      <c r="I20" s="17">
        <f>[16]Março!$D$12</f>
        <v>20.8</v>
      </c>
      <c r="J20" s="17">
        <f>[16]Março!$D$13</f>
        <v>21.2</v>
      </c>
      <c r="K20" s="17">
        <f>[16]Março!$D$14</f>
        <v>20.6</v>
      </c>
      <c r="L20" s="17">
        <f>[16]Março!$D$15</f>
        <v>21</v>
      </c>
      <c r="M20" s="17">
        <f>[16]Março!$D$16</f>
        <v>20.100000000000001</v>
      </c>
      <c r="N20" s="17">
        <f>[16]Março!$D$17</f>
        <v>18</v>
      </c>
      <c r="O20" s="17">
        <f>[16]Março!$D$18</f>
        <v>18.7</v>
      </c>
      <c r="P20" s="17">
        <f>[16]Março!$D$19</f>
        <v>20.100000000000001</v>
      </c>
      <c r="Q20" s="17">
        <f>[16]Março!$D$20</f>
        <v>20.100000000000001</v>
      </c>
      <c r="R20" s="17">
        <f>[16]Março!$D$21</f>
        <v>21.2</v>
      </c>
      <c r="S20" s="17">
        <f>[16]Março!$D$22</f>
        <v>21.2</v>
      </c>
      <c r="T20" s="17">
        <f>[16]Março!$D$23</f>
        <v>21.5</v>
      </c>
      <c r="U20" s="17">
        <f>[16]Março!$D$24</f>
        <v>20.100000000000001</v>
      </c>
      <c r="V20" s="17">
        <f>[16]Março!$D$25</f>
        <v>20.6</v>
      </c>
      <c r="W20" s="17">
        <f>[16]Março!$D$26</f>
        <v>19.3</v>
      </c>
      <c r="X20" s="17">
        <f>[16]Março!$D$27</f>
        <v>14.7</v>
      </c>
      <c r="Y20" s="17">
        <f>[16]Março!$D$28</f>
        <v>16.7</v>
      </c>
      <c r="Z20" s="17">
        <f>[16]Março!$D$29</f>
        <v>18.600000000000001</v>
      </c>
      <c r="AA20" s="17">
        <f>[16]Março!$D$30</f>
        <v>21.9</v>
      </c>
      <c r="AB20" s="17">
        <f>[16]Março!$D$31</f>
        <v>21.2</v>
      </c>
      <c r="AC20" s="17">
        <f>[16]Março!$D$32</f>
        <v>21.2</v>
      </c>
      <c r="AD20" s="17">
        <f>[16]Março!$D$33</f>
        <v>21.8</v>
      </c>
      <c r="AE20" s="17">
        <f>[16]Março!$D$34</f>
        <v>20.8</v>
      </c>
      <c r="AF20" s="17">
        <f>[16]Março!$D$35</f>
        <v>19.100000000000001</v>
      </c>
      <c r="AG20" s="33">
        <f t="shared" si="5"/>
        <v>14.7</v>
      </c>
      <c r="AH20" s="36">
        <f t="shared" si="6"/>
        <v>20.425806451612903</v>
      </c>
    </row>
    <row r="21" spans="1:34" ht="17.100000000000001" customHeight="1">
      <c r="A21" s="14" t="s">
        <v>11</v>
      </c>
      <c r="B21" s="17">
        <f>[17]Março!$D$5</f>
        <v>21.5</v>
      </c>
      <c r="C21" s="17">
        <f>[17]Março!$D$6</f>
        <v>22.1</v>
      </c>
      <c r="D21" s="17">
        <f>[17]Março!$D$7</f>
        <v>21.3</v>
      </c>
      <c r="E21" s="17">
        <f>[17]Março!$D$8</f>
        <v>23.6</v>
      </c>
      <c r="F21" s="17">
        <f>[17]Março!$D$9</f>
        <v>20.6</v>
      </c>
      <c r="G21" s="17">
        <f>[17]Março!$D$10</f>
        <v>20.9</v>
      </c>
      <c r="H21" s="17">
        <f>[17]Março!$D$11</f>
        <v>21.5</v>
      </c>
      <c r="I21" s="17">
        <f>[17]Março!$D$12</f>
        <v>21.2</v>
      </c>
      <c r="J21" s="17">
        <f>[17]Março!$D$13</f>
        <v>20.7</v>
      </c>
      <c r="K21" s="17">
        <f>[17]Março!$D$14</f>
        <v>19.100000000000001</v>
      </c>
      <c r="L21" s="17">
        <f>[17]Março!$D$15</f>
        <v>20.2</v>
      </c>
      <c r="M21" s="17">
        <f>[17]Março!$D$16</f>
        <v>20.6</v>
      </c>
      <c r="N21" s="17">
        <f>[17]Março!$D$17</f>
        <v>18.100000000000001</v>
      </c>
      <c r="O21" s="17">
        <f>[17]Março!$D$18</f>
        <v>17.8</v>
      </c>
      <c r="P21" s="17">
        <f>[17]Março!$D$19</f>
        <v>19.8</v>
      </c>
      <c r="Q21" s="17">
        <f>[17]Março!$D$20</f>
        <v>20</v>
      </c>
      <c r="R21" s="17">
        <f>[17]Março!$D$21</f>
        <v>20.399999999999999</v>
      </c>
      <c r="S21" s="17">
        <f>[17]Março!$D$22</f>
        <v>19</v>
      </c>
      <c r="T21" s="17">
        <f>[17]Março!$D$23</f>
        <v>19.7</v>
      </c>
      <c r="U21" s="17">
        <f>[17]Março!$D$24</f>
        <v>20.3</v>
      </c>
      <c r="V21" s="17">
        <f>[17]Março!$D$25</f>
        <v>19.2</v>
      </c>
      <c r="W21" s="17">
        <f>[17]Março!$D$26</f>
        <v>19.100000000000001</v>
      </c>
      <c r="X21" s="17">
        <f>[17]Março!$D$27</f>
        <v>14.8</v>
      </c>
      <c r="Y21" s="17">
        <f>[17]Março!$D$28</f>
        <v>15.2</v>
      </c>
      <c r="Z21" s="17">
        <f>[17]Março!$D$29</f>
        <v>18</v>
      </c>
      <c r="AA21" s="17">
        <f>[17]Março!$D$30</f>
        <v>22.3</v>
      </c>
      <c r="AB21" s="17">
        <f>[17]Março!$D$31</f>
        <v>20.8</v>
      </c>
      <c r="AC21" s="17">
        <f>[17]Março!$D$32</f>
        <v>21</v>
      </c>
      <c r="AD21" s="17">
        <f>[17]Março!$D$33</f>
        <v>22.6</v>
      </c>
      <c r="AE21" s="17">
        <f>[17]Março!$D$34</f>
        <v>19.7</v>
      </c>
      <c r="AF21" s="17">
        <f>[17]Março!$D$35</f>
        <v>19.100000000000001</v>
      </c>
      <c r="AG21" s="33">
        <f t="shared" si="5"/>
        <v>14.8</v>
      </c>
      <c r="AH21" s="36">
        <f t="shared" si="6"/>
        <v>20.006451612903227</v>
      </c>
    </row>
    <row r="22" spans="1:34" ht="17.100000000000001" customHeight="1">
      <c r="A22" s="14" t="s">
        <v>12</v>
      </c>
      <c r="B22" s="17">
        <f>[18]Março!$D$5</f>
        <v>22.7</v>
      </c>
      <c r="C22" s="17">
        <f>[18]Março!$D$6</f>
        <v>23.9</v>
      </c>
      <c r="D22" s="17">
        <f>[18]Março!$D$7</f>
        <v>23.8</v>
      </c>
      <c r="E22" s="17">
        <f>[18]Março!$D$8</f>
        <v>22.9</v>
      </c>
      <c r="F22" s="17">
        <f>[18]Março!$D$9</f>
        <v>23.7</v>
      </c>
      <c r="G22" s="17">
        <f>[18]Março!$D$10</f>
        <v>23.7</v>
      </c>
      <c r="H22" s="17">
        <f>[18]Março!$D$11</f>
        <v>24.3</v>
      </c>
      <c r="I22" s="17">
        <f>[18]Março!$D$12</f>
        <v>23.9</v>
      </c>
      <c r="J22" s="17">
        <f>[18]Março!$D$13</f>
        <v>23.7</v>
      </c>
      <c r="K22" s="17">
        <f>[18]Março!$D$14</f>
        <v>22.6</v>
      </c>
      <c r="L22" s="17">
        <f>[18]Março!$D$15</f>
        <v>22.3</v>
      </c>
      <c r="M22" s="17">
        <f>[18]Março!$D$16</f>
        <v>21.7</v>
      </c>
      <c r="N22" s="17">
        <f>[18]Março!$D$17</f>
        <v>22.7</v>
      </c>
      <c r="O22" s="17">
        <f>[18]Março!$D$18</f>
        <v>23.6</v>
      </c>
      <c r="P22" s="17">
        <f>[18]Março!$D$19</f>
        <v>23.1</v>
      </c>
      <c r="Q22" s="17">
        <f>[18]Março!$D$20</f>
        <v>23.6</v>
      </c>
      <c r="R22" s="17">
        <f>[18]Março!$D$21</f>
        <v>25.1</v>
      </c>
      <c r="S22" s="17">
        <f>[18]Março!$D$22</f>
        <v>27.8</v>
      </c>
      <c r="T22" s="17">
        <f>[18]Março!$D$23</f>
        <v>25.9</v>
      </c>
      <c r="U22" s="17">
        <f>[18]Março!$D$24</f>
        <v>24.1</v>
      </c>
      <c r="V22" s="17">
        <f>[18]Março!$D$25</f>
        <v>25.8</v>
      </c>
      <c r="W22" s="17">
        <f>[18]Março!$D$26</f>
        <v>27.3</v>
      </c>
      <c r="X22" s="17" t="str">
        <f>[18]Março!$D$27</f>
        <v>*</v>
      </c>
      <c r="Y22" s="17" t="str">
        <f>[18]Março!$D$28</f>
        <v>*</v>
      </c>
      <c r="Z22" s="17" t="str">
        <f>[18]Março!$D$29</f>
        <v>*</v>
      </c>
      <c r="AA22" s="17" t="str">
        <f>[18]Março!$D$30</f>
        <v>*</v>
      </c>
      <c r="AB22" s="17" t="str">
        <f>[18]Março!$D$31</f>
        <v>*</v>
      </c>
      <c r="AC22" s="17" t="str">
        <f>[18]Março!$D$32</f>
        <v>*</v>
      </c>
      <c r="AD22" s="17" t="str">
        <f>[18]Março!$D$33</f>
        <v>*</v>
      </c>
      <c r="AE22" s="17" t="str">
        <f>[18]Março!$D$34</f>
        <v>*</v>
      </c>
      <c r="AF22" s="17" t="str">
        <f>[18]Março!$D$35</f>
        <v>*</v>
      </c>
      <c r="AG22" s="33">
        <f t="shared" si="5"/>
        <v>21.7</v>
      </c>
      <c r="AH22" s="36">
        <f t="shared" si="6"/>
        <v>24.009090909090911</v>
      </c>
    </row>
    <row r="23" spans="1:34" ht="17.100000000000001" customHeight="1">
      <c r="A23" s="14" t="s">
        <v>13</v>
      </c>
      <c r="B23" s="17">
        <f>[19]Março!$D$5</f>
        <v>23.3</v>
      </c>
      <c r="C23" s="17">
        <f>[19]Março!$D$6</f>
        <v>23.4</v>
      </c>
      <c r="D23" s="17">
        <f>[19]Março!$D$7</f>
        <v>23.2</v>
      </c>
      <c r="E23" s="17">
        <f>[19]Março!$D$8</f>
        <v>21.9</v>
      </c>
      <c r="F23" s="17">
        <f>[19]Março!$D$9</f>
        <v>22.3</v>
      </c>
      <c r="G23" s="17">
        <f>[19]Março!$D$10</f>
        <v>22.8</v>
      </c>
      <c r="H23" s="17">
        <f>[19]Março!$D$11</f>
        <v>23.1</v>
      </c>
      <c r="I23" s="17">
        <f>[19]Março!$D$12</f>
        <v>22.6</v>
      </c>
      <c r="J23" s="17">
        <f>[19]Março!$D$13</f>
        <v>23.8</v>
      </c>
      <c r="K23" s="17">
        <f>[19]Março!$D$14</f>
        <v>22.7</v>
      </c>
      <c r="L23" s="17">
        <f>[19]Março!$D$15</f>
        <v>22.1</v>
      </c>
      <c r="M23" s="17">
        <f>[19]Março!$D$16</f>
        <v>21.5</v>
      </c>
      <c r="N23" s="17">
        <f>[19]Março!$D$17</f>
        <v>22.4</v>
      </c>
      <c r="O23" s="17">
        <f>[19]Março!$D$18</f>
        <v>22</v>
      </c>
      <c r="P23" s="17">
        <f>[19]Março!$D$19</f>
        <v>21.2</v>
      </c>
      <c r="Q23" s="17">
        <f>[19]Março!$D$20</f>
        <v>21.4</v>
      </c>
      <c r="R23" s="17">
        <f>[19]Março!$D$21</f>
        <v>22.4</v>
      </c>
      <c r="S23" s="17">
        <f>[19]Março!$D$22</f>
        <v>21.9</v>
      </c>
      <c r="T23" s="17">
        <f>[19]Março!$D$23</f>
        <v>20.8</v>
      </c>
      <c r="U23" s="17">
        <f>[19]Março!$D$24</f>
        <v>20.3</v>
      </c>
      <c r="V23" s="17">
        <f>[19]Março!$D$25</f>
        <v>20.8</v>
      </c>
      <c r="W23" s="17">
        <f>[19]Março!$D$26</f>
        <v>20.8</v>
      </c>
      <c r="X23" s="17">
        <f>[19]Março!$D$27</f>
        <v>20.8</v>
      </c>
      <c r="Y23" s="17">
        <f>[19]Março!$D$28</f>
        <v>17.7</v>
      </c>
      <c r="Z23" s="17">
        <f>[19]Março!$D$29</f>
        <v>22.9</v>
      </c>
      <c r="AA23" s="17">
        <f>[19]Março!$D$30</f>
        <v>21.3</v>
      </c>
      <c r="AB23" s="17">
        <f>[19]Março!$D$31</f>
        <v>22.6</v>
      </c>
      <c r="AC23" s="17">
        <f>[19]Março!$D$32</f>
        <v>21.3</v>
      </c>
      <c r="AD23" s="16">
        <f>[19]Março!$D$33</f>
        <v>21.9</v>
      </c>
      <c r="AE23" s="16">
        <f>[19]Março!$D$34</f>
        <v>22.1</v>
      </c>
      <c r="AF23" s="17">
        <f>[19]Março!$D$35</f>
        <v>22.2</v>
      </c>
      <c r="AG23" s="33">
        <f t="shared" si="5"/>
        <v>17.7</v>
      </c>
      <c r="AH23" s="36">
        <f t="shared" si="6"/>
        <v>21.919354838709673</v>
      </c>
    </row>
    <row r="24" spans="1:34" ht="17.100000000000001" customHeight="1">
      <c r="A24" s="14" t="s">
        <v>14</v>
      </c>
      <c r="B24" s="17">
        <f>[20]Março!$D$5</f>
        <v>22.1</v>
      </c>
      <c r="C24" s="17">
        <f>[20]Março!$D$6</f>
        <v>22.6</v>
      </c>
      <c r="D24" s="17">
        <f>[20]Março!$D$7</f>
        <v>22.3</v>
      </c>
      <c r="E24" s="17">
        <f>[20]Março!$D$8</f>
        <v>22.5</v>
      </c>
      <c r="F24" s="17">
        <f>[20]Março!$D$9</f>
        <v>22.7</v>
      </c>
      <c r="G24" s="17">
        <f>[20]Março!$D$10</f>
        <v>22.1</v>
      </c>
      <c r="H24" s="17">
        <f>[20]Março!$D$11</f>
        <v>21.5</v>
      </c>
      <c r="I24" s="17">
        <f>[20]Março!$D$12</f>
        <v>22.5</v>
      </c>
      <c r="J24" s="17">
        <f>[20]Março!$D$13</f>
        <v>22.1</v>
      </c>
      <c r="K24" s="17">
        <f>[20]Março!$D$14</f>
        <v>21.4</v>
      </c>
      <c r="L24" s="17">
        <f>[20]Março!$D$15</f>
        <v>21</v>
      </c>
      <c r="M24" s="17">
        <f>[20]Março!$D$16</f>
        <v>21.8</v>
      </c>
      <c r="N24" s="17">
        <f>[20]Março!$D$17</f>
        <v>19.8</v>
      </c>
      <c r="O24" s="17">
        <f>[20]Março!$D$18</f>
        <v>20.5</v>
      </c>
      <c r="P24" s="17">
        <f>[20]Março!$D$19</f>
        <v>20.399999999999999</v>
      </c>
      <c r="Q24" s="17">
        <f>[20]Março!$D$20</f>
        <v>20.100000000000001</v>
      </c>
      <c r="R24" s="17">
        <f>[20]Março!$D$21</f>
        <v>21.5</v>
      </c>
      <c r="S24" s="17">
        <f>[20]Março!$D$22</f>
        <v>20.2</v>
      </c>
      <c r="T24" s="17">
        <f>[20]Março!$D$23</f>
        <v>20.399999999999999</v>
      </c>
      <c r="U24" s="17">
        <f>[20]Março!$D$24</f>
        <v>19.600000000000001</v>
      </c>
      <c r="V24" s="17">
        <f>[20]Março!$D$25</f>
        <v>20.5</v>
      </c>
      <c r="W24" s="17">
        <f>[20]Março!$D$26</f>
        <v>19.7</v>
      </c>
      <c r="X24" s="17">
        <f>[20]Março!$D$27</f>
        <v>19.600000000000001</v>
      </c>
      <c r="Y24" s="17">
        <f>[20]Março!$D$28</f>
        <v>19.899999999999999</v>
      </c>
      <c r="Z24" s="17">
        <f>[20]Março!$D$29</f>
        <v>19.7</v>
      </c>
      <c r="AA24" s="17">
        <f>[20]Março!$D$30</f>
        <v>22</v>
      </c>
      <c r="AB24" s="17">
        <f>[20]Março!$D$31</f>
        <v>21.2</v>
      </c>
      <c r="AC24" s="17">
        <f>[20]Março!$D$32</f>
        <v>20.9</v>
      </c>
      <c r="AD24" s="17">
        <f>[20]Março!$D$33</f>
        <v>21.5</v>
      </c>
      <c r="AE24" s="17">
        <f>[20]Março!$D$34</f>
        <v>21.5</v>
      </c>
      <c r="AF24" s="17">
        <f>[20]Março!$D$35</f>
        <v>21.8</v>
      </c>
      <c r="AG24" s="33">
        <f t="shared" si="5"/>
        <v>19.600000000000001</v>
      </c>
      <c r="AH24" s="36">
        <f t="shared" si="6"/>
        <v>21.141935483870967</v>
      </c>
    </row>
    <row r="25" spans="1:34" ht="17.100000000000001" customHeight="1">
      <c r="A25" s="14" t="s">
        <v>15</v>
      </c>
      <c r="B25" s="17">
        <f>[21]Março!$D$5</f>
        <v>20.6</v>
      </c>
      <c r="C25" s="17">
        <f>[21]Março!$D$6</f>
        <v>20.9</v>
      </c>
      <c r="D25" s="17">
        <f>[21]Março!$D$7</f>
        <v>20.7</v>
      </c>
      <c r="E25" s="17">
        <f>[21]Março!$D$8</f>
        <v>21.7</v>
      </c>
      <c r="F25" s="17">
        <f>[21]Março!$D$9</f>
        <v>21.1</v>
      </c>
      <c r="G25" s="17">
        <f>[21]Março!$D$10</f>
        <v>19.8</v>
      </c>
      <c r="H25" s="17">
        <f>[21]Março!$D$11</f>
        <v>20.6</v>
      </c>
      <c r="I25" s="17">
        <f>[21]Março!$D$12</f>
        <v>21</v>
      </c>
      <c r="J25" s="17">
        <f>[21]Março!$D$13</f>
        <v>19.8</v>
      </c>
      <c r="K25" s="17">
        <f>[21]Março!$D$14</f>
        <v>20.100000000000001</v>
      </c>
      <c r="L25" s="17">
        <f>[21]Março!$D$15</f>
        <v>21.5</v>
      </c>
      <c r="M25" s="17">
        <f>[21]Março!$D$16</f>
        <v>20.6</v>
      </c>
      <c r="N25" s="17">
        <f>[21]Março!$D$17</f>
        <v>18.5</v>
      </c>
      <c r="O25" s="17">
        <f>[21]Março!$D$18</f>
        <v>18.399999999999999</v>
      </c>
      <c r="P25" s="17">
        <f>[21]Março!$D$19</f>
        <v>19.5</v>
      </c>
      <c r="Q25" s="17">
        <f>[21]Março!$D$20</f>
        <v>20.3</v>
      </c>
      <c r="R25" s="17">
        <f>[21]Março!$D$21</f>
        <v>21</v>
      </c>
      <c r="S25" s="17">
        <f>[21]Março!$D$22</f>
        <v>19.899999999999999</v>
      </c>
      <c r="T25" s="17">
        <f>[21]Março!$D$23</f>
        <v>19.7</v>
      </c>
      <c r="U25" s="17">
        <f>[21]Março!$D$24</f>
        <v>19.2</v>
      </c>
      <c r="V25" s="17">
        <f>[21]Março!$D$25</f>
        <v>19.7</v>
      </c>
      <c r="W25" s="17">
        <f>[21]Março!$D$26</f>
        <v>18.600000000000001</v>
      </c>
      <c r="X25" s="17">
        <f>[21]Março!$D$27</f>
        <v>14.1</v>
      </c>
      <c r="Y25" s="17">
        <f>[21]Março!$D$28</f>
        <v>17</v>
      </c>
      <c r="Z25" s="17">
        <f>[21]Março!$D$29</f>
        <v>18.2</v>
      </c>
      <c r="AA25" s="17">
        <f>[21]Março!$D$30</f>
        <v>20.100000000000001</v>
      </c>
      <c r="AB25" s="17">
        <f>[21]Março!$D$31</f>
        <v>19.5</v>
      </c>
      <c r="AC25" s="17">
        <f>[21]Março!$D$32</f>
        <v>19.5</v>
      </c>
      <c r="AD25" s="17">
        <f>[21]Março!$D$33</f>
        <v>19.8</v>
      </c>
      <c r="AE25" s="17">
        <f>[21]Março!$D$34</f>
        <v>19.100000000000001</v>
      </c>
      <c r="AF25" s="17">
        <f>[21]Março!$D$35</f>
        <v>16.899999999999999</v>
      </c>
      <c r="AG25" s="33">
        <f t="shared" si="5"/>
        <v>14.1</v>
      </c>
      <c r="AH25" s="36">
        <f t="shared" si="6"/>
        <v>19.593548387096771</v>
      </c>
    </row>
    <row r="26" spans="1:34" ht="17.100000000000001" customHeight="1">
      <c r="A26" s="14" t="s">
        <v>16</v>
      </c>
      <c r="B26" s="17">
        <f>[22]Março!$D$5</f>
        <v>21.9</v>
      </c>
      <c r="C26" s="17">
        <f>[22]Março!$D$6</f>
        <v>23.9</v>
      </c>
      <c r="D26" s="17">
        <f>[22]Março!$D$7</f>
        <v>23.7</v>
      </c>
      <c r="E26" s="17">
        <f>[22]Março!$D$8</f>
        <v>24.5</v>
      </c>
      <c r="F26" s="17">
        <f>[22]Março!$D$9</f>
        <v>24</v>
      </c>
      <c r="G26" s="17">
        <f>[22]Março!$D$10</f>
        <v>25.1</v>
      </c>
      <c r="H26" s="17">
        <f>[22]Março!$D$11</f>
        <v>24.2</v>
      </c>
      <c r="I26" s="17">
        <f>[22]Março!$D$12</f>
        <v>23.9</v>
      </c>
      <c r="J26" s="17">
        <f>[22]Março!$D$13</f>
        <v>21.7</v>
      </c>
      <c r="K26" s="17">
        <f>[22]Março!$D$14</f>
        <v>21.5</v>
      </c>
      <c r="L26" s="17">
        <f>[22]Março!$D$15</f>
        <v>22.5</v>
      </c>
      <c r="M26" s="17">
        <f>[22]Março!$D$16</f>
        <v>20.7</v>
      </c>
      <c r="N26" s="17">
        <f>[22]Março!$D$17</f>
        <v>19.5</v>
      </c>
      <c r="O26" s="17">
        <f>[22]Março!$D$18</f>
        <v>23.1</v>
      </c>
      <c r="P26" s="17">
        <f>[22]Março!$D$19</f>
        <v>22.9</v>
      </c>
      <c r="Q26" s="17">
        <f>[22]Março!$D$20</f>
        <v>22.9</v>
      </c>
      <c r="R26" s="17">
        <f>[22]Março!$D$21</f>
        <v>23.1</v>
      </c>
      <c r="S26" s="17">
        <f>[22]Março!$D$22</f>
        <v>22</v>
      </c>
      <c r="T26" s="17">
        <f>[22]Março!$D$23</f>
        <v>21.6</v>
      </c>
      <c r="U26" s="17">
        <f>[22]Março!$D$24</f>
        <v>21</v>
      </c>
      <c r="V26" s="17">
        <f>[22]Março!$D$25</f>
        <v>21.3</v>
      </c>
      <c r="W26" s="17">
        <f>[22]Março!$D$26</f>
        <v>22.2</v>
      </c>
      <c r="X26" s="17">
        <f>[22]Março!$D$27</f>
        <v>16.100000000000001</v>
      </c>
      <c r="Y26" s="17">
        <f>[22]Março!$D$28</f>
        <v>16.600000000000001</v>
      </c>
      <c r="Z26" s="17">
        <f>[22]Março!$D$29</f>
        <v>22.3</v>
      </c>
      <c r="AA26" s="17">
        <f>[22]Março!$D$30</f>
        <v>22.7</v>
      </c>
      <c r="AB26" s="17">
        <f>[22]Março!$D$31</f>
        <v>19.7</v>
      </c>
      <c r="AC26" s="17">
        <f>[22]Março!$D$32</f>
        <v>19.8</v>
      </c>
      <c r="AD26" s="17">
        <f>[22]Março!$D$33</f>
        <v>21</v>
      </c>
      <c r="AE26" s="17">
        <f>[22]Março!$D$34</f>
        <v>17.899999999999999</v>
      </c>
      <c r="AF26" s="17">
        <f>[22]Março!$D$35</f>
        <v>21.7</v>
      </c>
      <c r="AG26" s="33">
        <f t="shared" si="5"/>
        <v>16.100000000000001</v>
      </c>
      <c r="AH26" s="36">
        <f t="shared" si="6"/>
        <v>21.774193548387096</v>
      </c>
    </row>
    <row r="27" spans="1:34" ht="17.100000000000001" customHeight="1">
      <c r="A27" s="14" t="s">
        <v>17</v>
      </c>
      <c r="B27" s="17">
        <f>[23]Março!$D$5</f>
        <v>22.7</v>
      </c>
      <c r="C27" s="17">
        <f>[23]Março!$D$6</f>
        <v>22.4</v>
      </c>
      <c r="D27" s="17">
        <f>[23]Março!$D$7</f>
        <v>22.2</v>
      </c>
      <c r="E27" s="17">
        <f>[23]Março!$D$8</f>
        <v>22.7</v>
      </c>
      <c r="F27" s="17">
        <f>[23]Março!$D$9</f>
        <v>20.9</v>
      </c>
      <c r="G27" s="17">
        <f>[23]Março!$D$10</f>
        <v>22.5</v>
      </c>
      <c r="H27" s="17">
        <f>[23]Março!$D$11</f>
        <v>21.9</v>
      </c>
      <c r="I27" s="17">
        <f>[23]Março!$D$12</f>
        <v>20.6</v>
      </c>
      <c r="J27" s="17">
        <f>[23]Março!$D$13</f>
        <v>21</v>
      </c>
      <c r="K27" s="17">
        <f>[23]Março!$D$14</f>
        <v>20.2</v>
      </c>
      <c r="L27" s="17">
        <f>[23]Março!$D$15</f>
        <v>20.5</v>
      </c>
      <c r="M27" s="17">
        <f>[23]Março!$D$16</f>
        <v>20.9</v>
      </c>
      <c r="N27" s="17">
        <f>[23]Março!$D$17</f>
        <v>19.100000000000001</v>
      </c>
      <c r="O27" s="17">
        <f>[23]Março!$D$18</f>
        <v>19.2</v>
      </c>
      <c r="P27" s="17">
        <f>[23]Março!$D$19</f>
        <v>20</v>
      </c>
      <c r="Q27" s="17">
        <f>[23]Março!$D$20</f>
        <v>20.6</v>
      </c>
      <c r="R27" s="17">
        <f>[23]Março!$D$21</f>
        <v>20.5</v>
      </c>
      <c r="S27" s="17">
        <f>[23]Março!$D$22</f>
        <v>19.8</v>
      </c>
      <c r="T27" s="17">
        <f>[23]Março!$D$23</f>
        <v>20.9</v>
      </c>
      <c r="U27" s="17">
        <f>[23]Março!$D$24</f>
        <v>20.6</v>
      </c>
      <c r="V27" s="17">
        <f>[23]Março!$D$25</f>
        <v>19.899999999999999</v>
      </c>
      <c r="W27" s="17">
        <f>[23]Março!$D$26</f>
        <v>18.2</v>
      </c>
      <c r="X27" s="17">
        <f>[23]Março!$D$27</f>
        <v>14.9</v>
      </c>
      <c r="Y27" s="17">
        <f>[23]Março!$D$28</f>
        <v>14.5</v>
      </c>
      <c r="Z27" s="17">
        <f>[23]Março!$D$29</f>
        <v>19.899999999999999</v>
      </c>
      <c r="AA27" s="17">
        <f>[23]Março!$D$30</f>
        <v>20.100000000000001</v>
      </c>
      <c r="AB27" s="17">
        <f>[23]Março!$D$31</f>
        <v>19.5</v>
      </c>
      <c r="AC27" s="17">
        <f>[23]Março!$D$32</f>
        <v>21.2</v>
      </c>
      <c r="AD27" s="17">
        <f>[23]Março!$D$33</f>
        <v>22.3</v>
      </c>
      <c r="AE27" s="17">
        <f>[23]Março!$D$34</f>
        <v>21.3</v>
      </c>
      <c r="AF27" s="17">
        <f>[23]Março!$D$35</f>
        <v>19.5</v>
      </c>
      <c r="AG27" s="33">
        <f t="shared" si="5"/>
        <v>14.5</v>
      </c>
      <c r="AH27" s="36">
        <f t="shared" si="6"/>
        <v>20.338709677419352</v>
      </c>
    </row>
    <row r="28" spans="1:34" ht="17.100000000000001" customHeight="1">
      <c r="A28" s="14" t="s">
        <v>18</v>
      </c>
      <c r="B28" s="80" t="str">
        <f>[24]Março!$D$5</f>
        <v>*</v>
      </c>
      <c r="C28" s="80" t="str">
        <f>[24]Março!$D$6</f>
        <v>*</v>
      </c>
      <c r="D28" s="80" t="str">
        <f>[24]Março!$D$7</f>
        <v>*</v>
      </c>
      <c r="E28" s="80" t="str">
        <f>[24]Março!$D$8</f>
        <v>*</v>
      </c>
      <c r="F28" s="17" t="str">
        <f>[24]Março!$D$9</f>
        <v>*</v>
      </c>
      <c r="G28" s="17" t="str">
        <f>[24]Março!$D$10</f>
        <v>*</v>
      </c>
      <c r="H28" s="17" t="str">
        <f>[24]Março!$D$11</f>
        <v>*</v>
      </c>
      <c r="I28" s="17" t="str">
        <f>[24]Março!$D$12</f>
        <v>*</v>
      </c>
      <c r="J28" s="17" t="str">
        <f>[24]Março!$D$13</f>
        <v>*</v>
      </c>
      <c r="K28" s="17" t="str">
        <f>[24]Março!$D$14</f>
        <v>*</v>
      </c>
      <c r="L28" s="17" t="str">
        <f>[24]Março!$D$15</f>
        <v>*</v>
      </c>
      <c r="M28" s="17" t="str">
        <f>[24]Março!$D$16</f>
        <v>*</v>
      </c>
      <c r="N28" s="17" t="str">
        <f>[24]Março!$D$17</f>
        <v>*</v>
      </c>
      <c r="O28" s="17" t="str">
        <f>[24]Março!$D$18</f>
        <v>*</v>
      </c>
      <c r="P28" s="17" t="str">
        <f>[24]Março!$D$19</f>
        <v>*</v>
      </c>
      <c r="Q28" s="17" t="str">
        <f>[24]Março!$D$20</f>
        <v>*</v>
      </c>
      <c r="R28" s="17" t="str">
        <f>[24]Março!$D$21</f>
        <v>*</v>
      </c>
      <c r="S28" s="17" t="str">
        <f>[24]Março!$D$22</f>
        <v>*</v>
      </c>
      <c r="T28" s="17" t="str">
        <f>[24]Março!$D$23</f>
        <v>*</v>
      </c>
      <c r="U28" s="17" t="str">
        <f>[24]Março!$D$24</f>
        <v>*</v>
      </c>
      <c r="V28" s="17" t="str">
        <f>[24]Março!$D$25</f>
        <v>*</v>
      </c>
      <c r="W28" s="17" t="str">
        <f>[24]Março!$D$26</f>
        <v>*</v>
      </c>
      <c r="X28" s="17" t="str">
        <f>[24]Março!$D$27</f>
        <v>*</v>
      </c>
      <c r="Y28" s="17" t="str">
        <f>[24]Março!$D$28</f>
        <v>*</v>
      </c>
      <c r="Z28" s="17" t="str">
        <f>[24]Março!$D$29</f>
        <v>*</v>
      </c>
      <c r="AA28" s="17" t="str">
        <f>[24]Março!$D$30</f>
        <v>*</v>
      </c>
      <c r="AB28" s="17" t="str">
        <f>[24]Março!$D$31</f>
        <v>*</v>
      </c>
      <c r="AC28" s="17" t="str">
        <f>[24]Março!$D$32</f>
        <v>*</v>
      </c>
      <c r="AD28" s="17" t="str">
        <f>[24]Março!$D$33</f>
        <v>*</v>
      </c>
      <c r="AE28" s="17" t="str">
        <f>[24]Março!$D$34</f>
        <v>*</v>
      </c>
      <c r="AF28" s="17" t="str">
        <f>[24]Março!$D$35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[25]Março!$D$5</f>
        <v>21.8</v>
      </c>
      <c r="C29" s="17">
        <f>[25]Março!$D$6</f>
        <v>22</v>
      </c>
      <c r="D29" s="17">
        <f>[25]Março!$D$7</f>
        <v>22.9</v>
      </c>
      <c r="E29" s="17">
        <f>[25]Março!$D$8</f>
        <v>22.1</v>
      </c>
      <c r="F29" s="17">
        <f>[25]Março!$D$9</f>
        <v>21.4</v>
      </c>
      <c r="G29" s="17">
        <f>[25]Março!$D$10</f>
        <v>21.3</v>
      </c>
      <c r="H29" s="17">
        <f>[25]Março!$D$11</f>
        <v>21.5</v>
      </c>
      <c r="I29" s="17">
        <f>[25]Março!$D$12</f>
        <v>21</v>
      </c>
      <c r="J29" s="17">
        <f>[25]Março!$D$13</f>
        <v>20.399999999999999</v>
      </c>
      <c r="K29" s="17">
        <f>[25]Março!$D$14</f>
        <v>20.6</v>
      </c>
      <c r="L29" s="17">
        <f>[25]Março!$D$15</f>
        <v>20.5</v>
      </c>
      <c r="M29" s="17">
        <f>[25]Março!$D$16</f>
        <v>19.600000000000001</v>
      </c>
      <c r="N29" s="17">
        <f>[25]Março!$D$17</f>
        <v>18.399999999999999</v>
      </c>
      <c r="O29" s="17">
        <f>[25]Março!$D$18</f>
        <v>18.399999999999999</v>
      </c>
      <c r="P29" s="17">
        <f>[25]Março!$D$19</f>
        <v>19.8</v>
      </c>
      <c r="Q29" s="17">
        <f>[25]Março!$D$20</f>
        <v>20.5</v>
      </c>
      <c r="R29" s="17">
        <f>[25]Março!$D$21</f>
        <v>21.5</v>
      </c>
      <c r="S29" s="17">
        <f>[25]Março!$D$22</f>
        <v>22</v>
      </c>
      <c r="T29" s="17">
        <f>[25]Março!$D$23</f>
        <v>20.9</v>
      </c>
      <c r="U29" s="17">
        <f>[25]Março!$D$24</f>
        <v>19.8</v>
      </c>
      <c r="V29" s="17">
        <f>[25]Março!$D$25</f>
        <v>20.2</v>
      </c>
      <c r="W29" s="17">
        <f>[25]Março!$D$26</f>
        <v>18.3</v>
      </c>
      <c r="X29" s="17">
        <f>[25]Março!$D$27</f>
        <v>14.8</v>
      </c>
      <c r="Y29" s="17">
        <f>[25]Março!$D$28</f>
        <v>18.100000000000001</v>
      </c>
      <c r="Z29" s="17">
        <f>[25]Março!$D$29</f>
        <v>18.7</v>
      </c>
      <c r="AA29" s="17">
        <f>[25]Março!$D$30</f>
        <v>20.3</v>
      </c>
      <c r="AB29" s="17">
        <f>[25]Março!$D$31</f>
        <v>20.7</v>
      </c>
      <c r="AC29" s="17">
        <f>[25]Março!$D$32</f>
        <v>21.2</v>
      </c>
      <c r="AD29" s="17">
        <f>[25]Março!$D$33</f>
        <v>21.3</v>
      </c>
      <c r="AE29" s="17">
        <f>[25]Março!$D$34</f>
        <v>19.600000000000001</v>
      </c>
      <c r="AF29" s="17">
        <f>[25]Março!$D$35</f>
        <v>16.2</v>
      </c>
      <c r="AG29" s="33">
        <f t="shared" si="5"/>
        <v>14.8</v>
      </c>
      <c r="AH29" s="36">
        <f t="shared" si="6"/>
        <v>20.187096774193552</v>
      </c>
    </row>
    <row r="30" spans="1:34" ht="17.100000000000001" customHeight="1">
      <c r="A30" s="14" t="s">
        <v>31</v>
      </c>
      <c r="B30" s="17">
        <f>[26]Março!$D$5</f>
        <v>21.5</v>
      </c>
      <c r="C30" s="17">
        <f>[26]Março!$D$6</f>
        <v>20</v>
      </c>
      <c r="D30" s="17">
        <f>[26]Março!$D$7</f>
        <v>21.3</v>
      </c>
      <c r="E30" s="17">
        <f>[26]Março!$D$8</f>
        <v>23.1</v>
      </c>
      <c r="F30" s="17">
        <f>[26]Março!$D$9</f>
        <v>21.8</v>
      </c>
      <c r="G30" s="17">
        <f>[26]Março!$D$10</f>
        <v>22</v>
      </c>
      <c r="H30" s="17">
        <f>[26]Março!$D$11</f>
        <v>21.8</v>
      </c>
      <c r="I30" s="17">
        <f>[26]Março!$D$12</f>
        <v>21.4</v>
      </c>
      <c r="J30" s="17">
        <f>[26]Março!$D$13</f>
        <v>21.5</v>
      </c>
      <c r="K30" s="17">
        <f>[26]Março!$D$14</f>
        <v>21.7</v>
      </c>
      <c r="L30" s="17">
        <f>[26]Março!$D$15</f>
        <v>20.6</v>
      </c>
      <c r="M30" s="17">
        <f>[26]Março!$D$16</f>
        <v>21.2</v>
      </c>
      <c r="N30" s="17">
        <f>[26]Março!$D$17</f>
        <v>20.6</v>
      </c>
      <c r="O30" s="17">
        <f>[26]Março!$D$18</f>
        <v>20.399999999999999</v>
      </c>
      <c r="P30" s="17">
        <f>[26]Março!$D$19</f>
        <v>21.3</v>
      </c>
      <c r="Q30" s="17">
        <f>[26]Março!$D$20</f>
        <v>20.399999999999999</v>
      </c>
      <c r="R30" s="17">
        <f>[26]Março!$D$21</f>
        <v>21.4</v>
      </c>
      <c r="S30" s="17">
        <f>[26]Março!$D$22</f>
        <v>19.2</v>
      </c>
      <c r="T30" s="17">
        <f>[26]Março!$D$23</f>
        <v>20.100000000000001</v>
      </c>
      <c r="U30" s="17">
        <f>[26]Março!$D$24</f>
        <v>18.899999999999999</v>
      </c>
      <c r="V30" s="17">
        <f>[26]Março!$D$25</f>
        <v>19</v>
      </c>
      <c r="W30" s="17">
        <f>[26]Março!$D$26</f>
        <v>19.3</v>
      </c>
      <c r="X30" s="17">
        <f>[26]Março!$D$27</f>
        <v>15</v>
      </c>
      <c r="Y30" s="17">
        <f>[26]Março!$D$28</f>
        <v>16.7</v>
      </c>
      <c r="Z30" s="17">
        <f>[26]Março!$D$29</f>
        <v>20.2</v>
      </c>
      <c r="AA30" s="17">
        <f>[26]Março!$D$30</f>
        <v>22.2</v>
      </c>
      <c r="AB30" s="17">
        <f>[26]Março!$D$31</f>
        <v>20.7</v>
      </c>
      <c r="AC30" s="17">
        <f>[26]Março!$D$32</f>
        <v>20.100000000000001</v>
      </c>
      <c r="AD30" s="17">
        <f>[26]Março!$D$33</f>
        <v>22.2</v>
      </c>
      <c r="AE30" s="17">
        <f>[26]Março!$D$34</f>
        <v>21.7</v>
      </c>
      <c r="AF30" s="17">
        <f>[26]Março!$D$35</f>
        <v>18.7</v>
      </c>
      <c r="AG30" s="33">
        <f t="shared" si="5"/>
        <v>15</v>
      </c>
      <c r="AH30" s="36">
        <f t="shared" si="6"/>
        <v>20.516129032258068</v>
      </c>
    </row>
    <row r="31" spans="1:34" ht="17.100000000000001" customHeight="1">
      <c r="A31" s="14" t="s">
        <v>49</v>
      </c>
      <c r="B31" s="17">
        <f>[27]Março!$D$5</f>
        <v>20.399999999999999</v>
      </c>
      <c r="C31" s="17">
        <f>[27]Março!$D$6</f>
        <v>21.2</v>
      </c>
      <c r="D31" s="17">
        <f>[27]Março!$D$7</f>
        <v>21.4</v>
      </c>
      <c r="E31" s="17">
        <f>[27]Março!$D$8</f>
        <v>21.7</v>
      </c>
      <c r="F31" s="17">
        <f>[27]Março!$D$9</f>
        <v>20</v>
      </c>
      <c r="G31" s="17">
        <f>[27]Março!$D$10</f>
        <v>20.7</v>
      </c>
      <c r="H31" s="17">
        <f>[27]Março!$D$11</f>
        <v>21.9</v>
      </c>
      <c r="I31" s="17">
        <f>[27]Março!$D$12</f>
        <v>22.4</v>
      </c>
      <c r="J31" s="17">
        <f>[27]Março!$D$13</f>
        <v>21.2</v>
      </c>
      <c r="K31" s="17">
        <f>[27]Março!$D$14</f>
        <v>21.1</v>
      </c>
      <c r="L31" s="17">
        <f>[27]Março!$D$15</f>
        <v>21.6</v>
      </c>
      <c r="M31" s="17">
        <f>[27]Março!$D$16</f>
        <v>21.5</v>
      </c>
      <c r="N31" s="17">
        <f>[27]Março!$D$17</f>
        <v>21.3</v>
      </c>
      <c r="O31" s="17">
        <f>[27]Março!$D$18</f>
        <v>20.8</v>
      </c>
      <c r="P31" s="17">
        <f>[27]Março!$D$19</f>
        <v>21.4</v>
      </c>
      <c r="Q31" s="17">
        <f>[27]Março!$D$20</f>
        <v>20.9</v>
      </c>
      <c r="R31" s="17">
        <f>[27]Março!$D$21</f>
        <v>21.1</v>
      </c>
      <c r="S31" s="17">
        <f>[27]Março!$D$22</f>
        <v>19.8</v>
      </c>
      <c r="T31" s="17">
        <f>[27]Março!$D$23</f>
        <v>20.100000000000001</v>
      </c>
      <c r="U31" s="17">
        <f>[27]Março!$D$24</f>
        <v>18.5</v>
      </c>
      <c r="V31" s="17">
        <f>[27]Março!$D$25</f>
        <v>19.7</v>
      </c>
      <c r="W31" s="17">
        <f>[27]Março!$D$26</f>
        <v>19.600000000000001</v>
      </c>
      <c r="X31" s="17">
        <f>[27]Março!$D$27</f>
        <v>21</v>
      </c>
      <c r="Y31" s="17">
        <f>[27]Março!$D$28</f>
        <v>20</v>
      </c>
      <c r="Z31" s="17">
        <f>[27]Março!$D$29</f>
        <v>21.9</v>
      </c>
      <c r="AA31" s="17">
        <f>[27]Março!$D$30</f>
        <v>21.8</v>
      </c>
      <c r="AB31" s="17">
        <f>[27]Março!$D$31</f>
        <v>19.8</v>
      </c>
      <c r="AC31" s="17">
        <f>[27]Março!$D$32</f>
        <v>20.7</v>
      </c>
      <c r="AD31" s="17">
        <f>[27]Março!$D$33</f>
        <v>21.5</v>
      </c>
      <c r="AE31" s="17">
        <f>[27]Março!$D$34</f>
        <v>20.5</v>
      </c>
      <c r="AF31" s="17">
        <f>[27]Março!$D$35</f>
        <v>22.5</v>
      </c>
      <c r="AG31" s="33">
        <f>MIN(B31:AF31)</f>
        <v>18.5</v>
      </c>
      <c r="AH31" s="36">
        <f>AVERAGE(B31:AF31)</f>
        <v>20.903225806451612</v>
      </c>
    </row>
    <row r="32" spans="1:34" ht="17.100000000000001" customHeight="1">
      <c r="A32" s="14" t="s">
        <v>20</v>
      </c>
      <c r="B32" s="17">
        <f>[28]Março!$D$5</f>
        <v>21.2</v>
      </c>
      <c r="C32" s="17">
        <f>[28]Março!$D$6</f>
        <v>21.7</v>
      </c>
      <c r="D32" s="17">
        <f>[28]Março!$D$7</f>
        <v>23.7</v>
      </c>
      <c r="E32" s="17">
        <f>[28]Março!$D$8</f>
        <v>23.1</v>
      </c>
      <c r="F32" s="17">
        <f>[28]Março!$D$9</f>
        <v>22</v>
      </c>
      <c r="G32" s="17">
        <f>[28]Março!$D$10</f>
        <v>21.9</v>
      </c>
      <c r="H32" s="17">
        <f>[28]Março!$D$11</f>
        <v>22.1</v>
      </c>
      <c r="I32" s="17">
        <f>[28]Março!$D$12</f>
        <v>22.5</v>
      </c>
      <c r="J32" s="17">
        <f>[28]Março!$D$13</f>
        <v>21.2</v>
      </c>
      <c r="K32" s="17">
        <f>[28]Março!$D$14</f>
        <v>21.5</v>
      </c>
      <c r="L32" s="17">
        <f>[28]Março!$D$15</f>
        <v>22.7</v>
      </c>
      <c r="M32" s="17">
        <f>[28]Março!$D$16</f>
        <v>19.7</v>
      </c>
      <c r="N32" s="17">
        <f>[28]Março!$D$17</f>
        <v>19.5</v>
      </c>
      <c r="O32" s="17">
        <f>[28]Março!$D$18</f>
        <v>20.3</v>
      </c>
      <c r="P32" s="17">
        <f>[28]Março!$D$19</f>
        <v>20.9</v>
      </c>
      <c r="Q32" s="17">
        <f>[28]Março!$D$20</f>
        <v>21.2</v>
      </c>
      <c r="R32" s="17">
        <f>[28]Março!$D$21</f>
        <v>23.2</v>
      </c>
      <c r="S32" s="17">
        <f>[28]Março!$D$22</f>
        <v>21.8</v>
      </c>
      <c r="T32" s="17">
        <f>[28]Março!$D$23</f>
        <v>21</v>
      </c>
      <c r="U32" s="17">
        <f>[28]Março!$D$24</f>
        <v>21</v>
      </c>
      <c r="V32" s="17">
        <f>[28]Março!$D$25</f>
        <v>20.9</v>
      </c>
      <c r="W32" s="17">
        <f>[28]Março!$D$26</f>
        <v>20.100000000000001</v>
      </c>
      <c r="X32" s="17">
        <f>[28]Março!$D$27</f>
        <v>19.899999999999999</v>
      </c>
      <c r="Y32" s="17">
        <f>[28]Março!$D$28</f>
        <v>20.8</v>
      </c>
      <c r="Z32" s="17">
        <f>[28]Março!$D$29</f>
        <v>18.899999999999999</v>
      </c>
      <c r="AA32" s="17">
        <f>[28]Março!$D$30</f>
        <v>21.6</v>
      </c>
      <c r="AB32" s="17">
        <f>[28]Março!$D$31</f>
        <v>19.600000000000001</v>
      </c>
      <c r="AC32" s="17">
        <f>[28]Março!$D$32</f>
        <v>21.9</v>
      </c>
      <c r="AD32" s="17">
        <f>[28]Março!$D$33</f>
        <v>24.2</v>
      </c>
      <c r="AE32" s="17">
        <f>[28]Março!$D$34</f>
        <v>22</v>
      </c>
      <c r="AF32" s="17">
        <f>[28]Março!$D$35</f>
        <v>21.9</v>
      </c>
      <c r="AG32" s="33">
        <f>MIN(B32:AF32)</f>
        <v>18.899999999999999</v>
      </c>
      <c r="AH32" s="36">
        <f>AVERAGE(B32:AF32)</f>
        <v>21.419354838709673</v>
      </c>
    </row>
    <row r="33" spans="1:35" s="5" customFormat="1" ht="17.100000000000001" customHeight="1" thickBot="1">
      <c r="A33" s="81" t="s">
        <v>35</v>
      </c>
      <c r="B33" s="82">
        <f t="shared" ref="B33:AG33" si="9">MIN(B5:B32)</f>
        <v>20.399999999999999</v>
      </c>
      <c r="C33" s="82">
        <f t="shared" si="9"/>
        <v>19.3</v>
      </c>
      <c r="D33" s="82">
        <f t="shared" si="9"/>
        <v>18.899999999999999</v>
      </c>
      <c r="E33" s="82">
        <f t="shared" si="9"/>
        <v>19.3</v>
      </c>
      <c r="F33" s="82">
        <f t="shared" si="9"/>
        <v>18.3</v>
      </c>
      <c r="G33" s="82">
        <f t="shared" si="9"/>
        <v>19.600000000000001</v>
      </c>
      <c r="H33" s="82">
        <f t="shared" si="9"/>
        <v>20.3</v>
      </c>
      <c r="I33" s="82">
        <f t="shared" si="9"/>
        <v>20.3</v>
      </c>
      <c r="J33" s="82">
        <f t="shared" si="9"/>
        <v>19.399999999999999</v>
      </c>
      <c r="K33" s="82">
        <f t="shared" si="9"/>
        <v>19.100000000000001</v>
      </c>
      <c r="L33" s="82">
        <f t="shared" si="9"/>
        <v>19.5</v>
      </c>
      <c r="M33" s="82">
        <f t="shared" si="9"/>
        <v>17.8</v>
      </c>
      <c r="N33" s="82">
        <f t="shared" si="9"/>
        <v>17.3</v>
      </c>
      <c r="O33" s="82">
        <f t="shared" si="9"/>
        <v>17.100000000000001</v>
      </c>
      <c r="P33" s="82">
        <f t="shared" si="9"/>
        <v>17.5</v>
      </c>
      <c r="Q33" s="82">
        <f t="shared" si="9"/>
        <v>17.899999999999999</v>
      </c>
      <c r="R33" s="82">
        <f t="shared" si="9"/>
        <v>19.5</v>
      </c>
      <c r="S33" s="82">
        <f t="shared" si="9"/>
        <v>18.7</v>
      </c>
      <c r="T33" s="82">
        <f t="shared" si="9"/>
        <v>18.3</v>
      </c>
      <c r="U33" s="82">
        <f t="shared" si="9"/>
        <v>16.899999999999999</v>
      </c>
      <c r="V33" s="82">
        <f t="shared" si="9"/>
        <v>18.2</v>
      </c>
      <c r="W33" s="82">
        <f t="shared" si="9"/>
        <v>17.600000000000001</v>
      </c>
      <c r="X33" s="82">
        <f t="shared" si="9"/>
        <v>12.9</v>
      </c>
      <c r="Y33" s="82">
        <f t="shared" si="9"/>
        <v>13.2</v>
      </c>
      <c r="Z33" s="82">
        <f t="shared" si="9"/>
        <v>16.399999999999999</v>
      </c>
      <c r="AA33" s="82">
        <f t="shared" si="9"/>
        <v>20</v>
      </c>
      <c r="AB33" s="82">
        <f t="shared" si="9"/>
        <v>18.600000000000001</v>
      </c>
      <c r="AC33" s="82">
        <f t="shared" si="9"/>
        <v>19.100000000000001</v>
      </c>
      <c r="AD33" s="82">
        <f t="shared" si="9"/>
        <v>19.8</v>
      </c>
      <c r="AE33" s="82">
        <f t="shared" si="9"/>
        <v>17.899999999999999</v>
      </c>
      <c r="AF33" s="82">
        <f t="shared" si="9"/>
        <v>16.2</v>
      </c>
      <c r="AG33" s="83">
        <f t="shared" si="9"/>
        <v>12.9</v>
      </c>
      <c r="AH33" s="105">
        <f>AVERAGE(AH5:AH32)</f>
        <v>20.991348249520289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2" spans="1:35">
      <c r="G42" s="2" t="s">
        <v>50</v>
      </c>
      <c r="O42" s="2" t="s">
        <v>50</v>
      </c>
      <c r="X42" s="2" t="s">
        <v>50</v>
      </c>
    </row>
  </sheetData>
  <sheetProtection password="C6EC" sheet="1" objects="1" scenarios="1"/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zoomScale="90" zoomScaleNormal="90" workbookViewId="0">
      <selection activeCell="W39" sqref="W3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2" spans="1:34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7"/>
    </row>
    <row r="3" spans="1:34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40</v>
      </c>
      <c r="AH3" s="8"/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8"/>
    </row>
    <row r="5" spans="1:34" s="5" customFormat="1" ht="20.100000000000001" customHeight="1">
      <c r="A5" s="14" t="s">
        <v>45</v>
      </c>
      <c r="B5" s="15">
        <f>[1]Março!$E$5</f>
        <v>73.708333333333329</v>
      </c>
      <c r="C5" s="15">
        <f>[1]Março!$E$6</f>
        <v>79</v>
      </c>
      <c r="D5" s="15">
        <f>[1]Março!$E$7</f>
        <v>81.458333333333329</v>
      </c>
      <c r="E5" s="15">
        <f>[1]Março!$E$8</f>
        <v>79.416666666666671</v>
      </c>
      <c r="F5" s="15">
        <f>[1]Março!$E$9</f>
        <v>75.291666666666671</v>
      </c>
      <c r="G5" s="15">
        <f>[1]Março!$E$10</f>
        <v>73.916666666666671</v>
      </c>
      <c r="H5" s="15">
        <f>[1]Março!$E$11</f>
        <v>85.25</v>
      </c>
      <c r="I5" s="15">
        <f>[1]Março!$E$12</f>
        <v>87.125</v>
      </c>
      <c r="J5" s="15">
        <f>[1]Março!$E$13</f>
        <v>90.708333333333329</v>
      </c>
      <c r="K5" s="15">
        <f>[1]Março!$E$14</f>
        <v>79.083333333333329</v>
      </c>
      <c r="L5" s="15">
        <f>[1]Março!$E$15</f>
        <v>75.875</v>
      </c>
      <c r="M5" s="15">
        <f>[1]Março!$E$16</f>
        <v>71.125</v>
      </c>
      <c r="N5" s="15">
        <f>[1]Março!$E$17</f>
        <v>76.458333333333329</v>
      </c>
      <c r="O5" s="15">
        <f>[1]Março!$E$18</f>
        <v>77.125</v>
      </c>
      <c r="P5" s="15">
        <f>[1]Março!$E$19</f>
        <v>71.458333333333329</v>
      </c>
      <c r="Q5" s="15">
        <f>[1]Março!$E$20</f>
        <v>75.958333333333329</v>
      </c>
      <c r="R5" s="15">
        <f>[1]Março!$E$21</f>
        <v>80.333333333333329</v>
      </c>
      <c r="S5" s="15">
        <f>[1]Março!$E$22</f>
        <v>79.75</v>
      </c>
      <c r="T5" s="15">
        <f>[1]Março!$E$23</f>
        <v>81.791666666666671</v>
      </c>
      <c r="U5" s="15">
        <f>[1]Março!$E$24</f>
        <v>89.25</v>
      </c>
      <c r="V5" s="15">
        <f>[1]Março!$E$25</f>
        <v>81.458333333333329</v>
      </c>
      <c r="W5" s="15">
        <f>[1]Março!$E$26</f>
        <v>78.041666666666671</v>
      </c>
      <c r="X5" s="15">
        <f>[1]Março!$E$27</f>
        <v>71.75</v>
      </c>
      <c r="Y5" s="15">
        <f>[1]Março!$E$28</f>
        <v>71.458333333333329</v>
      </c>
      <c r="Z5" s="15">
        <f>[1]Março!$E$29</f>
        <v>73.375</v>
      </c>
      <c r="AA5" s="15">
        <f>[1]Março!$E$30</f>
        <v>73.833333333333329</v>
      </c>
      <c r="AB5" s="15">
        <f>[1]Março!$E$31</f>
        <v>85.291666666666671</v>
      </c>
      <c r="AC5" s="15">
        <f>[1]Março!$E$32</f>
        <v>76.083333333333329</v>
      </c>
      <c r="AD5" s="15">
        <f>[1]Março!$E$33</f>
        <v>79.333333333333329</v>
      </c>
      <c r="AE5" s="15">
        <f>[1]Março!$E$34</f>
        <v>85.958333333333329</v>
      </c>
      <c r="AF5" s="15">
        <f>[1]Março!$E$35</f>
        <v>81.791666666666671</v>
      </c>
      <c r="AG5" s="32">
        <f>AVERAGE(B5:AF5)</f>
        <v>78.788978494623663</v>
      </c>
      <c r="AH5" s="8"/>
    </row>
    <row r="6" spans="1:34" ht="17.100000000000001" customHeight="1">
      <c r="A6" s="14" t="s">
        <v>0</v>
      </c>
      <c r="B6" s="16">
        <f>[2]Março!$E$5</f>
        <v>73.083333333333329</v>
      </c>
      <c r="C6" s="16">
        <f>[2]Março!$E$6</f>
        <v>70.25</v>
      </c>
      <c r="D6" s="16">
        <f>[2]Março!$E$7</f>
        <v>74.875</v>
      </c>
      <c r="E6" s="16">
        <f>[2]Março!$E$8</f>
        <v>78.333333333333329</v>
      </c>
      <c r="F6" s="16">
        <f>[2]Março!$E$9</f>
        <v>87.5</v>
      </c>
      <c r="G6" s="16">
        <f>[2]Março!$E$10</f>
        <v>87.583333333333329</v>
      </c>
      <c r="H6" s="16">
        <f>[2]Março!$E$11</f>
        <v>81.583333333333329</v>
      </c>
      <c r="I6" s="16">
        <f>[2]Março!$E$12</f>
        <v>88.125</v>
      </c>
      <c r="J6" s="16">
        <f>[2]Março!$E$13</f>
        <v>82.125</v>
      </c>
      <c r="K6" s="16">
        <f>[2]Março!$E$14</f>
        <v>76</v>
      </c>
      <c r="L6" s="16">
        <f>[2]Março!$E$15</f>
        <v>68.166666666666671</v>
      </c>
      <c r="M6" s="16">
        <f>[2]Março!$E$16</f>
        <v>70.708333333333329</v>
      </c>
      <c r="N6" s="16">
        <f>[2]Março!$E$17</f>
        <v>78.583333333333329</v>
      </c>
      <c r="O6" s="16">
        <f>[2]Março!$E$18</f>
        <v>80.083333333333329</v>
      </c>
      <c r="P6" s="16">
        <f>[2]Março!$E$19</f>
        <v>78.458333333333329</v>
      </c>
      <c r="Q6" s="16">
        <f>[2]Março!$E$20</f>
        <v>73.708333333333329</v>
      </c>
      <c r="R6" s="16">
        <f>[2]Março!$E$21</f>
        <v>72.25</v>
      </c>
      <c r="S6" s="16">
        <f>[2]Março!$E$22</f>
        <v>74.083333333333329</v>
      </c>
      <c r="T6" s="16">
        <f>[2]Março!$E$23</f>
        <v>72.875</v>
      </c>
      <c r="U6" s="16">
        <f>[2]Março!$E$24</f>
        <v>75.25</v>
      </c>
      <c r="V6" s="16">
        <f>[2]Março!$E$25</f>
        <v>71.791666666666671</v>
      </c>
      <c r="W6" s="16">
        <f>[2]Março!$E$26</f>
        <v>71.208333333333329</v>
      </c>
      <c r="X6" s="16">
        <f>[2]Março!$E$27</f>
        <v>65.291666666666671</v>
      </c>
      <c r="Y6" s="16">
        <f>[2]Março!$E$28</f>
        <v>67.958333333333329</v>
      </c>
      <c r="Z6" s="16">
        <f>[2]Março!$E$29</f>
        <v>69.166666666666671</v>
      </c>
      <c r="AA6" s="16">
        <f>[2]Março!$E$30</f>
        <v>79.083333333333329</v>
      </c>
      <c r="AB6" s="16">
        <f>[2]Março!$E$31</f>
        <v>90.333333333333329</v>
      </c>
      <c r="AC6" s="16">
        <f>[2]Março!$E$32</f>
        <v>86.083333333333329</v>
      </c>
      <c r="AD6" s="16">
        <f>[2]Março!$E$33</f>
        <v>86.75</v>
      </c>
      <c r="AE6" s="16">
        <f>[2]Março!$E$34</f>
        <v>80.125</v>
      </c>
      <c r="AF6" s="16">
        <f>[2]Março!$E$35</f>
        <v>87.625</v>
      </c>
      <c r="AG6" s="33">
        <f t="shared" ref="AG6:AG19" si="1">AVERAGE(B6:AF6)</f>
        <v>77.388440860215056</v>
      </c>
    </row>
    <row r="7" spans="1:34" ht="17.100000000000001" customHeight="1">
      <c r="A7" s="14" t="s">
        <v>1</v>
      </c>
      <c r="B7" s="16">
        <f>[3]Março!$E$5</f>
        <v>77.333333333333329</v>
      </c>
      <c r="C7" s="16">
        <f>[3]Março!$E$6</f>
        <v>74.958333333333329</v>
      </c>
      <c r="D7" s="16">
        <f>[3]Março!$E$7</f>
        <v>75.666666666666671</v>
      </c>
      <c r="E7" s="16">
        <f>[3]Março!$E$8</f>
        <v>75.833333333333329</v>
      </c>
      <c r="F7" s="16">
        <f>[3]Março!$E$9</f>
        <v>76.416666666666671</v>
      </c>
      <c r="G7" s="16">
        <f>[3]Março!$E$10</f>
        <v>81.75</v>
      </c>
      <c r="H7" s="16">
        <f>[3]Março!$E$11</f>
        <v>86.833333333333329</v>
      </c>
      <c r="I7" s="16">
        <f>[3]Março!$E$12</f>
        <v>86.416666666666671</v>
      </c>
      <c r="J7" s="16">
        <f>[3]Março!$E$13</f>
        <v>86.875</v>
      </c>
      <c r="K7" s="16">
        <f>[3]Março!$E$14</f>
        <v>83.375</v>
      </c>
      <c r="L7" s="16">
        <f>[3]Março!$E$15</f>
        <v>82.541666666666671</v>
      </c>
      <c r="M7" s="16">
        <f>[3]Março!$E$16</f>
        <v>76.416666666666671</v>
      </c>
      <c r="N7" s="16">
        <f>[3]Março!$E$17</f>
        <v>74.791666666666671</v>
      </c>
      <c r="O7" s="16">
        <f>[3]Março!$E$18</f>
        <v>72.541666666666671</v>
      </c>
      <c r="P7" s="16">
        <f>[3]Março!$E$19</f>
        <v>76</v>
      </c>
      <c r="Q7" s="16">
        <f>[3]Março!$E$20</f>
        <v>75.666666666666671</v>
      </c>
      <c r="R7" s="16">
        <f>[3]Março!$E$21</f>
        <v>71.291666666666671</v>
      </c>
      <c r="S7" s="16">
        <f>[3]Março!$E$22</f>
        <v>72.583333333333329</v>
      </c>
      <c r="T7" s="16">
        <f>[3]Março!$E$23</f>
        <v>70.75</v>
      </c>
      <c r="U7" s="16">
        <f>[3]Março!$E$24</f>
        <v>73.625</v>
      </c>
      <c r="V7" s="16">
        <f>[3]Março!$E$25</f>
        <v>76.291666666666671</v>
      </c>
      <c r="W7" s="16">
        <f>[3]Março!$E$26</f>
        <v>86.833333333333329</v>
      </c>
      <c r="X7" s="16">
        <f>[3]Março!$E$27</f>
        <v>45.833333333333336</v>
      </c>
      <c r="Y7" s="16">
        <f>[3]Março!$E$28</f>
        <v>65.75</v>
      </c>
      <c r="Z7" s="16">
        <f>[3]Março!$E$29</f>
        <v>73.458333333333329</v>
      </c>
      <c r="AA7" s="16">
        <f>[3]Março!$E$30</f>
        <v>78.208333333333329</v>
      </c>
      <c r="AB7" s="16">
        <f>[3]Março!$E$31</f>
        <v>80.875</v>
      </c>
      <c r="AC7" s="16">
        <f>[3]Março!$E$32</f>
        <v>78.434782608695656</v>
      </c>
      <c r="AD7" s="16">
        <f>[3]Março!$E$33</f>
        <v>78.5</v>
      </c>
      <c r="AE7" s="16">
        <f>[3]Março!$E$34</f>
        <v>76.045454545454547</v>
      </c>
      <c r="AF7" s="16">
        <f>[3]Março!$E$35</f>
        <v>84.541666666666671</v>
      </c>
      <c r="AG7" s="33">
        <f t="shared" si="1"/>
        <v>76.659308725402681</v>
      </c>
    </row>
    <row r="8" spans="1:34" ht="17.100000000000001" customHeight="1">
      <c r="A8" s="14" t="s">
        <v>58</v>
      </c>
      <c r="B8" s="16">
        <f>[4]Março!$E$5</f>
        <v>66.5</v>
      </c>
      <c r="C8" s="16">
        <f>[4]Março!$E$6</f>
        <v>68.541666666666671</v>
      </c>
      <c r="D8" s="16">
        <f>[4]Março!$E$7</f>
        <v>75.583333333333329</v>
      </c>
      <c r="E8" s="16">
        <f>[4]Março!$E$8</f>
        <v>82.083333333333329</v>
      </c>
      <c r="F8" s="16">
        <f>[4]Março!$E$9</f>
        <v>74.958333333333329</v>
      </c>
      <c r="G8" s="16">
        <f>[4]Março!$E$10</f>
        <v>80.458333333333329</v>
      </c>
      <c r="H8" s="16">
        <f>[4]Março!$E$11</f>
        <v>86.25</v>
      </c>
      <c r="I8" s="16">
        <f>[4]Março!$E$12</f>
        <v>87.958333333333329</v>
      </c>
      <c r="J8" s="16">
        <f>[4]Março!$E$13</f>
        <v>89.291666666666671</v>
      </c>
      <c r="K8" s="16">
        <f>[4]Março!$E$14</f>
        <v>83.458333333333329</v>
      </c>
      <c r="L8" s="16">
        <f>[4]Março!$E$15</f>
        <v>75.875</v>
      </c>
      <c r="M8" s="16">
        <f>[4]Março!$E$16</f>
        <v>79.083333333333329</v>
      </c>
      <c r="N8" s="16">
        <f>[4]Março!$E$17</f>
        <v>84.875</v>
      </c>
      <c r="O8" s="16">
        <f>[4]Março!$E$18</f>
        <v>79.416666666666671</v>
      </c>
      <c r="P8" s="16">
        <f>[4]Março!$E$19</f>
        <v>81.166666666666671</v>
      </c>
      <c r="Q8" s="16">
        <f>[4]Março!$E$20</f>
        <v>76.958333333333329</v>
      </c>
      <c r="R8" s="16">
        <f>[4]Março!$E$21</f>
        <v>75.5</v>
      </c>
      <c r="S8" s="16">
        <f>[4]Março!$E$22</f>
        <v>76.583333333333329</v>
      </c>
      <c r="T8" s="16">
        <f>[4]Março!$E$23</f>
        <v>81.958333333333329</v>
      </c>
      <c r="U8" s="16">
        <f>[4]Março!$E$24</f>
        <v>85.625</v>
      </c>
      <c r="V8" s="16">
        <f>[4]Março!$E$25</f>
        <v>81.416666666666671</v>
      </c>
      <c r="W8" s="16">
        <f>[4]Março!$E$26</f>
        <v>75.708333333333329</v>
      </c>
      <c r="X8" s="16">
        <f>[4]Março!$E$27</f>
        <v>71.75</v>
      </c>
      <c r="Y8" s="16">
        <f>[4]Março!$E$28</f>
        <v>67.083333333333329</v>
      </c>
      <c r="Z8" s="16">
        <f>[4]Março!$E$29</f>
        <v>68.5</v>
      </c>
      <c r="AA8" s="16">
        <f>[4]Março!$E$30</f>
        <v>64.458333333333329</v>
      </c>
      <c r="AB8" s="16">
        <f>[4]Março!$E$31</f>
        <v>83.5</v>
      </c>
      <c r="AC8" s="16">
        <f>[4]Março!$E$32</f>
        <v>75.166666666666671</v>
      </c>
      <c r="AD8" s="16">
        <f>[4]Março!$E$33</f>
        <v>85.541666666666671</v>
      </c>
      <c r="AE8" s="16">
        <f>[4]Março!$E$34</f>
        <v>82.291666666666671</v>
      </c>
      <c r="AF8" s="16">
        <f>[4]Março!$E$35</f>
        <v>83.583333333333329</v>
      </c>
      <c r="AG8" s="33">
        <f t="shared" ref="AG8" si="2">AVERAGE(B8:AF8)</f>
        <v>78.423387096774178</v>
      </c>
    </row>
    <row r="9" spans="1:34" ht="17.100000000000001" customHeight="1">
      <c r="A9" s="14" t="s">
        <v>46</v>
      </c>
      <c r="B9" s="16">
        <f>[5]Março!$E$5</f>
        <v>73.416666666666671</v>
      </c>
      <c r="C9" s="16">
        <f>[5]Março!$E$6</f>
        <v>62.363636363636367</v>
      </c>
      <c r="D9" s="16">
        <f>[5]Março!$E$7</f>
        <v>74.642857142857139</v>
      </c>
      <c r="E9" s="16">
        <f>[5]Março!$E$8</f>
        <v>67.15384615384616</v>
      </c>
      <c r="F9" s="16">
        <f>[5]Março!$E$9</f>
        <v>75</v>
      </c>
      <c r="G9" s="16">
        <f>[5]Março!$E$10</f>
        <v>84.625</v>
      </c>
      <c r="H9" s="16">
        <f>[5]Março!$E$11</f>
        <v>67.7</v>
      </c>
      <c r="I9" s="16">
        <f>[5]Março!$E$12</f>
        <v>92</v>
      </c>
      <c r="J9" s="16">
        <f>[5]Março!$E$13</f>
        <v>67.777777777777771</v>
      </c>
      <c r="K9" s="16">
        <f>[5]Março!$E$14</f>
        <v>61.583333333333336</v>
      </c>
      <c r="L9" s="16">
        <f>[5]Março!$E$15</f>
        <v>56.75</v>
      </c>
      <c r="M9" s="16">
        <f>[5]Março!$E$16</f>
        <v>56.153846153846153</v>
      </c>
      <c r="N9" s="16">
        <f>[5]Março!$E$17</f>
        <v>67.642857142857139</v>
      </c>
      <c r="O9" s="16">
        <f>[5]Março!$E$18</f>
        <v>75.857142857142861</v>
      </c>
      <c r="P9" s="16">
        <f>[5]Março!$E$19</f>
        <v>61.384615384615387</v>
      </c>
      <c r="Q9" s="16">
        <f>[5]Março!$E$20</f>
        <v>72.92307692307692</v>
      </c>
      <c r="R9" s="16">
        <f>[5]Março!$E$21</f>
        <v>64.454545454545453</v>
      </c>
      <c r="S9" s="16">
        <f>[5]Março!$E$22</f>
        <v>67.928571428571431</v>
      </c>
      <c r="T9" s="16">
        <f>[5]Março!$E$23</f>
        <v>67.692307692307693</v>
      </c>
      <c r="U9" s="16">
        <f>[5]Março!$E$24</f>
        <v>59.416666666666664</v>
      </c>
      <c r="V9" s="16">
        <f>[5]Março!$E$25</f>
        <v>63</v>
      </c>
      <c r="W9" s="16">
        <f>[5]Março!$E$26</f>
        <v>63.5625</v>
      </c>
      <c r="X9" s="16">
        <f>[5]Março!$E$27</f>
        <v>58.764705882352942</v>
      </c>
      <c r="Y9" s="16">
        <f>[5]Março!$E$28</f>
        <v>60.9375</v>
      </c>
      <c r="Z9" s="16">
        <f>[5]Março!$E$29</f>
        <v>68.368421052631575</v>
      </c>
      <c r="AA9" s="16">
        <f>[5]Março!$E$30</f>
        <v>83.294117647058826</v>
      </c>
      <c r="AB9" s="16">
        <f>[5]Março!$E$31</f>
        <v>88.833333333333329</v>
      </c>
      <c r="AC9" s="16">
        <f>[5]Março!$E$32</f>
        <v>79.625</v>
      </c>
      <c r="AD9" s="16">
        <f>[5]Março!$E$33</f>
        <v>82.416666666666671</v>
      </c>
      <c r="AE9" s="16">
        <f>[5]Março!$E$34</f>
        <v>57.1</v>
      </c>
      <c r="AF9" s="16">
        <f>[5]Março!$E$35</f>
        <v>86.833333333333329</v>
      </c>
      <c r="AG9" s="33">
        <f t="shared" si="1"/>
        <v>69.974268550229809</v>
      </c>
    </row>
    <row r="10" spans="1:34" ht="17.100000000000001" customHeight="1">
      <c r="A10" s="14" t="s">
        <v>2</v>
      </c>
      <c r="B10" s="16">
        <f>[6]Março!$E$5</f>
        <v>77.5</v>
      </c>
      <c r="C10" s="16">
        <f>[6]Março!$E$6</f>
        <v>72.583333333333329</v>
      </c>
      <c r="D10" s="16">
        <f>[6]Março!$E$7</f>
        <v>78.75</v>
      </c>
      <c r="E10" s="16">
        <f>[6]Março!$E$8</f>
        <v>77.875</v>
      </c>
      <c r="F10" s="16">
        <f>[6]Março!$E$9</f>
        <v>73.125</v>
      </c>
      <c r="G10" s="16">
        <f>[6]Março!$E$10</f>
        <v>80.791666666666671</v>
      </c>
      <c r="H10" s="16">
        <f>[6]Março!$E$11</f>
        <v>81.833333333333329</v>
      </c>
      <c r="I10" s="16">
        <f>[6]Março!$E$12</f>
        <v>82.125</v>
      </c>
      <c r="J10" s="16">
        <f>[6]Março!$E$13</f>
        <v>86.125</v>
      </c>
      <c r="K10" s="16">
        <f>[6]Março!$E$14</f>
        <v>80.458333333333329</v>
      </c>
      <c r="L10" s="16">
        <f>[6]Março!$E$15</f>
        <v>77.708333333333329</v>
      </c>
      <c r="M10" s="16">
        <f>[6]Março!$E$16</f>
        <v>72.416666666666671</v>
      </c>
      <c r="N10" s="16">
        <f>[6]Março!$E$17</f>
        <v>68.083333333333329</v>
      </c>
      <c r="O10" s="16">
        <f>[6]Março!$E$18</f>
        <v>69.875</v>
      </c>
      <c r="P10" s="16">
        <f>[6]Março!$E$19</f>
        <v>71.166666666666671</v>
      </c>
      <c r="Q10" s="16">
        <f>[6]Março!$E$20</f>
        <v>72</v>
      </c>
      <c r="R10" s="16">
        <f>[6]Março!$E$21</f>
        <v>67.625</v>
      </c>
      <c r="S10" s="16">
        <f>[6]Março!$E$22</f>
        <v>68.375</v>
      </c>
      <c r="T10" s="16">
        <f>[6]Março!$E$23</f>
        <v>65.125</v>
      </c>
      <c r="U10" s="16">
        <f>[6]Março!$E$24</f>
        <v>72.75</v>
      </c>
      <c r="V10" s="16">
        <f>[6]Março!$E$25</f>
        <v>73.875</v>
      </c>
      <c r="W10" s="16">
        <f>[6]Março!$E$26</f>
        <v>66.791666666666671</v>
      </c>
      <c r="X10" s="16">
        <f>[6]Março!$E$27</f>
        <v>59.25</v>
      </c>
      <c r="Y10" s="16">
        <f>[6]Março!$E$28</f>
        <v>58.333333333333336</v>
      </c>
      <c r="Z10" s="16">
        <f>[6]Março!$E$29</f>
        <v>58.75</v>
      </c>
      <c r="AA10" s="16">
        <f>[6]Março!$E$30</f>
        <v>74.458333333333329</v>
      </c>
      <c r="AB10" s="16">
        <f>[6]Março!$E$31</f>
        <v>84.208333333333329</v>
      </c>
      <c r="AC10" s="16">
        <f>[6]Março!$E$32</f>
        <v>79.875</v>
      </c>
      <c r="AD10" s="16">
        <f>[6]Março!$E$33</f>
        <v>78.416666666666671</v>
      </c>
      <c r="AE10" s="16">
        <f>[6]Março!$E$34</f>
        <v>81.75</v>
      </c>
      <c r="AF10" s="16">
        <f>[6]Março!$E$35</f>
        <v>80.208333333333329</v>
      </c>
      <c r="AG10" s="33">
        <f t="shared" si="1"/>
        <v>73.942204301075265</v>
      </c>
    </row>
    <row r="11" spans="1:34" ht="17.100000000000001" customHeight="1">
      <c r="A11" s="14" t="s">
        <v>3</v>
      </c>
      <c r="B11" s="16">
        <f>[7]Março!$E$5</f>
        <v>78.791666666666671</v>
      </c>
      <c r="C11" s="16">
        <f>[7]Março!$E$6</f>
        <v>83.583333333333329</v>
      </c>
      <c r="D11" s="16">
        <f>[7]Março!$E$7</f>
        <v>81</v>
      </c>
      <c r="E11" s="16">
        <f>[7]Março!$E$8</f>
        <v>72.25</v>
      </c>
      <c r="F11" s="16">
        <f>[7]Março!$E$9</f>
        <v>71.75</v>
      </c>
      <c r="G11" s="16">
        <f>[7]Março!$E$10</f>
        <v>78.458333333333329</v>
      </c>
      <c r="H11" s="16">
        <f>[7]Março!$E$11</f>
        <v>76.208333333333329</v>
      </c>
      <c r="I11" s="16">
        <f>[7]Março!$E$12</f>
        <v>83.333333333333329</v>
      </c>
      <c r="J11" s="16">
        <f>[7]Março!$E$13</f>
        <v>86</v>
      </c>
      <c r="K11" s="16">
        <f>[7]Março!$E$14</f>
        <v>84.916666666666671</v>
      </c>
      <c r="L11" s="16">
        <f>[7]Março!$E$15</f>
        <v>76.25</v>
      </c>
      <c r="M11" s="16">
        <f>[7]Março!$E$16</f>
        <v>74.666666666666671</v>
      </c>
      <c r="N11" s="16">
        <f>[7]Março!$E$17</f>
        <v>78.791666666666671</v>
      </c>
      <c r="O11" s="16">
        <f>[7]Março!$E$18</f>
        <v>78.541666666666671</v>
      </c>
      <c r="P11" s="16">
        <f>[7]Março!$E$19</f>
        <v>79.375</v>
      </c>
      <c r="Q11" s="16">
        <f>[7]Março!$E$20</f>
        <v>79.333333333333329</v>
      </c>
      <c r="R11" s="16">
        <f>[7]Março!$E$21</f>
        <v>77.25</v>
      </c>
      <c r="S11" s="16">
        <f>[7]Março!$E$22</f>
        <v>83.708333333333329</v>
      </c>
      <c r="T11" s="16">
        <f>[7]Março!$E$23</f>
        <v>83.75</v>
      </c>
      <c r="U11" s="16">
        <f>[7]Março!$E$24</f>
        <v>84.375</v>
      </c>
      <c r="V11" s="16">
        <f>[7]Março!$E$25</f>
        <v>85.666666666666671</v>
      </c>
      <c r="W11" s="16">
        <f>[7]Março!$E$26</f>
        <v>80.416666666666671</v>
      </c>
      <c r="X11" s="16">
        <f>[7]Março!$E$27</f>
        <v>71.958333333333329</v>
      </c>
      <c r="Y11" s="16">
        <f>[7]Março!$E$28</f>
        <v>70.375</v>
      </c>
      <c r="Z11" s="16">
        <f>[7]Março!$E$29</f>
        <v>65.75</v>
      </c>
      <c r="AA11" s="16">
        <f>[7]Março!$E$30</f>
        <v>72.708333333333329</v>
      </c>
      <c r="AB11" s="16">
        <f>[7]Março!$E$31</f>
        <v>79.333333333333329</v>
      </c>
      <c r="AC11" s="16">
        <f>[7]Março!$E$32</f>
        <v>71.916666666666671</v>
      </c>
      <c r="AD11" s="16">
        <f>[7]Março!$E$33</f>
        <v>81.75</v>
      </c>
      <c r="AE11" s="16">
        <f>[7]Março!$E$34</f>
        <v>78.291666666666671</v>
      </c>
      <c r="AF11" s="16">
        <f>[7]Março!$E$35</f>
        <v>78.958333333333329</v>
      </c>
      <c r="AG11" s="33">
        <f t="shared" si="1"/>
        <v>78.369623655913969</v>
      </c>
    </row>
    <row r="12" spans="1:34" ht="17.100000000000001" customHeight="1">
      <c r="A12" s="14" t="s">
        <v>4</v>
      </c>
      <c r="B12" s="16">
        <f>[8]Março!$E$5</f>
        <v>81.458333333333329</v>
      </c>
      <c r="C12" s="16">
        <f>[8]Março!$E$6</f>
        <v>85.416666666666671</v>
      </c>
      <c r="D12" s="16">
        <f>[8]Março!$E$7</f>
        <v>82.458333333333329</v>
      </c>
      <c r="E12" s="16">
        <f>[8]Março!$E$8</f>
        <v>83.791666666666671</v>
      </c>
      <c r="F12" s="16">
        <f>[8]Março!$E$9</f>
        <v>80</v>
      </c>
      <c r="G12" s="16">
        <f>[8]Março!$E$10</f>
        <v>81.041666666666671</v>
      </c>
      <c r="H12" s="16">
        <f>[8]Março!$E$11</f>
        <v>82.333333333333329</v>
      </c>
      <c r="I12" s="16">
        <f>[8]Março!$E$12</f>
        <v>78.375</v>
      </c>
      <c r="J12" s="16">
        <f>[8]Março!$E$13</f>
        <v>81.875</v>
      </c>
      <c r="K12" s="16">
        <f>[8]Março!$E$14</f>
        <v>79.958333333333329</v>
      </c>
      <c r="L12" s="16">
        <f>[8]Março!$E$15</f>
        <v>73.25</v>
      </c>
      <c r="M12" s="16">
        <f>[8]Março!$E$16</f>
        <v>67.458333333333329</v>
      </c>
      <c r="N12" s="16">
        <f>[8]Março!$E$17</f>
        <v>86.333333333333329</v>
      </c>
      <c r="O12" s="16">
        <f>[8]Março!$E$18</f>
        <v>81.083333333333329</v>
      </c>
      <c r="P12" s="16">
        <f>[8]Março!$E$19</f>
        <v>81.416666666666671</v>
      </c>
      <c r="Q12" s="16">
        <f>[8]Março!$E$20</f>
        <v>81.541666666666671</v>
      </c>
      <c r="R12" s="16">
        <f>[8]Março!$E$21</f>
        <v>78.125</v>
      </c>
      <c r="S12" s="16">
        <f>[8]Março!$E$22</f>
        <v>84.666666666666671</v>
      </c>
      <c r="T12" s="16">
        <f>[8]Março!$E$23</f>
        <v>88.25</v>
      </c>
      <c r="U12" s="16">
        <f>[8]Março!$E$24</f>
        <v>85.333333333333329</v>
      </c>
      <c r="V12" s="16">
        <f>[8]Março!$E$25</f>
        <v>82.791666666666671</v>
      </c>
      <c r="W12" s="16">
        <f>[8]Março!$E$26</f>
        <v>78.833333333333329</v>
      </c>
      <c r="X12" s="16">
        <f>[8]Março!$E$27</f>
        <v>70.958333333333329</v>
      </c>
      <c r="Y12" s="16">
        <f>[8]Março!$E$28</f>
        <v>70.083333333333329</v>
      </c>
      <c r="Z12" s="16">
        <f>[8]Março!$E$29</f>
        <v>73.041666666666671</v>
      </c>
      <c r="AA12" s="16">
        <f>[8]Março!$E$30</f>
        <v>74.75</v>
      </c>
      <c r="AB12" s="16">
        <f>[8]Março!$E$31</f>
        <v>83.833333333333329</v>
      </c>
      <c r="AC12" s="16">
        <f>[8]Março!$E$32</f>
        <v>79.041666666666671</v>
      </c>
      <c r="AD12" s="16">
        <f>[8]Março!$E$33</f>
        <v>86.958333333333329</v>
      </c>
      <c r="AE12" s="16">
        <f>[8]Março!$E$34</f>
        <v>82.791666666666671</v>
      </c>
      <c r="AF12" s="16">
        <f>[8]Março!$E$35</f>
        <v>82.166666666666671</v>
      </c>
      <c r="AG12" s="33">
        <f t="shared" si="1"/>
        <v>80.303763440860209</v>
      </c>
    </row>
    <row r="13" spans="1:34" ht="17.100000000000001" customHeight="1">
      <c r="A13" s="14" t="s">
        <v>5</v>
      </c>
      <c r="B13" s="16">
        <f>[9]Março!$E$5</f>
        <v>76.875</v>
      </c>
      <c r="C13" s="16">
        <f>[9]Março!$E$6</f>
        <v>80.208333333333329</v>
      </c>
      <c r="D13" s="16">
        <f>[9]Março!$E$7</f>
        <v>80.791666666666671</v>
      </c>
      <c r="E13" s="16">
        <f>[9]Março!$E$8</f>
        <v>82.375</v>
      </c>
      <c r="F13" s="16">
        <f>[9]Março!$E$9</f>
        <v>77.708333333333329</v>
      </c>
      <c r="G13" s="16">
        <f>[9]Março!$E$10</f>
        <v>75.958333333333329</v>
      </c>
      <c r="H13" s="16">
        <f>[9]Março!$E$11</f>
        <v>74.708333333333329</v>
      </c>
      <c r="I13" s="16">
        <f>[9]Março!$E$12</f>
        <v>77.583333333333329</v>
      </c>
      <c r="J13" s="16">
        <f>[9]Março!$E$13</f>
        <v>80.333333333333329</v>
      </c>
      <c r="K13" s="16">
        <f>[9]Março!$E$14</f>
        <v>76.375</v>
      </c>
      <c r="L13" s="16">
        <f>[9]Março!$E$15</f>
        <v>65.041666666666671</v>
      </c>
      <c r="M13" s="16">
        <f>[9]Março!$E$16</f>
        <v>62.75</v>
      </c>
      <c r="N13" s="16">
        <f>[9]Março!$E$17</f>
        <v>66.625</v>
      </c>
      <c r="O13" s="16">
        <f>[9]Março!$E$18</f>
        <v>74.875</v>
      </c>
      <c r="P13" s="16">
        <f>[9]Março!$E$19</f>
        <v>70.166666666666671</v>
      </c>
      <c r="Q13" s="16">
        <f>[9]Março!$E$20</f>
        <v>69.916666666666671</v>
      </c>
      <c r="R13" s="16">
        <f>[9]Março!$E$21</f>
        <v>68.875</v>
      </c>
      <c r="S13" s="16">
        <f>[9]Março!$E$22</f>
        <v>66.958333333333329</v>
      </c>
      <c r="T13" s="16">
        <f>[9]Março!$E$23</f>
        <v>64.375</v>
      </c>
      <c r="U13" s="16">
        <f>[9]Março!$E$24</f>
        <v>60.458333333333336</v>
      </c>
      <c r="V13" s="16">
        <f>[9]Março!$E$25</f>
        <v>64.041666666666671</v>
      </c>
      <c r="W13" s="16">
        <f>[9]Março!$E$26</f>
        <v>63.041666666666664</v>
      </c>
      <c r="X13" s="16">
        <f>[9]Março!$E$27</f>
        <v>56.083333333333336</v>
      </c>
      <c r="Y13" s="16">
        <f>[9]Março!$E$28</f>
        <v>63.875</v>
      </c>
      <c r="Z13" s="16">
        <f>[9]Março!$E$29</f>
        <v>75.125</v>
      </c>
      <c r="AA13" s="16">
        <f>[9]Março!$E$30</f>
        <v>77.25</v>
      </c>
      <c r="AB13" s="16">
        <f>[9]Março!$E$31</f>
        <v>84.791666666666671</v>
      </c>
      <c r="AC13" s="16">
        <f>[9]Março!$E$32</f>
        <v>79.625</v>
      </c>
      <c r="AD13" s="16">
        <f>[9]Março!$E$33</f>
        <v>77.583333333333329</v>
      </c>
      <c r="AE13" s="16">
        <f>[9]Março!$E$34</f>
        <v>77.208333333333329</v>
      </c>
      <c r="AF13" s="16">
        <f>[9]Março!$E$35</f>
        <v>75.958333333333329</v>
      </c>
      <c r="AG13" s="33">
        <f t="shared" si="1"/>
        <v>72.501344086021533</v>
      </c>
    </row>
    <row r="14" spans="1:34" ht="17.100000000000001" customHeight="1">
      <c r="A14" s="14" t="s">
        <v>48</v>
      </c>
      <c r="B14" s="16">
        <f>[10]Março!$E$5</f>
        <v>84.291666666666671</v>
      </c>
      <c r="C14" s="16">
        <f>[10]Março!$E$6</f>
        <v>86.458333333333329</v>
      </c>
      <c r="D14" s="16">
        <f>[10]Março!$E$7</f>
        <v>84.75</v>
      </c>
      <c r="E14" s="16">
        <f>[10]Março!$E$8</f>
        <v>81</v>
      </c>
      <c r="F14" s="16">
        <f>[10]Março!$E$9</f>
        <v>85.75</v>
      </c>
      <c r="G14" s="16">
        <f>[10]Março!$E$10</f>
        <v>84.666666666666671</v>
      </c>
      <c r="H14" s="16">
        <f>[10]Março!$E$11</f>
        <v>84.583333333333329</v>
      </c>
      <c r="I14" s="16">
        <f>[10]Março!$E$12</f>
        <v>82.791666666666671</v>
      </c>
      <c r="J14" s="16">
        <f>[10]Março!$E$13</f>
        <v>84.125</v>
      </c>
      <c r="K14" s="16">
        <f>[10]Março!$E$14</f>
        <v>80.125</v>
      </c>
      <c r="L14" s="16">
        <f>[10]Março!$E$15</f>
        <v>77.083333333333329</v>
      </c>
      <c r="M14" s="16">
        <f>[10]Março!$E$16</f>
        <v>72.791666666666671</v>
      </c>
      <c r="N14" s="16">
        <f>[10]Março!$E$17</f>
        <v>78.708333333333329</v>
      </c>
      <c r="O14" s="16">
        <f>[10]Março!$E$18</f>
        <v>79.125</v>
      </c>
      <c r="P14" s="16">
        <f>[10]Março!$E$19</f>
        <v>78.791666666666671</v>
      </c>
      <c r="Q14" s="16">
        <f>[10]Março!$E$20</f>
        <v>81.708333333333329</v>
      </c>
      <c r="R14" s="16">
        <f>[10]Março!$E$21</f>
        <v>81.708333333333329</v>
      </c>
      <c r="S14" s="16">
        <f>[10]Março!$E$22</f>
        <v>83.958333333333329</v>
      </c>
      <c r="T14" s="16">
        <f>[10]Março!$E$23</f>
        <v>87.875</v>
      </c>
      <c r="U14" s="16">
        <f>[10]Março!$E$24</f>
        <v>82.25</v>
      </c>
      <c r="V14" s="16">
        <f>[10]Março!$E$25</f>
        <v>84.565217391304344</v>
      </c>
      <c r="W14" s="16">
        <f>[10]Março!$E$26</f>
        <v>79.666666666666671</v>
      </c>
      <c r="X14" s="16">
        <f>[10]Março!$E$27</f>
        <v>70.833333333333329</v>
      </c>
      <c r="Y14" s="16">
        <f>[10]Março!$E$28</f>
        <v>68.333333333333329</v>
      </c>
      <c r="Z14" s="16">
        <f>[10]Março!$E$29</f>
        <v>85.583333333333329</v>
      </c>
      <c r="AA14" s="16">
        <f>[10]Março!$E$30</f>
        <v>79.458333333333329</v>
      </c>
      <c r="AB14" s="16">
        <f>[10]Março!$E$31</f>
        <v>86.458333333333329</v>
      </c>
      <c r="AC14" s="16">
        <f>[10]Março!$E$32</f>
        <v>80.916666666666671</v>
      </c>
      <c r="AD14" s="16">
        <f>[10]Março!$E$33</f>
        <v>86.041666666666671</v>
      </c>
      <c r="AE14" s="16">
        <f>[10]Março!$E$34</f>
        <v>85.916666666666671</v>
      </c>
      <c r="AF14" s="16">
        <f>[10]Março!$E$35</f>
        <v>81.583333333333329</v>
      </c>
      <c r="AG14" s="33">
        <f>AVERAGE(B14:AF14)</f>
        <v>81.674146797568937</v>
      </c>
    </row>
    <row r="15" spans="1:34" ht="17.100000000000001" customHeight="1">
      <c r="A15" s="14" t="s">
        <v>6</v>
      </c>
      <c r="B15" s="16">
        <f>[11]Março!$E$5</f>
        <v>74.083333333333329</v>
      </c>
      <c r="C15" s="16">
        <f>[11]Março!$E$6</f>
        <v>82.5</v>
      </c>
      <c r="D15" s="16">
        <f>[11]Março!$E$7</f>
        <v>83.791666666666671</v>
      </c>
      <c r="E15" s="16">
        <f>[11]Março!$E$8</f>
        <v>78.25</v>
      </c>
      <c r="F15" s="16">
        <f>[11]Março!$E$9</f>
        <v>75.625</v>
      </c>
      <c r="G15" s="16">
        <f>[11]Março!$E$10</f>
        <v>74.333333333333329</v>
      </c>
      <c r="H15" s="16">
        <f>[11]Março!$E$11</f>
        <v>79.666666666666671</v>
      </c>
      <c r="I15" s="16">
        <f>[11]Março!$E$12</f>
        <v>80.791666666666671</v>
      </c>
      <c r="J15" s="16">
        <f>[11]Março!$E$13</f>
        <v>85.75</v>
      </c>
      <c r="K15" s="16">
        <f>[11]Março!$E$14</f>
        <v>79.625</v>
      </c>
      <c r="L15" s="16">
        <f>[11]Março!$E$15</f>
        <v>75.75</v>
      </c>
      <c r="M15" s="16">
        <f>[11]Março!$E$16</f>
        <v>76</v>
      </c>
      <c r="N15" s="16">
        <f>[11]Março!$E$17</f>
        <v>74.958333333333329</v>
      </c>
      <c r="O15" s="16">
        <f>[11]Março!$E$18</f>
        <v>73.25</v>
      </c>
      <c r="P15" s="16">
        <f>[11]Março!$E$19</f>
        <v>77.875</v>
      </c>
      <c r="Q15" s="16">
        <f>[11]Março!$E$20</f>
        <v>77.166666666666671</v>
      </c>
      <c r="R15" s="16">
        <f>[11]Março!$E$21</f>
        <v>73.458333333333329</v>
      </c>
      <c r="S15" s="16">
        <f>[11]Março!$E$22</f>
        <v>76.916666666666671</v>
      </c>
      <c r="T15" s="16">
        <f>[11]Março!$E$23</f>
        <v>74.5</v>
      </c>
      <c r="U15" s="16">
        <f>[11]Março!$E$24</f>
        <v>78.708333333333329</v>
      </c>
      <c r="V15" s="16">
        <f>[11]Março!$E$25</f>
        <v>75.625</v>
      </c>
      <c r="W15" s="16">
        <f>[11]Março!$E$26</f>
        <v>76.083333333333329</v>
      </c>
      <c r="X15" s="16">
        <f>[11]Março!$E$27</f>
        <v>72.291666666666671</v>
      </c>
      <c r="Y15" s="16">
        <f>[11]Março!$E$28</f>
        <v>72.458333333333329</v>
      </c>
      <c r="Z15" s="16">
        <f>[11]Março!$E$29</f>
        <v>82</v>
      </c>
      <c r="AA15" s="16">
        <f>[11]Março!$E$30</f>
        <v>77</v>
      </c>
      <c r="AB15" s="16">
        <f>[11]Março!$E$31</f>
        <v>82.416666666666671</v>
      </c>
      <c r="AC15" s="16">
        <f>[11]Março!$E$32</f>
        <v>79.5</v>
      </c>
      <c r="AD15" s="16">
        <f>[11]Março!$E$33</f>
        <v>75.083333333333329</v>
      </c>
      <c r="AE15" s="16">
        <f>[11]Março!$E$34</f>
        <v>75.041666666666671</v>
      </c>
      <c r="AF15" s="16">
        <f>[11]Março!$E$35</f>
        <v>75.458333333333329</v>
      </c>
      <c r="AG15" s="33">
        <f t="shared" si="1"/>
        <v>77.288978494623663</v>
      </c>
    </row>
    <row r="16" spans="1:34" ht="17.100000000000001" customHeight="1">
      <c r="A16" s="14" t="s">
        <v>7</v>
      </c>
      <c r="B16" s="16">
        <f>[12]Março!$E$5</f>
        <v>58.6</v>
      </c>
      <c r="C16" s="16">
        <f>[12]Março!$E$6</f>
        <v>56.875</v>
      </c>
      <c r="D16" s="16">
        <f>[12]Março!$E$7</f>
        <v>59.25</v>
      </c>
      <c r="E16" s="16">
        <f>[12]Março!$E$8</f>
        <v>69</v>
      </c>
      <c r="F16" s="16">
        <f>[12]Março!$E$9</f>
        <v>60</v>
      </c>
      <c r="G16" s="16">
        <f>[12]Março!$E$10</f>
        <v>57</v>
      </c>
      <c r="H16" s="16">
        <f>[12]Março!$E$11</f>
        <v>61.2</v>
      </c>
      <c r="I16" s="16" t="str">
        <f>[12]Março!$E$12</f>
        <v>*</v>
      </c>
      <c r="J16" s="16">
        <f>[12]Março!$E$13</f>
        <v>63.5</v>
      </c>
      <c r="K16" s="16">
        <f>[12]Março!$E$14</f>
        <v>59</v>
      </c>
      <c r="L16" s="16">
        <f>[12]Março!$E$15</f>
        <v>48</v>
      </c>
      <c r="M16" s="16">
        <f>[12]Março!$E$16</f>
        <v>43</v>
      </c>
      <c r="N16" s="16">
        <f>[12]Março!$E$17</f>
        <v>64.400000000000006</v>
      </c>
      <c r="O16" s="16">
        <f>[12]Março!$E$18</f>
        <v>70</v>
      </c>
      <c r="P16" s="16">
        <f>[12]Março!$E$19</f>
        <v>60.625</v>
      </c>
      <c r="Q16" s="16">
        <f>[12]Março!$E$20</f>
        <v>52.8</v>
      </c>
      <c r="R16" s="16">
        <f>[12]Março!$E$21</f>
        <v>63.666666666666664</v>
      </c>
      <c r="S16" s="16">
        <f>[12]Março!$E$22</f>
        <v>69.5</v>
      </c>
      <c r="T16" s="16">
        <f>[12]Março!$E$23</f>
        <v>68.583333333333329</v>
      </c>
      <c r="U16" s="16">
        <f>[12]Março!$E$24</f>
        <v>75.047619047619051</v>
      </c>
      <c r="V16" s="16">
        <f>[12]Março!$E$25</f>
        <v>72.75</v>
      </c>
      <c r="W16" s="16">
        <f>[12]Março!$E$26</f>
        <v>70.86363636363636</v>
      </c>
      <c r="X16" s="16">
        <f>[12]Março!$E$27</f>
        <v>63.458333333333336</v>
      </c>
      <c r="Y16" s="16">
        <f>[12]Março!$E$28</f>
        <v>60.416666666666664</v>
      </c>
      <c r="Z16" s="16">
        <f>[12]Março!$E$29</f>
        <v>63.125</v>
      </c>
      <c r="AA16" s="16">
        <f>[12]Março!$E$30</f>
        <v>72.19047619047619</v>
      </c>
      <c r="AB16" s="16">
        <f>[12]Março!$E$31</f>
        <v>85.4375</v>
      </c>
      <c r="AC16" s="16">
        <f>[12]Março!$E$32</f>
        <v>82.85</v>
      </c>
      <c r="AD16" s="16">
        <f>[12]Março!$E$33</f>
        <v>85.071428571428569</v>
      </c>
      <c r="AE16" s="16">
        <f>[12]Março!$E$34</f>
        <v>71.785714285714292</v>
      </c>
      <c r="AF16" s="16">
        <f>[12]Março!$E$35</f>
        <v>80.631578947368425</v>
      </c>
      <c r="AG16" s="33">
        <f t="shared" si="1"/>
        <v>65.620931780208082</v>
      </c>
    </row>
    <row r="17" spans="1:33" ht="17.100000000000001" customHeight="1">
      <c r="A17" s="14" t="s">
        <v>8</v>
      </c>
      <c r="B17" s="16">
        <f>[13]Março!$E$5</f>
        <v>68.75</v>
      </c>
      <c r="C17" s="16">
        <f>[13]Março!$E$6</f>
        <v>68.5</v>
      </c>
      <c r="D17" s="16">
        <f>[13]Março!$E$7</f>
        <v>75</v>
      </c>
      <c r="E17" s="16">
        <f>[13]Março!$E$8</f>
        <v>80.208333333333329</v>
      </c>
      <c r="F17" s="16">
        <f>[13]Março!$E$9</f>
        <v>81.833333333333329</v>
      </c>
      <c r="G17" s="16">
        <f>[13]Março!$E$10</f>
        <v>86.833333333333329</v>
      </c>
      <c r="H17" s="16">
        <f>[13]Março!$E$11</f>
        <v>87.041666666666671</v>
      </c>
      <c r="I17" s="16">
        <f>[13]Março!$E$12</f>
        <v>85.416666666666671</v>
      </c>
      <c r="J17" s="16">
        <f>[13]Março!$E$13</f>
        <v>82.916666666666671</v>
      </c>
      <c r="K17" s="16">
        <f>[13]Março!$E$14</f>
        <v>79.166666666666671</v>
      </c>
      <c r="L17" s="16">
        <f>[13]Março!$E$15</f>
        <v>71.041666666666671</v>
      </c>
      <c r="M17" s="16">
        <f>[13]Março!$E$16</f>
        <v>74.083333333333329</v>
      </c>
      <c r="N17" s="16">
        <f>[13]Março!$E$17</f>
        <v>82.25</v>
      </c>
      <c r="O17" s="16">
        <f>[13]Março!$E$18</f>
        <v>81.416666666666671</v>
      </c>
      <c r="P17" s="16">
        <f>[13]Março!$E$19</f>
        <v>78.791666666666671</v>
      </c>
      <c r="Q17" s="16">
        <f>[13]Março!$E$20</f>
        <v>75.833333333333329</v>
      </c>
      <c r="R17" s="16">
        <f>[13]Março!$E$21</f>
        <v>70.583333333333329</v>
      </c>
      <c r="S17" s="16">
        <f>[13]Março!$E$22</f>
        <v>71.083333333333329</v>
      </c>
      <c r="T17" s="16">
        <f>[13]Março!$E$23</f>
        <v>69.958333333333329</v>
      </c>
      <c r="U17" s="16">
        <f>[13]Março!$E$24</f>
        <v>75.875</v>
      </c>
      <c r="V17" s="16">
        <f>[13]Março!$E$25</f>
        <v>76.375</v>
      </c>
      <c r="W17" s="16">
        <f>[13]Março!$E$26</f>
        <v>72.695652173913047</v>
      </c>
      <c r="X17" s="16">
        <f>[13]Março!$E$27</f>
        <v>70.791666666666671</v>
      </c>
      <c r="Y17" s="16">
        <f>[13]Março!$E$28</f>
        <v>66.916666666666671</v>
      </c>
      <c r="Z17" s="16">
        <f>[13]Março!$E$29</f>
        <v>65.625</v>
      </c>
      <c r="AA17" s="16">
        <f>[13]Março!$E$30</f>
        <v>72.041666666666671</v>
      </c>
      <c r="AB17" s="16">
        <f>[13]Março!$E$31</f>
        <v>84.166666666666671</v>
      </c>
      <c r="AC17" s="16">
        <f>[13]Março!$E$32</f>
        <v>82.166666666666671</v>
      </c>
      <c r="AD17" s="16">
        <f>[13]Março!$E$33</f>
        <v>86.791666666666671</v>
      </c>
      <c r="AE17" s="16">
        <f>[13]Março!$E$34</f>
        <v>82.791666666666671</v>
      </c>
      <c r="AF17" s="16">
        <f>[13]Março!$E$35</f>
        <v>79.416666666666671</v>
      </c>
      <c r="AG17" s="33">
        <f t="shared" si="1"/>
        <v>76.979429640018679</v>
      </c>
    </row>
    <row r="18" spans="1:33" ht="17.100000000000001" customHeight="1">
      <c r="A18" s="14" t="s">
        <v>9</v>
      </c>
      <c r="B18" s="16">
        <f>[14]Março!$E$5</f>
        <v>65.416666666666671</v>
      </c>
      <c r="C18" s="16">
        <f>[14]Março!$E$6</f>
        <v>68.166666666666671</v>
      </c>
      <c r="D18" s="16">
        <f>[14]Março!$E$7</f>
        <v>74.666666666666671</v>
      </c>
      <c r="E18" s="16">
        <f>[14]Março!$E$8</f>
        <v>76.958333333333329</v>
      </c>
      <c r="F18" s="16">
        <f>[14]Março!$E$9</f>
        <v>74.125</v>
      </c>
      <c r="G18" s="16">
        <f>[14]Março!$E$10</f>
        <v>81.541666666666671</v>
      </c>
      <c r="H18" s="16">
        <f>[14]Março!$E$11</f>
        <v>81.666666666666671</v>
      </c>
      <c r="I18" s="16">
        <f>[14]Março!$E$12</f>
        <v>87.291666666666671</v>
      </c>
      <c r="J18" s="16">
        <f>[14]Março!$E$13</f>
        <v>83.666666666666671</v>
      </c>
      <c r="K18" s="16">
        <f>[14]Março!$E$14</f>
        <v>78.375</v>
      </c>
      <c r="L18" s="16">
        <f>[14]Março!$E$15</f>
        <v>67.333333333333329</v>
      </c>
      <c r="M18" s="16">
        <f>[14]Março!$E$16</f>
        <v>71.791666666666671</v>
      </c>
      <c r="N18" s="16">
        <f>[14]Março!$E$17</f>
        <v>83.166666666666671</v>
      </c>
      <c r="O18" s="16">
        <f>[14]Março!$E$18</f>
        <v>77.833333333333329</v>
      </c>
      <c r="P18" s="16">
        <f>[14]Março!$E$19</f>
        <v>72.041666666666671</v>
      </c>
      <c r="Q18" s="16">
        <f>[14]Março!$E$20</f>
        <v>67.541666666666671</v>
      </c>
      <c r="R18" s="16">
        <f>[14]Março!$E$21</f>
        <v>68.75</v>
      </c>
      <c r="S18" s="16">
        <f>[14]Março!$E$22</f>
        <v>71.583333333333329</v>
      </c>
      <c r="T18" s="16">
        <f>[14]Março!$E$23</f>
        <v>73.583333333333329</v>
      </c>
      <c r="U18" s="16">
        <f>[14]Março!$E$24</f>
        <v>79.708333333333329</v>
      </c>
      <c r="V18" s="16">
        <f>[14]Março!$E$25</f>
        <v>74.375</v>
      </c>
      <c r="W18" s="16">
        <f>[14]Março!$E$26</f>
        <v>68.583333333333329</v>
      </c>
      <c r="X18" s="16">
        <f>[14]Março!$E$27</f>
        <v>65.875</v>
      </c>
      <c r="Y18" s="16">
        <f>[14]Março!$E$28</f>
        <v>62.5</v>
      </c>
      <c r="Z18" s="16">
        <f>[14]Março!$E$29</f>
        <v>63.625</v>
      </c>
      <c r="AA18" s="16">
        <f>[14]Março!$E$30</f>
        <v>64.791666666666671</v>
      </c>
      <c r="AB18" s="16">
        <f>[14]Março!$E$31</f>
        <v>84.125</v>
      </c>
      <c r="AC18" s="16">
        <f>[14]Março!$E$32</f>
        <v>81.916666666666671</v>
      </c>
      <c r="AD18" s="16">
        <f>[14]Março!$E$33</f>
        <v>84.416666666666671</v>
      </c>
      <c r="AE18" s="16">
        <f>[14]Março!$E$34</f>
        <v>77.916666666666671</v>
      </c>
      <c r="AF18" s="16">
        <f>[14]Março!$E$35</f>
        <v>81.5</v>
      </c>
      <c r="AG18" s="33">
        <f t="shared" si="1"/>
        <v>74.67204301075266</v>
      </c>
    </row>
    <row r="19" spans="1:33" ht="17.100000000000001" customHeight="1">
      <c r="A19" s="14" t="s">
        <v>47</v>
      </c>
      <c r="B19" s="16">
        <f>[15]Março!$E$5</f>
        <v>75.083333333333329</v>
      </c>
      <c r="C19" s="16">
        <f>[15]Março!$E$6</f>
        <v>71.458333333333329</v>
      </c>
      <c r="D19" s="16">
        <f>[15]Março!$E$7</f>
        <v>74.666666666666671</v>
      </c>
      <c r="E19" s="16">
        <f>[15]Março!$E$8</f>
        <v>73.5</v>
      </c>
      <c r="F19" s="16">
        <f>[15]Março!$E$9</f>
        <v>73.666666666666671</v>
      </c>
      <c r="G19" s="16">
        <f>[15]Março!$E$10</f>
        <v>75.5</v>
      </c>
      <c r="H19" s="16">
        <f>[15]Março!$E$11</f>
        <v>80.833333333333329</v>
      </c>
      <c r="I19" s="16">
        <f>[15]Março!$E$12</f>
        <v>88.083333333333329</v>
      </c>
      <c r="J19" s="16">
        <f>[15]Março!$E$13</f>
        <v>80.125</v>
      </c>
      <c r="K19" s="16">
        <f>[15]Março!$E$14</f>
        <v>74.625</v>
      </c>
      <c r="L19" s="16">
        <f>[15]Março!$E$15</f>
        <v>68.583333333333329</v>
      </c>
      <c r="M19" s="16">
        <f>[15]Março!$E$16</f>
        <v>65.666666666666671</v>
      </c>
      <c r="N19" s="16">
        <f>[15]Março!$E$17</f>
        <v>69.791666666666671</v>
      </c>
      <c r="O19" s="16">
        <f>[15]Março!$E$18</f>
        <v>68.875</v>
      </c>
      <c r="P19" s="16">
        <f>[15]Março!$E$19</f>
        <v>68.041666666666671</v>
      </c>
      <c r="Q19" s="16">
        <f>[15]Março!$E$20</f>
        <v>70.416666666666671</v>
      </c>
      <c r="R19" s="16">
        <f>[15]Março!$E$21</f>
        <v>68.208333333333329</v>
      </c>
      <c r="S19" s="16">
        <f>[15]Março!$E$22</f>
        <v>67.708333333333329</v>
      </c>
      <c r="T19" s="16">
        <f>[15]Março!$E$23</f>
        <v>69.541666666666671</v>
      </c>
      <c r="U19" s="16">
        <f>[15]Março!$E$24</f>
        <v>70.958333333333329</v>
      </c>
      <c r="V19" s="16">
        <f>[15]Março!$E$25</f>
        <v>68.083333333333329</v>
      </c>
      <c r="W19" s="16">
        <f>[15]Março!$E$26</f>
        <v>65.416666666666671</v>
      </c>
      <c r="X19" s="16">
        <f>[15]Março!$E$27</f>
        <v>58</v>
      </c>
      <c r="Y19" s="16">
        <f>[15]Março!$E$28</f>
        <v>61.708333333333336</v>
      </c>
      <c r="Z19" s="16">
        <f>[15]Março!$E$29</f>
        <v>65.5</v>
      </c>
      <c r="AA19" s="16">
        <f>[15]Março!$E$30</f>
        <v>75.782608695652172</v>
      </c>
      <c r="AB19" s="16">
        <f>[15]Março!$E$31</f>
        <v>81.5</v>
      </c>
      <c r="AC19" s="16">
        <f>[15]Março!$E$32</f>
        <v>77.916666666666671</v>
      </c>
      <c r="AD19" s="16">
        <f>[15]Março!$E$33</f>
        <v>80.166666666666671</v>
      </c>
      <c r="AE19" s="16">
        <f>[15]Março!$E$34</f>
        <v>75.375</v>
      </c>
      <c r="AF19" s="16">
        <f>[15]Março!$E$35</f>
        <v>81.833333333333329</v>
      </c>
      <c r="AG19" s="33">
        <f t="shared" si="1"/>
        <v>72.471482000935026</v>
      </c>
    </row>
    <row r="20" spans="1:33" ht="17.100000000000001" customHeight="1">
      <c r="A20" s="14" t="s">
        <v>10</v>
      </c>
      <c r="B20" s="16">
        <f>[16]Março!$E$5</f>
        <v>68.791666666666671</v>
      </c>
      <c r="C20" s="16">
        <f>[16]Março!$E$6</f>
        <v>68.291666666666671</v>
      </c>
      <c r="D20" s="16">
        <f>[16]Março!$E$7</f>
        <v>73.416666666666671</v>
      </c>
      <c r="E20" s="16">
        <f>[16]Março!$E$8</f>
        <v>77.916666666666671</v>
      </c>
      <c r="F20" s="16">
        <f>[16]Março!$E$9</f>
        <v>83.583333333333329</v>
      </c>
      <c r="G20" s="16">
        <f>[16]Março!$E$10</f>
        <v>87.708333333333329</v>
      </c>
      <c r="H20" s="16">
        <f>[16]Março!$E$11</f>
        <v>84</v>
      </c>
      <c r="I20" s="16">
        <f>[16]Março!$E$12</f>
        <v>90.291666666666671</v>
      </c>
      <c r="J20" s="16">
        <f>[16]Março!$E$13</f>
        <v>81.708333333333329</v>
      </c>
      <c r="K20" s="16">
        <f>[16]Março!$E$14</f>
        <v>77.916666666666671</v>
      </c>
      <c r="L20" s="16">
        <f>[16]Março!$E$15</f>
        <v>69.708333333333329</v>
      </c>
      <c r="M20" s="16">
        <f>[16]Março!$E$16</f>
        <v>72.041666666666671</v>
      </c>
      <c r="N20" s="16">
        <f>[16]Março!$E$17</f>
        <v>83.083333333333329</v>
      </c>
      <c r="O20" s="16">
        <f>[16]Março!$E$18</f>
        <v>79.304347826086953</v>
      </c>
      <c r="P20" s="16">
        <f>[16]Março!$E$19</f>
        <v>79.473684210526315</v>
      </c>
      <c r="Q20" s="16">
        <f>[16]Março!$E$20</f>
        <v>76.5</v>
      </c>
      <c r="R20" s="16">
        <f>[16]Março!$E$21</f>
        <v>76.411764705882348</v>
      </c>
      <c r="S20" s="16">
        <f>[16]Março!$E$22</f>
        <v>73.5625</v>
      </c>
      <c r="T20" s="16">
        <f>[16]Março!$E$23</f>
        <v>68.916666666666671</v>
      </c>
      <c r="U20" s="16">
        <f>[16]Março!$E$24</f>
        <v>74.208333333333329</v>
      </c>
      <c r="V20" s="16">
        <f>[16]Março!$E$25</f>
        <v>80.25</v>
      </c>
      <c r="W20" s="16">
        <f>[16]Março!$E$26</f>
        <v>74.875</v>
      </c>
      <c r="X20" s="16">
        <f>[16]Março!$E$27</f>
        <v>81.692307692307693</v>
      </c>
      <c r="Y20" s="16">
        <f>[16]Março!$E$28</f>
        <v>67.263157894736835</v>
      </c>
      <c r="Z20" s="16">
        <f>[16]Março!$E$29</f>
        <v>62.75</v>
      </c>
      <c r="AA20" s="16">
        <f>[16]Março!$E$30</f>
        <v>68.055555555555557</v>
      </c>
      <c r="AB20" s="16">
        <f>[16]Março!$E$31</f>
        <v>86.80952380952381</v>
      </c>
      <c r="AC20" s="16">
        <f>[16]Março!$E$32</f>
        <v>85.5</v>
      </c>
      <c r="AD20" s="16">
        <f>[16]Março!$E$33</f>
        <v>90.291666666666671</v>
      </c>
      <c r="AE20" s="16">
        <f>[16]Março!$E$34</f>
        <v>82.041666666666671</v>
      </c>
      <c r="AF20" s="16">
        <f>[16]Março!$E$35</f>
        <v>83.80952380952381</v>
      </c>
      <c r="AG20" s="33">
        <f t="shared" ref="AG20:AG32" si="3">AVERAGE(B20:AF20)</f>
        <v>77.747549424864829</v>
      </c>
    </row>
    <row r="21" spans="1:33" ht="17.100000000000001" customHeight="1">
      <c r="A21" s="14" t="s">
        <v>11</v>
      </c>
      <c r="B21" s="16">
        <f>[17]Março!$E$5</f>
        <v>77.416666666666671</v>
      </c>
      <c r="C21" s="16">
        <f>[17]Março!$E$6</f>
        <v>74.083333333333329</v>
      </c>
      <c r="D21" s="16">
        <f>[17]Março!$E$7</f>
        <v>73</v>
      </c>
      <c r="E21" s="16">
        <f>[17]Março!$E$8</f>
        <v>74.666666666666671</v>
      </c>
      <c r="F21" s="16">
        <f>[17]Março!$E$9</f>
        <v>84.625</v>
      </c>
      <c r="G21" s="16">
        <f>[17]Março!$E$10</f>
        <v>84.416666666666671</v>
      </c>
      <c r="H21" s="16">
        <f>[17]Março!$E$11</f>
        <v>86.208333333333329</v>
      </c>
      <c r="I21" s="16">
        <f>[17]Março!$E$12</f>
        <v>88.708333333333329</v>
      </c>
      <c r="J21" s="16">
        <f>[17]Março!$E$13</f>
        <v>79.791666666666671</v>
      </c>
      <c r="K21" s="16">
        <f>[17]Março!$E$14</f>
        <v>73.833333333333329</v>
      </c>
      <c r="L21" s="16">
        <f>[17]Março!$E$15</f>
        <v>72.666666666666671</v>
      </c>
      <c r="M21" s="16">
        <f>[17]Março!$E$16</f>
        <v>76.041666666666671</v>
      </c>
      <c r="N21" s="16">
        <f>[17]Março!$E$17</f>
        <v>77.333333333333329</v>
      </c>
      <c r="O21" s="16">
        <f>[17]Março!$E$18</f>
        <v>80.208333333333329</v>
      </c>
      <c r="P21" s="16">
        <f>[17]Março!$E$19</f>
        <v>80.25</v>
      </c>
      <c r="Q21" s="16">
        <f>[17]Março!$E$20</f>
        <v>71.541666666666671</v>
      </c>
      <c r="R21" s="16">
        <f>[17]Março!$E$21</f>
        <v>71.125</v>
      </c>
      <c r="S21" s="16">
        <f>[17]Março!$E$22</f>
        <v>72.125</v>
      </c>
      <c r="T21" s="16">
        <f>[17]Março!$E$23</f>
        <v>72.708333333333329</v>
      </c>
      <c r="U21" s="16">
        <f>[17]Março!$E$24</f>
        <v>73.916666666666671</v>
      </c>
      <c r="V21" s="16">
        <f>[17]Março!$E$25</f>
        <v>79.541666666666671</v>
      </c>
      <c r="W21" s="16">
        <f>[17]Março!$E$26</f>
        <v>69.458333333333329</v>
      </c>
      <c r="X21" s="16">
        <f>[17]Março!$E$27</f>
        <v>55.541666666666664</v>
      </c>
      <c r="Y21" s="16">
        <f>[17]Março!$E$28</f>
        <v>65.541666666666671</v>
      </c>
      <c r="Z21" s="16">
        <f>[17]Março!$E$29</f>
        <v>68.916666666666671</v>
      </c>
      <c r="AA21" s="16">
        <f>[17]Março!$E$30</f>
        <v>73.416666666666671</v>
      </c>
      <c r="AB21" s="16">
        <f>[17]Março!$E$31</f>
        <v>85.375</v>
      </c>
      <c r="AC21" s="16">
        <f>[17]Março!$E$32</f>
        <v>82.5</v>
      </c>
      <c r="AD21" s="16">
        <f>[17]Março!$E$33</f>
        <v>85.833333333333329</v>
      </c>
      <c r="AE21" s="16">
        <f>[17]Março!$E$34</f>
        <v>78.583333333333329</v>
      </c>
      <c r="AF21" s="16">
        <f>[17]Março!$E$35</f>
        <v>82.416666666666671</v>
      </c>
      <c r="AG21" s="33">
        <f t="shared" si="3"/>
        <v>76.509408602150557</v>
      </c>
    </row>
    <row r="22" spans="1:33" ht="17.100000000000001" customHeight="1">
      <c r="A22" s="14" t="s">
        <v>12</v>
      </c>
      <c r="B22" s="16">
        <f>[18]Março!$E$5</f>
        <v>79.666666666666671</v>
      </c>
      <c r="C22" s="16">
        <f>[18]Março!$E$6</f>
        <v>75.333333333333329</v>
      </c>
      <c r="D22" s="16">
        <f>[18]Março!$E$7</f>
        <v>77.708333333333329</v>
      </c>
      <c r="E22" s="16">
        <f>[18]Março!$E$8</f>
        <v>79.75</v>
      </c>
      <c r="F22" s="16">
        <f>[18]Março!$E$9</f>
        <v>76.958333333333329</v>
      </c>
      <c r="G22" s="16">
        <f>[18]Março!$E$10</f>
        <v>83.625</v>
      </c>
      <c r="H22" s="16">
        <f>[18]Março!$E$11</f>
        <v>85.958333333333329</v>
      </c>
      <c r="I22" s="16">
        <f>[18]Março!$E$12</f>
        <v>86.833333333333329</v>
      </c>
      <c r="J22" s="16">
        <f>[18]Março!$E$13</f>
        <v>83.708333333333329</v>
      </c>
      <c r="K22" s="16">
        <f>[18]Março!$E$14</f>
        <v>78.875</v>
      </c>
      <c r="L22" s="16">
        <f>[18]Março!$E$15</f>
        <v>73.416666666666671</v>
      </c>
      <c r="M22" s="16">
        <f>[18]Março!$E$16</f>
        <v>70.416666666666671</v>
      </c>
      <c r="N22" s="16">
        <f>[18]Março!$E$17</f>
        <v>69.666666666666671</v>
      </c>
      <c r="O22" s="16">
        <f>[18]Março!$E$18</f>
        <v>71.900000000000006</v>
      </c>
      <c r="P22" s="16">
        <f>[18]Março!$E$19</f>
        <v>75.7</v>
      </c>
      <c r="Q22" s="16">
        <f>[18]Março!$E$20</f>
        <v>65.933333333333337</v>
      </c>
      <c r="R22" s="16">
        <f>[18]Março!$E$21</f>
        <v>54.5</v>
      </c>
      <c r="S22" s="16">
        <f>[18]Março!$E$22</f>
        <v>51.5</v>
      </c>
      <c r="T22" s="16">
        <f>[18]Março!$E$23</f>
        <v>50.142857142857146</v>
      </c>
      <c r="U22" s="16">
        <f>[18]Março!$E$24</f>
        <v>58.5</v>
      </c>
      <c r="V22" s="16">
        <f>[18]Março!$E$25</f>
        <v>56.6</v>
      </c>
      <c r="W22" s="16">
        <f>[18]Março!$E$26</f>
        <v>58</v>
      </c>
      <c r="X22" s="16" t="str">
        <f>[18]Março!$E$27</f>
        <v>*</v>
      </c>
      <c r="Y22" s="16" t="str">
        <f>[18]Março!$E$28</f>
        <v>*</v>
      </c>
      <c r="Z22" s="16" t="str">
        <f>[18]Março!$E$29</f>
        <v>*</v>
      </c>
      <c r="AA22" s="16" t="str">
        <f>[18]Março!$E$30</f>
        <v>*</v>
      </c>
      <c r="AB22" s="16" t="str">
        <f>[18]Março!$E$31</f>
        <v>*</v>
      </c>
      <c r="AC22" s="16" t="str">
        <f>[18]Março!$E$32</f>
        <v>*</v>
      </c>
      <c r="AD22" s="16" t="str">
        <f>[18]Março!$E$33</f>
        <v>*</v>
      </c>
      <c r="AE22" s="16" t="str">
        <f>[18]Março!$E$34</f>
        <v>*</v>
      </c>
      <c r="AF22" s="16" t="str">
        <f>[18]Março!$E$35</f>
        <v>*</v>
      </c>
      <c r="AG22" s="33">
        <f t="shared" si="3"/>
        <v>71.122402597402598</v>
      </c>
    </row>
    <row r="23" spans="1:33" ht="17.100000000000001" customHeight="1">
      <c r="A23" s="14" t="s">
        <v>13</v>
      </c>
      <c r="B23" s="16">
        <f>[19]Março!$E$5</f>
        <v>79.291666666666671</v>
      </c>
      <c r="C23" s="16">
        <f>[19]Março!$E$6</f>
        <v>83.041666666666671</v>
      </c>
      <c r="D23" s="16">
        <f>[19]Março!$E$7</f>
        <v>84.833333333333329</v>
      </c>
      <c r="E23" s="16">
        <f>[19]Março!$E$8</f>
        <v>82.958333333333329</v>
      </c>
      <c r="F23" s="16">
        <f>[19]Março!$E$9</f>
        <v>77.75</v>
      </c>
      <c r="G23" s="16">
        <f>[19]Março!$E$10</f>
        <v>78.666666666666671</v>
      </c>
      <c r="H23" s="16">
        <f>[19]Março!$E$11</f>
        <v>82.25</v>
      </c>
      <c r="I23" s="16">
        <f>[19]Março!$E$12</f>
        <v>84.541666666666671</v>
      </c>
      <c r="J23" s="16">
        <f>[19]Março!$E$13</f>
        <v>86.25</v>
      </c>
      <c r="K23" s="16">
        <f>[19]Março!$E$14</f>
        <v>81.125</v>
      </c>
      <c r="L23" s="16">
        <f>[19]Março!$E$15</f>
        <v>72.041666666666671</v>
      </c>
      <c r="M23" s="16">
        <f>[19]Março!$E$16</f>
        <v>72.916666666666671</v>
      </c>
      <c r="N23" s="16">
        <f>[19]Março!$E$17</f>
        <v>75.166666666666671</v>
      </c>
      <c r="O23" s="16">
        <f>[19]Março!$E$18</f>
        <v>77.25</v>
      </c>
      <c r="P23" s="16">
        <f>[19]Março!$E$19</f>
        <v>77.291666666666671</v>
      </c>
      <c r="Q23" s="16">
        <f>[19]Março!$E$20</f>
        <v>77.208333333333329</v>
      </c>
      <c r="R23" s="16">
        <f>[19]Março!$E$21</f>
        <v>82.166666666666671</v>
      </c>
      <c r="S23" s="16">
        <f>[19]Março!$E$22</f>
        <v>75.375</v>
      </c>
      <c r="T23" s="16">
        <f>[19]Março!$E$23</f>
        <v>75.583333333333329</v>
      </c>
      <c r="U23" s="16">
        <f>[19]Março!$E$24</f>
        <v>71.333333333333329</v>
      </c>
      <c r="V23" s="16">
        <f>[19]Março!$E$25</f>
        <v>75.75</v>
      </c>
      <c r="W23" s="16">
        <f>[19]Março!$E$26</f>
        <v>73</v>
      </c>
      <c r="X23" s="16">
        <f>[19]Março!$E$27</f>
        <v>66.666666666666671</v>
      </c>
      <c r="Y23" s="16">
        <f>[19]Março!$E$28</f>
        <v>74.875</v>
      </c>
      <c r="Z23" s="16">
        <f>[19]Março!$E$29</f>
        <v>84.875</v>
      </c>
      <c r="AA23" s="16">
        <f>[19]Março!$E$30</f>
        <v>79</v>
      </c>
      <c r="AB23" s="16">
        <f>[19]Março!$E$31</f>
        <v>88.958333333333329</v>
      </c>
      <c r="AC23" s="16">
        <f>[19]Março!$E$32</f>
        <v>83.166666666666671</v>
      </c>
      <c r="AD23" s="16">
        <f>[19]Março!$E$33</f>
        <v>80.75</v>
      </c>
      <c r="AE23" s="16">
        <f>[19]Março!$E$34</f>
        <v>78.75</v>
      </c>
      <c r="AF23" s="16">
        <f>[19]Março!$E$35</f>
        <v>81.583333333333329</v>
      </c>
      <c r="AG23" s="33">
        <f t="shared" si="3"/>
        <v>78.852150537634401</v>
      </c>
    </row>
    <row r="24" spans="1:33" ht="17.100000000000001" customHeight="1">
      <c r="A24" s="14" t="s">
        <v>14</v>
      </c>
      <c r="B24" s="16">
        <f>[20]Março!$E$5</f>
        <v>75.333333333333329</v>
      </c>
      <c r="C24" s="16">
        <f>[20]Março!$E$6</f>
        <v>78.291666666666671</v>
      </c>
      <c r="D24" s="16">
        <f>[20]Março!$E$7</f>
        <v>75.625</v>
      </c>
      <c r="E24" s="16">
        <f>[20]Março!$E$8</f>
        <v>67.041666666666671</v>
      </c>
      <c r="F24" s="16">
        <f>[20]Março!$E$9</f>
        <v>74.75</v>
      </c>
      <c r="G24" s="16">
        <f>[20]Março!$E$10</f>
        <v>75.458333333333329</v>
      </c>
      <c r="H24" s="16">
        <f>[20]Março!$E$11</f>
        <v>77.625</v>
      </c>
      <c r="I24" s="16">
        <f>[20]Março!$E$12</f>
        <v>82.5</v>
      </c>
      <c r="J24" s="16">
        <f>[20]Março!$E$13</f>
        <v>85.625</v>
      </c>
      <c r="K24" s="16">
        <f>[20]Março!$E$14</f>
        <v>82.5</v>
      </c>
      <c r="L24" s="16">
        <f>[20]Março!$E$15</f>
        <v>73.458333333333329</v>
      </c>
      <c r="M24" s="16">
        <f>[20]Março!$E$16</f>
        <v>71.333333333333329</v>
      </c>
      <c r="N24" s="16">
        <f>[20]Março!$E$17</f>
        <v>85.125</v>
      </c>
      <c r="O24" s="16">
        <f>[20]Março!$E$18</f>
        <v>84.875</v>
      </c>
      <c r="P24" s="16">
        <f>[20]Março!$E$19</f>
        <v>81.083333333333329</v>
      </c>
      <c r="Q24" s="16">
        <f>[20]Março!$E$20</f>
        <v>75.916666666666671</v>
      </c>
      <c r="R24" s="16">
        <f>[20]Março!$E$21</f>
        <v>75.375</v>
      </c>
      <c r="S24" s="16">
        <f>[20]Março!$E$22</f>
        <v>79.125</v>
      </c>
      <c r="T24" s="16">
        <f>[20]Março!$E$23</f>
        <v>85.541666666666671</v>
      </c>
      <c r="U24" s="16">
        <f>[20]Março!$E$24</f>
        <v>87.333333333333329</v>
      </c>
      <c r="V24" s="16">
        <f>[20]Março!$E$25</f>
        <v>87.375</v>
      </c>
      <c r="W24" s="16">
        <f>[20]Março!$E$26</f>
        <v>82.291666666666671</v>
      </c>
      <c r="X24" s="16">
        <f>[20]Março!$E$27</f>
        <v>73.125</v>
      </c>
      <c r="Y24" s="16">
        <f>[20]Março!$E$28</f>
        <v>70.916666666666671</v>
      </c>
      <c r="Z24" s="16">
        <f>[20]Março!$E$29</f>
        <v>66.625</v>
      </c>
      <c r="AA24" s="16">
        <f>[20]Março!$E$30</f>
        <v>73.708333333333329</v>
      </c>
      <c r="AB24" s="16">
        <f>[20]Março!$E$31</f>
        <v>80.25</v>
      </c>
      <c r="AC24" s="16">
        <f>[20]Março!$E$32</f>
        <v>74.583333333333329</v>
      </c>
      <c r="AD24" s="16">
        <f>[20]Março!$E$33</f>
        <v>80.708333333333329</v>
      </c>
      <c r="AE24" s="16">
        <f>[20]Março!$E$34</f>
        <v>82</v>
      </c>
      <c r="AF24" s="16">
        <f>[20]Março!$E$35</f>
        <v>81.583333333333329</v>
      </c>
      <c r="AG24" s="33">
        <f t="shared" si="3"/>
        <v>78.29301075268819</v>
      </c>
    </row>
    <row r="25" spans="1:33" ht="17.100000000000001" customHeight="1">
      <c r="A25" s="14" t="s">
        <v>15</v>
      </c>
      <c r="B25" s="16">
        <f>[21]Março!$E$5</f>
        <v>70.708333333333329</v>
      </c>
      <c r="C25" s="16">
        <f>[21]Março!$E$6</f>
        <v>70.041666666666671</v>
      </c>
      <c r="D25" s="16">
        <f>[21]Março!$E$7</f>
        <v>71.666666666666671</v>
      </c>
      <c r="E25" s="16">
        <f>[21]Março!$E$8</f>
        <v>73.25</v>
      </c>
      <c r="F25" s="16">
        <f>[21]Março!$E$9</f>
        <v>84.458333333333329</v>
      </c>
      <c r="G25" s="16">
        <f>[21]Março!$E$10</f>
        <v>89.625</v>
      </c>
      <c r="H25" s="16">
        <f>[21]Março!$E$11</f>
        <v>80.5</v>
      </c>
      <c r="I25" s="16">
        <f>[21]Março!$E$12</f>
        <v>84.083333333333329</v>
      </c>
      <c r="J25" s="16">
        <f>[21]Março!$E$13</f>
        <v>80.791666666666671</v>
      </c>
      <c r="K25" s="16">
        <f>[21]Março!$E$14</f>
        <v>71.875</v>
      </c>
      <c r="L25" s="16">
        <f>[21]Março!$E$15</f>
        <v>64.75</v>
      </c>
      <c r="M25" s="16">
        <f>[21]Março!$E$16</f>
        <v>58.583333333333336</v>
      </c>
      <c r="N25" s="16">
        <f>[21]Março!$E$17</f>
        <v>69.375</v>
      </c>
      <c r="O25" s="16">
        <f>[21]Março!$E$18</f>
        <v>73.666666666666671</v>
      </c>
      <c r="P25" s="16">
        <f>[21]Março!$E$19</f>
        <v>74.416666666666671</v>
      </c>
      <c r="Q25" s="16">
        <f>[21]Março!$E$20</f>
        <v>72.708333333333329</v>
      </c>
      <c r="R25" s="16">
        <f>[21]Março!$E$21</f>
        <v>69.125</v>
      </c>
      <c r="S25" s="16">
        <f>[21]Março!$E$22</f>
        <v>71.833333333333329</v>
      </c>
      <c r="T25" s="16">
        <f>[21]Março!$E$23</f>
        <v>69.625</v>
      </c>
      <c r="U25" s="16">
        <f>[21]Março!$E$24</f>
        <v>74.541666666666671</v>
      </c>
      <c r="V25" s="16">
        <f>[21]Março!$E$25</f>
        <v>66.75</v>
      </c>
      <c r="W25" s="16">
        <f>[21]Março!$E$26</f>
        <v>72.291666666666671</v>
      </c>
      <c r="X25" s="16">
        <f>[21]Março!$E$27</f>
        <v>59.125</v>
      </c>
      <c r="Y25" s="16">
        <f>[21]Março!$E$28</f>
        <v>61.875</v>
      </c>
      <c r="Z25" s="16">
        <f>[21]Março!$E$29</f>
        <v>67.958333333333329</v>
      </c>
      <c r="AA25" s="16">
        <f>[21]Março!$E$30</f>
        <v>75.25</v>
      </c>
      <c r="AB25" s="16">
        <f>[21]Março!$E$31</f>
        <v>90.541666666666671</v>
      </c>
      <c r="AC25" s="16">
        <f>[21]Março!$E$32</f>
        <v>91.125</v>
      </c>
      <c r="AD25" s="16">
        <f>[21]Março!$E$33</f>
        <v>87.916666666666671</v>
      </c>
      <c r="AE25" s="16">
        <f>[21]Março!$E$34</f>
        <v>76.708333333333329</v>
      </c>
      <c r="AF25" s="16">
        <f>[21]Março!$E$35</f>
        <v>83.25</v>
      </c>
      <c r="AG25" s="33">
        <f t="shared" si="3"/>
        <v>74.465053763440864</v>
      </c>
    </row>
    <row r="26" spans="1:33" ht="17.100000000000001" customHeight="1">
      <c r="A26" s="14" t="s">
        <v>16</v>
      </c>
      <c r="B26" s="16">
        <f>[22]Março!$E$5</f>
        <v>73.208333333333329</v>
      </c>
      <c r="C26" s="16">
        <f>[22]Março!$E$6</f>
        <v>77.625</v>
      </c>
      <c r="D26" s="16">
        <f>[22]Março!$E$7</f>
        <v>76.5</v>
      </c>
      <c r="E26" s="16">
        <f>[22]Março!$E$8</f>
        <v>77.458333333333329</v>
      </c>
      <c r="F26" s="16">
        <f>[22]Março!$E$9</f>
        <v>73.666666666666671</v>
      </c>
      <c r="G26" s="16">
        <f>[22]Março!$E$10</f>
        <v>76.75</v>
      </c>
      <c r="H26" s="16">
        <f>[22]Março!$E$11</f>
        <v>81</v>
      </c>
      <c r="I26" s="16">
        <f>[22]Março!$E$12</f>
        <v>83.5</v>
      </c>
      <c r="J26" s="16">
        <f>[22]Março!$E$13</f>
        <v>80.5</v>
      </c>
      <c r="K26" s="16">
        <f>[22]Março!$E$14</f>
        <v>72.083333333333329</v>
      </c>
      <c r="L26" s="16">
        <f>[22]Março!$E$15</f>
        <v>66.416666666666671</v>
      </c>
      <c r="M26" s="16">
        <f>[22]Março!$E$16</f>
        <v>61.916666666666664</v>
      </c>
      <c r="N26" s="16">
        <f>[22]Março!$E$17</f>
        <v>62.375</v>
      </c>
      <c r="O26" s="16">
        <f>[22]Março!$E$18</f>
        <v>61.875</v>
      </c>
      <c r="P26" s="16">
        <f>[22]Março!$E$19</f>
        <v>63.833333333333336</v>
      </c>
      <c r="Q26" s="16">
        <f>[22]Março!$E$20</f>
        <v>62.333333333333336</v>
      </c>
      <c r="R26" s="16">
        <f>[22]Março!$E$21</f>
        <v>61.833333333333336</v>
      </c>
      <c r="S26" s="16">
        <f>[22]Março!$E$22</f>
        <v>60.708333333333336</v>
      </c>
      <c r="T26" s="16">
        <f>[22]Março!$E$23</f>
        <v>63.916666666666664</v>
      </c>
      <c r="U26" s="16">
        <f>[22]Março!$E$24</f>
        <v>63.875</v>
      </c>
      <c r="V26" s="16">
        <f>[22]Março!$E$25</f>
        <v>63.125</v>
      </c>
      <c r="W26" s="16">
        <f>[22]Março!$E$26</f>
        <v>59.416666666666664</v>
      </c>
      <c r="X26" s="16">
        <f>[22]Março!$E$27</f>
        <v>55.375</v>
      </c>
      <c r="Y26" s="16">
        <f>[22]Março!$E$28</f>
        <v>55.333333333333336</v>
      </c>
      <c r="Z26" s="16">
        <f>[22]Março!$E$29</f>
        <v>61.916666666666664</v>
      </c>
      <c r="AA26" s="16">
        <f>[22]Março!$E$30</f>
        <v>77.791666666666671</v>
      </c>
      <c r="AB26" s="16">
        <f>[22]Março!$E$31</f>
        <v>87.166666666666671</v>
      </c>
      <c r="AC26" s="16">
        <f>[22]Março!$E$32</f>
        <v>84.041666666666671</v>
      </c>
      <c r="AD26" s="16">
        <f>[22]Março!$E$33</f>
        <v>76.833333333333329</v>
      </c>
      <c r="AE26" s="16">
        <f>[22]Março!$E$34</f>
        <v>68.791666666666671</v>
      </c>
      <c r="AF26" s="16">
        <f>[22]Março!$E$35</f>
        <v>78.416666666666671</v>
      </c>
      <c r="AG26" s="33">
        <f t="shared" si="3"/>
        <v>69.98655913978493</v>
      </c>
    </row>
    <row r="27" spans="1:33" ht="17.100000000000001" customHeight="1">
      <c r="A27" s="14" t="s">
        <v>17</v>
      </c>
      <c r="B27" s="16">
        <f>[23]Março!$E$5</f>
        <v>71.208333333333329</v>
      </c>
      <c r="C27" s="16">
        <f>[23]Março!$E$6</f>
        <v>71.708333333333329</v>
      </c>
      <c r="D27" s="16">
        <f>[23]Março!$E$7</f>
        <v>72.583333333333329</v>
      </c>
      <c r="E27" s="16">
        <f>[23]Março!$E$8</f>
        <v>78.083333333333329</v>
      </c>
      <c r="F27" s="16">
        <f>[23]Março!$E$9</f>
        <v>77.708333333333329</v>
      </c>
      <c r="G27" s="16">
        <f>[23]Março!$E$10</f>
        <v>83.25</v>
      </c>
      <c r="H27" s="16">
        <f>[23]Março!$E$11</f>
        <v>84.458333333333329</v>
      </c>
      <c r="I27" s="16">
        <f>[23]Março!$E$12</f>
        <v>91.333333333333329</v>
      </c>
      <c r="J27" s="16">
        <f>[23]Março!$E$13</f>
        <v>84.125</v>
      </c>
      <c r="K27" s="16">
        <f>[23]Março!$E$14</f>
        <v>79.958333333333329</v>
      </c>
      <c r="L27" s="16">
        <f>[23]Março!$E$15</f>
        <v>77.291666666666671</v>
      </c>
      <c r="M27" s="16">
        <f>[23]Março!$E$16</f>
        <v>77.708333333333329</v>
      </c>
      <c r="N27" s="16">
        <f>[23]Março!$E$17</f>
        <v>81.208333333333329</v>
      </c>
      <c r="O27" s="16">
        <f>[23]Março!$E$18</f>
        <v>76.208333333333329</v>
      </c>
      <c r="P27" s="16">
        <f>[23]Março!$E$19</f>
        <v>75</v>
      </c>
      <c r="Q27" s="16">
        <f>[23]Março!$E$20</f>
        <v>73.583333333333329</v>
      </c>
      <c r="R27" s="16">
        <f>[23]Março!$E$21</f>
        <v>75.375</v>
      </c>
      <c r="S27" s="16">
        <f>[23]Março!$E$22</f>
        <v>79.833333333333329</v>
      </c>
      <c r="T27" s="16">
        <f>[23]Março!$E$23</f>
        <v>74.333333333333329</v>
      </c>
      <c r="U27" s="16">
        <f>[23]Março!$E$24</f>
        <v>79.041666666666671</v>
      </c>
      <c r="V27" s="16">
        <f>[23]Março!$E$25</f>
        <v>80.75</v>
      </c>
      <c r="W27" s="16">
        <f>[23]Março!$E$26</f>
        <v>73.25</v>
      </c>
      <c r="X27" s="16">
        <f>[23]Março!$E$27</f>
        <v>66.208333333333329</v>
      </c>
      <c r="Y27" s="16">
        <f>[23]Março!$E$28</f>
        <v>73.458333333333329</v>
      </c>
      <c r="Z27" s="16">
        <f>[23]Março!$E$29</f>
        <v>69.875</v>
      </c>
      <c r="AA27" s="16">
        <f>[23]Março!$E$30</f>
        <v>79.25</v>
      </c>
      <c r="AB27" s="16">
        <f>[23]Março!$E$31</f>
        <v>86.833333333333329</v>
      </c>
      <c r="AC27" s="16">
        <f>[23]Março!$E$32</f>
        <v>82.875</v>
      </c>
      <c r="AD27" s="16">
        <f>[23]Março!$E$33</f>
        <v>87.166666666666671</v>
      </c>
      <c r="AE27" s="16">
        <f>[23]Março!$E$34</f>
        <v>81.25</v>
      </c>
      <c r="AF27" s="16">
        <f>[23]Março!$E$35</f>
        <v>85.458333333333329</v>
      </c>
      <c r="AG27" s="33">
        <f t="shared" si="3"/>
        <v>78.399193548387089</v>
      </c>
    </row>
    <row r="28" spans="1:33" ht="17.100000000000001" customHeight="1">
      <c r="A28" s="14" t="s">
        <v>18</v>
      </c>
      <c r="B28" s="80" t="str">
        <f>[24]Março!$E$5</f>
        <v>*</v>
      </c>
      <c r="C28" s="80" t="str">
        <f>[24]Março!$E$6</f>
        <v>*</v>
      </c>
      <c r="D28" s="80" t="str">
        <f>[24]Março!$E$7</f>
        <v>*</v>
      </c>
      <c r="E28" s="80" t="str">
        <f>[24]Março!$E$8</f>
        <v>*</v>
      </c>
      <c r="F28" s="16" t="str">
        <f>[24]Março!$E$9</f>
        <v>*</v>
      </c>
      <c r="G28" s="16" t="str">
        <f>[24]Março!$E$10</f>
        <v>*</v>
      </c>
      <c r="H28" s="16" t="str">
        <f>[24]Março!$E$11</f>
        <v>*</v>
      </c>
      <c r="I28" s="16" t="str">
        <f>[24]Março!$E$12</f>
        <v>*</v>
      </c>
      <c r="J28" s="16" t="str">
        <f>[24]Março!$E$13</f>
        <v>*</v>
      </c>
      <c r="K28" s="16" t="str">
        <f>[24]Março!$E$14</f>
        <v>*</v>
      </c>
      <c r="L28" s="16" t="str">
        <f>[24]Março!$E$15</f>
        <v>*</v>
      </c>
      <c r="M28" s="16" t="str">
        <f>[24]Março!$E$16</f>
        <v>*</v>
      </c>
      <c r="N28" s="16" t="str">
        <f>[24]Março!$E$17</f>
        <v>*</v>
      </c>
      <c r="O28" s="16" t="str">
        <f>[24]Março!$E$18</f>
        <v>*</v>
      </c>
      <c r="P28" s="16" t="str">
        <f>[24]Março!$E$19</f>
        <v>*</v>
      </c>
      <c r="Q28" s="16" t="str">
        <f>[24]Março!$E$20</f>
        <v>*</v>
      </c>
      <c r="R28" s="16" t="str">
        <f>[24]Março!$E$21</f>
        <v>*</v>
      </c>
      <c r="S28" s="16" t="str">
        <f>[24]Março!$E$22</f>
        <v>*</v>
      </c>
      <c r="T28" s="16" t="str">
        <f>[24]Março!$E$23</f>
        <v>*</v>
      </c>
      <c r="U28" s="16" t="str">
        <f>[24]Março!$E$24</f>
        <v>*</v>
      </c>
      <c r="V28" s="16" t="str">
        <f>[24]Março!$E$25</f>
        <v>*</v>
      </c>
      <c r="W28" s="16" t="str">
        <f>[24]Março!$E$26</f>
        <v>*</v>
      </c>
      <c r="X28" s="16" t="str">
        <f>[24]Março!$E$27</f>
        <v>*</v>
      </c>
      <c r="Y28" s="16" t="str">
        <f>[24]Março!$E$28</f>
        <v>*</v>
      </c>
      <c r="Z28" s="16" t="str">
        <f>[24]Março!$E$29</f>
        <v>*</v>
      </c>
      <c r="AA28" s="16" t="str">
        <f>[24]Março!$E$30</f>
        <v>*</v>
      </c>
      <c r="AB28" s="16" t="str">
        <f>[24]Março!$E$31</f>
        <v>*</v>
      </c>
      <c r="AC28" s="16" t="str">
        <f>[24]Março!$E$32</f>
        <v>*</v>
      </c>
      <c r="AD28" s="16" t="str">
        <f>[24]Março!$E$33</f>
        <v>*</v>
      </c>
      <c r="AE28" s="16" t="str">
        <f>[24]Março!$E$34</f>
        <v>*</v>
      </c>
      <c r="AF28" s="16" t="str">
        <f>[24]Março!$E$35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[25]Março!$E$5</f>
        <v>69.625</v>
      </c>
      <c r="C29" s="16">
        <f>[25]Março!$E$6</f>
        <v>66.125</v>
      </c>
      <c r="D29" s="16">
        <f>[25]Março!$E$7</f>
        <v>71.541666666666671</v>
      </c>
      <c r="E29" s="16">
        <f>[25]Março!$E$8</f>
        <v>82.625</v>
      </c>
      <c r="F29" s="16">
        <f>[25]Março!$E$9</f>
        <v>85.125</v>
      </c>
      <c r="G29" s="16">
        <f>[25]Março!$E$10</f>
        <v>84.958333333333329</v>
      </c>
      <c r="H29" s="16">
        <f>[25]Março!$E$11</f>
        <v>87.291666666666671</v>
      </c>
      <c r="I29" s="16">
        <f>[25]Março!$E$12</f>
        <v>88.083333333333329</v>
      </c>
      <c r="J29" s="16">
        <f>[25]Março!$E$13</f>
        <v>85.583333333333329</v>
      </c>
      <c r="K29" s="16">
        <f>[25]Março!$E$14</f>
        <v>77</v>
      </c>
      <c r="L29" s="16">
        <f>[25]Março!$E$15</f>
        <v>71.416666666666671</v>
      </c>
      <c r="M29" s="16">
        <f>[25]Março!$E$16</f>
        <v>69.5</v>
      </c>
      <c r="N29" s="16">
        <f>[25]Março!$E$17</f>
        <v>77.333333333333329</v>
      </c>
      <c r="O29" s="16">
        <f>[25]Março!$E$18</f>
        <v>79</v>
      </c>
      <c r="P29" s="16">
        <f>[25]Março!$E$19</f>
        <v>78.125</v>
      </c>
      <c r="Q29" s="16">
        <f>[25]Março!$E$20</f>
        <v>72.416666666666671</v>
      </c>
      <c r="R29" s="16">
        <f>[25]Março!$E$21</f>
        <v>70.416666666666671</v>
      </c>
      <c r="S29" s="16">
        <f>[25]Março!$E$22</f>
        <v>71.25</v>
      </c>
      <c r="T29" s="16">
        <f>[25]Março!$E$23</f>
        <v>69.041666666666671</v>
      </c>
      <c r="U29" s="16">
        <f>[25]Março!$E$24</f>
        <v>72.5</v>
      </c>
      <c r="V29" s="16">
        <f>[25]Março!$E$25</f>
        <v>75.625</v>
      </c>
      <c r="W29" s="16">
        <f>[25]Março!$E$26</f>
        <v>74.75</v>
      </c>
      <c r="X29" s="16">
        <f>[25]Março!$E$27</f>
        <v>70.75</v>
      </c>
      <c r="Y29" s="16">
        <f>[25]Março!$E$28</f>
        <v>69.041666666666671</v>
      </c>
      <c r="Z29" s="16">
        <f>[25]Março!$E$29</f>
        <v>63.208333333333336</v>
      </c>
      <c r="AA29" s="16">
        <f>[25]Março!$E$30</f>
        <v>73.75</v>
      </c>
      <c r="AB29" s="16">
        <f>[25]Março!$E$31</f>
        <v>88.125</v>
      </c>
      <c r="AC29" s="16">
        <f>[25]Março!$E$32</f>
        <v>86.5</v>
      </c>
      <c r="AD29" s="16">
        <f>[25]Março!$E$33</f>
        <v>87.541666666666671</v>
      </c>
      <c r="AE29" s="16">
        <f>[25]Março!$E$34</f>
        <v>80.291666666666671</v>
      </c>
      <c r="AF29" s="16">
        <f>[25]Março!$E$35</f>
        <v>80.875</v>
      </c>
      <c r="AG29" s="33">
        <f t="shared" si="3"/>
        <v>76.755376344086031</v>
      </c>
    </row>
    <row r="30" spans="1:33" ht="17.100000000000001" customHeight="1">
      <c r="A30" s="14" t="s">
        <v>31</v>
      </c>
      <c r="B30" s="16">
        <f>[26]Março!$E$5</f>
        <v>75.333333333333329</v>
      </c>
      <c r="C30" s="16">
        <f>[26]Março!$E$6</f>
        <v>77.75</v>
      </c>
      <c r="D30" s="16">
        <f>[26]Março!$E$7</f>
        <v>76.291666666666671</v>
      </c>
      <c r="E30" s="16">
        <f>[26]Março!$E$8</f>
        <v>77.625</v>
      </c>
      <c r="F30" s="16">
        <f>[26]Março!$E$9</f>
        <v>77.583333333333329</v>
      </c>
      <c r="G30" s="16">
        <f>[26]Março!$E$10</f>
        <v>77.958333333333329</v>
      </c>
      <c r="H30" s="16">
        <f>[26]Março!$E$11</f>
        <v>80.958333333333329</v>
      </c>
      <c r="I30" s="16">
        <f>[26]Março!$E$12</f>
        <v>81.208333333333329</v>
      </c>
      <c r="J30" s="16">
        <f>[26]Março!$E$13</f>
        <v>82.625</v>
      </c>
      <c r="K30" s="16">
        <f>[26]Março!$E$14</f>
        <v>79.083333333333329</v>
      </c>
      <c r="L30" s="16">
        <f>[26]Março!$E$15</f>
        <v>79.375</v>
      </c>
      <c r="M30" s="16">
        <f>[26]Março!$E$16</f>
        <v>71</v>
      </c>
      <c r="N30" s="16">
        <f>[26]Março!$E$17</f>
        <v>68.5</v>
      </c>
      <c r="O30" s="16">
        <f>[26]Março!$E$18</f>
        <v>68.291666666666671</v>
      </c>
      <c r="P30" s="16">
        <f>[26]Março!$E$19</f>
        <v>67.916666666666671</v>
      </c>
      <c r="Q30" s="16">
        <f>[26]Março!$E$20</f>
        <v>71.583333333333329</v>
      </c>
      <c r="R30" s="16">
        <f>[26]Março!$E$21</f>
        <v>69.416666666666671</v>
      </c>
      <c r="S30" s="16">
        <f>[26]Março!$E$22</f>
        <v>70.833333333333329</v>
      </c>
      <c r="T30" s="16">
        <f>[26]Março!$E$23</f>
        <v>68.708333333333329</v>
      </c>
      <c r="U30" s="16">
        <f>[26]Março!$E$24</f>
        <v>72.625</v>
      </c>
      <c r="V30" s="16">
        <f>[26]Março!$E$25</f>
        <v>72.791666666666671</v>
      </c>
      <c r="W30" s="16">
        <f>[26]Março!$E$26</f>
        <v>67.5</v>
      </c>
      <c r="X30" s="16">
        <f>[26]Março!$E$27</f>
        <v>62.916666666666664</v>
      </c>
      <c r="Y30" s="16">
        <f>[26]Março!$E$28</f>
        <v>57.5</v>
      </c>
      <c r="Z30" s="16">
        <f>[26]Março!$E$29</f>
        <v>64.416666666666671</v>
      </c>
      <c r="AA30" s="16">
        <f>[26]Março!$E$30</f>
        <v>72.541666666666671</v>
      </c>
      <c r="AB30" s="16">
        <f>[26]Março!$E$31</f>
        <v>83.625</v>
      </c>
      <c r="AC30" s="16">
        <f>[26]Março!$E$32</f>
        <v>82.375</v>
      </c>
      <c r="AD30" s="16">
        <f>[26]Março!$E$33</f>
        <v>80.666666666666671</v>
      </c>
      <c r="AE30" s="16">
        <f>[26]Março!$E$34</f>
        <v>76.875</v>
      </c>
      <c r="AF30" s="16">
        <f>[26]Março!$E$35</f>
        <v>81.375</v>
      </c>
      <c r="AG30" s="33">
        <f t="shared" si="3"/>
        <v>74.104838709677438</v>
      </c>
    </row>
    <row r="31" spans="1:33" ht="17.100000000000001" customHeight="1">
      <c r="A31" s="14" t="s">
        <v>49</v>
      </c>
      <c r="B31" s="16">
        <f>[27]Março!$E$5</f>
        <v>82.75</v>
      </c>
      <c r="C31" s="16">
        <f>[27]Março!$E$6</f>
        <v>84.416666666666671</v>
      </c>
      <c r="D31" s="16">
        <f>[27]Março!$E$7</f>
        <v>81.125</v>
      </c>
      <c r="E31" s="16">
        <f>[27]Março!$E$8</f>
        <v>78.416666666666671</v>
      </c>
      <c r="F31" s="16">
        <f>[27]Março!$E$9</f>
        <v>78.708333333333329</v>
      </c>
      <c r="G31" s="16">
        <f>[27]Março!$E$10</f>
        <v>73</v>
      </c>
      <c r="H31" s="16">
        <f>[27]Março!$E$11</f>
        <v>86.208333333333329</v>
      </c>
      <c r="I31" s="16">
        <f>[27]Março!$E$12</f>
        <v>82.916666666666671</v>
      </c>
      <c r="J31" s="16">
        <f>[27]Março!$E$13</f>
        <v>85.166666666666671</v>
      </c>
      <c r="K31" s="16">
        <f>[27]Março!$E$14</f>
        <v>82.333333333333329</v>
      </c>
      <c r="L31" s="16">
        <f>[27]Março!$E$15</f>
        <v>80.166666666666671</v>
      </c>
      <c r="M31" s="16">
        <f>[27]Março!$E$16</f>
        <v>82.083333333333329</v>
      </c>
      <c r="N31" s="16">
        <f>[27]Março!$E$17</f>
        <v>78.708333333333329</v>
      </c>
      <c r="O31" s="16">
        <f>[27]Março!$E$18</f>
        <v>76.666666666666671</v>
      </c>
      <c r="P31" s="16">
        <f>[27]Março!$E$19</f>
        <v>81.333333333333329</v>
      </c>
      <c r="Q31" s="16">
        <f>[27]Março!$E$20</f>
        <v>77.75</v>
      </c>
      <c r="R31" s="16">
        <f>[27]Março!$E$21</f>
        <v>77.916666666666671</v>
      </c>
      <c r="S31" s="16">
        <f>[27]Março!$E$22</f>
        <v>78.75</v>
      </c>
      <c r="T31" s="16">
        <f>[27]Março!$E$23</f>
        <v>82.5</v>
      </c>
      <c r="U31" s="16">
        <f>[27]Março!$E$24</f>
        <v>80.791666666666671</v>
      </c>
      <c r="V31" s="16">
        <f>[27]Março!$E$25</f>
        <v>79.416666666666671</v>
      </c>
      <c r="W31" s="16">
        <f>[27]Março!$E$26</f>
        <v>73.958333333333329</v>
      </c>
      <c r="X31" s="16">
        <f>[27]Março!$E$27</f>
        <v>65.916666666666671</v>
      </c>
      <c r="Y31" s="16">
        <f>[27]Março!$E$28</f>
        <v>71.5</v>
      </c>
      <c r="Z31" s="16">
        <f>[27]Março!$E$29</f>
        <v>81.708333333333329</v>
      </c>
      <c r="AA31" s="16">
        <f>[27]Março!$E$30</f>
        <v>80.083333333333329</v>
      </c>
      <c r="AB31" s="16">
        <f>[27]Março!$E$31</f>
        <v>84.875</v>
      </c>
      <c r="AC31" s="16">
        <f>[27]Março!$E$32</f>
        <v>82.375</v>
      </c>
      <c r="AD31" s="16">
        <f>[27]Março!$E$33</f>
        <v>85.666666666666671</v>
      </c>
      <c r="AE31" s="16">
        <f>[27]Março!$E$34</f>
        <v>78.708333333333329</v>
      </c>
      <c r="AF31" s="16">
        <f>[27]Março!$E$35</f>
        <v>74.875</v>
      </c>
      <c r="AG31" s="33">
        <f t="shared" ref="AG31" si="4">AVERAGE(B31:AF31)</f>
        <v>79.702956989247326</v>
      </c>
    </row>
    <row r="32" spans="1:33" ht="17.100000000000001" customHeight="1">
      <c r="A32" s="14" t="s">
        <v>20</v>
      </c>
      <c r="B32" s="16">
        <f>[28]Março!$E$5</f>
        <v>68.291666666666671</v>
      </c>
      <c r="C32" s="16">
        <f>[28]Março!$E$6</f>
        <v>76.333333333333329</v>
      </c>
      <c r="D32" s="16">
        <f>[28]Março!$E$7</f>
        <v>71.875</v>
      </c>
      <c r="E32" s="16">
        <f>[28]Março!$E$8</f>
        <v>76.208333333333329</v>
      </c>
      <c r="F32" s="16">
        <f>[28]Março!$E$9</f>
        <v>72.791666666666671</v>
      </c>
      <c r="G32" s="16">
        <f>[28]Março!$E$10</f>
        <v>76.291666666666671</v>
      </c>
      <c r="H32" s="16">
        <f>[28]Março!$E$11</f>
        <v>78.166666666666671</v>
      </c>
      <c r="I32" s="16">
        <f>[28]Março!$E$12</f>
        <v>79.291666666666671</v>
      </c>
      <c r="J32" s="16">
        <f>[28]Março!$E$13</f>
        <v>89.083333333333329</v>
      </c>
      <c r="K32" s="16">
        <f>[28]Março!$E$14</f>
        <v>79.25</v>
      </c>
      <c r="L32" s="16">
        <f>[28]Março!$E$15</f>
        <v>75.375</v>
      </c>
      <c r="M32" s="16">
        <f>[28]Março!$E$16</f>
        <v>75.666666666666671</v>
      </c>
      <c r="N32" s="16">
        <f>[28]Março!$E$17</f>
        <v>80.333333333333329</v>
      </c>
      <c r="O32" s="16">
        <f>[28]Março!$E$18</f>
        <v>80.833333333333329</v>
      </c>
      <c r="P32" s="16">
        <f>[28]Março!$E$19</f>
        <v>76.458333333333329</v>
      </c>
      <c r="Q32" s="16">
        <f>[28]Março!$E$20</f>
        <v>71</v>
      </c>
      <c r="R32" s="16">
        <f>[28]Março!$E$21</f>
        <v>72.666666666666671</v>
      </c>
      <c r="S32" s="16">
        <f>[28]Março!$E$22</f>
        <v>71.458333333333329</v>
      </c>
      <c r="T32" s="16">
        <f>[28]Março!$E$23</f>
        <v>81.625</v>
      </c>
      <c r="U32" s="16">
        <f>[28]Março!$E$24</f>
        <v>82.333333333333329</v>
      </c>
      <c r="V32" s="16">
        <f>[28]Março!$E$25</f>
        <v>83.333333333333329</v>
      </c>
      <c r="W32" s="16">
        <f>[28]Março!$E$26</f>
        <v>79.666666666666671</v>
      </c>
      <c r="X32" s="16">
        <f>[28]Março!$E$27</f>
        <v>71.875</v>
      </c>
      <c r="Y32" s="16">
        <f>[28]Março!$E$28</f>
        <v>67.086956521739125</v>
      </c>
      <c r="Z32" s="16">
        <f>[28]Março!$E$29</f>
        <v>67.416666666666671</v>
      </c>
      <c r="AA32" s="16">
        <f>[28]Março!$E$30</f>
        <v>68.25</v>
      </c>
      <c r="AB32" s="16">
        <f>[28]Março!$E$31</f>
        <v>80.583333333333329</v>
      </c>
      <c r="AC32" s="16">
        <f>[28]Março!$E$32</f>
        <v>71.208333333333329</v>
      </c>
      <c r="AD32" s="16">
        <f>[28]Março!$E$33</f>
        <v>74.375</v>
      </c>
      <c r="AE32" s="16">
        <f>[28]Março!$E$34</f>
        <v>82.208333333333329</v>
      </c>
      <c r="AF32" s="16">
        <f>[28]Março!$E$35</f>
        <v>78.208333333333329</v>
      </c>
      <c r="AG32" s="33">
        <f t="shared" si="3"/>
        <v>76.114364188873324</v>
      </c>
    </row>
    <row r="33" spans="1:35" s="5" customFormat="1" ht="17.100000000000001" customHeight="1" thickBot="1">
      <c r="A33" s="81" t="s">
        <v>34</v>
      </c>
      <c r="B33" s="82">
        <f t="shared" ref="B33:AG33" si="5">AVERAGE(B5:B32)</f>
        <v>73.945061728395061</v>
      </c>
      <c r="C33" s="82">
        <f t="shared" si="5"/>
        <v>74.589085297418634</v>
      </c>
      <c r="D33" s="82">
        <f t="shared" si="5"/>
        <v>76.426587301587304</v>
      </c>
      <c r="E33" s="82">
        <f t="shared" si="5"/>
        <v>77.186253561253565</v>
      </c>
      <c r="F33" s="82">
        <f t="shared" si="5"/>
        <v>77.424382716049365</v>
      </c>
      <c r="G33" s="82">
        <f t="shared" si="5"/>
        <v>79.858024691358025</v>
      </c>
      <c r="H33" s="82">
        <f t="shared" si="5"/>
        <v>81.196913580246914</v>
      </c>
      <c r="I33" s="82">
        <f t="shared" si="5"/>
        <v>85.027243589743563</v>
      </c>
      <c r="J33" s="82">
        <f t="shared" si="5"/>
        <v>82.820473251028815</v>
      </c>
      <c r="K33" s="82">
        <f t="shared" si="5"/>
        <v>77.479938271604922</v>
      </c>
      <c r="L33" s="82">
        <f t="shared" si="5"/>
        <v>71.679012345679027</v>
      </c>
      <c r="M33" s="82">
        <f t="shared" si="5"/>
        <v>70.1229819563153</v>
      </c>
      <c r="N33" s="82">
        <f t="shared" si="5"/>
        <v>75.691402116402116</v>
      </c>
      <c r="O33" s="82">
        <f t="shared" si="5"/>
        <v>75.925116938885068</v>
      </c>
      <c r="P33" s="82">
        <f t="shared" si="5"/>
        <v>74.727467886239822</v>
      </c>
      <c r="Q33" s="82">
        <f t="shared" si="5"/>
        <v>73.035113960113961</v>
      </c>
      <c r="R33" s="82">
        <f t="shared" si="5"/>
        <v>71.792888030633151</v>
      </c>
      <c r="S33" s="82">
        <f t="shared" si="5"/>
        <v>73.027447089947074</v>
      </c>
      <c r="T33" s="82">
        <f t="shared" si="5"/>
        <v>73.453771537104871</v>
      </c>
      <c r="U33" s="82">
        <f t="shared" si="5"/>
        <v>75.54188712522047</v>
      </c>
      <c r="V33" s="82">
        <f t="shared" si="5"/>
        <v>75.311674718196457</v>
      </c>
      <c r="W33" s="82">
        <f t="shared" si="5"/>
        <v>72.452041550773444</v>
      </c>
      <c r="X33" s="82">
        <f t="shared" si="5"/>
        <v>65.464692829794657</v>
      </c>
      <c r="Y33" s="82">
        <f t="shared" si="5"/>
        <v>66.253049272428569</v>
      </c>
      <c r="Z33" s="82">
        <f t="shared" si="5"/>
        <v>69.640772604588406</v>
      </c>
      <c r="AA33" s="82">
        <f t="shared" si="5"/>
        <v>74.631003516233704</v>
      </c>
      <c r="AB33" s="82">
        <f t="shared" si="5"/>
        <v>84.932577838827854</v>
      </c>
      <c r="AC33" s="82">
        <f t="shared" si="5"/>
        <v>80.668004459308818</v>
      </c>
      <c r="AD33" s="82">
        <f t="shared" si="5"/>
        <v>82.791208791208803</v>
      </c>
      <c r="AE33" s="82">
        <f t="shared" si="5"/>
        <v>78.330685980685971</v>
      </c>
      <c r="AF33" s="82">
        <f t="shared" si="5"/>
        <v>81.305427029111243</v>
      </c>
      <c r="AG33" s="83">
        <f t="shared" si="5"/>
        <v>75.818933167905968</v>
      </c>
      <c r="AH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 ht="13.5" thickBot="1">
      <c r="A36" s="102"/>
      <c r="B36" s="103"/>
      <c r="C36" s="103"/>
      <c r="D36" s="103"/>
      <c r="E36" s="103"/>
      <c r="F36" s="103"/>
      <c r="G36" s="103"/>
      <c r="H36" s="103"/>
      <c r="I36" s="103"/>
      <c r="J36" s="109"/>
      <c r="K36" s="109"/>
      <c r="L36" s="109"/>
      <c r="M36" s="109" t="s">
        <v>52</v>
      </c>
      <c r="N36" s="109"/>
      <c r="O36" s="109"/>
      <c r="P36" s="109"/>
      <c r="Q36" s="103"/>
      <c r="R36" s="103"/>
      <c r="S36" s="103"/>
      <c r="T36" s="103"/>
      <c r="U36" s="103"/>
      <c r="V36" s="109" t="s">
        <v>60</v>
      </c>
      <c r="W36" s="109"/>
      <c r="X36" s="103"/>
      <c r="Y36" s="103"/>
      <c r="Z36" s="103"/>
      <c r="AA36" s="103"/>
      <c r="AB36" s="103"/>
      <c r="AC36" s="103"/>
      <c r="AD36" s="106"/>
      <c r="AE36" s="107"/>
      <c r="AF36" s="108"/>
      <c r="AG36" s="111"/>
      <c r="AH36" s="2"/>
      <c r="AI36" s="2"/>
    </row>
    <row r="37" spans="1:35">
      <c r="AD37" s="9"/>
      <c r="AE37" s="1"/>
      <c r="AF37"/>
      <c r="AG37" s="24"/>
      <c r="AH37" s="24"/>
      <c r="AI37" s="2"/>
    </row>
    <row r="42" spans="1:35">
      <c r="H42" s="2" t="s">
        <v>50</v>
      </c>
      <c r="U42" s="2" t="s">
        <v>50</v>
      </c>
    </row>
    <row r="43" spans="1:35">
      <c r="M43" s="2" t="s">
        <v>50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topLeftCell="A19" zoomScale="90" zoomScaleNormal="90" workbookViewId="0">
      <selection activeCell="Y41" sqref="Y41"/>
    </sheetView>
  </sheetViews>
  <sheetFormatPr defaultRowHeight="12.75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</row>
    <row r="2" spans="1:35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7"/>
    </row>
    <row r="3" spans="1:35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34" t="s">
        <v>40</v>
      </c>
      <c r="AI3" s="8"/>
    </row>
    <row r="4" spans="1:35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  <c r="AI4" s="8"/>
    </row>
    <row r="5" spans="1:35" s="5" customFormat="1" ht="20.100000000000001" customHeight="1">
      <c r="A5" s="14" t="s">
        <v>45</v>
      </c>
      <c r="B5" s="15">
        <f>[1]Março!$F$5</f>
        <v>98</v>
      </c>
      <c r="C5" s="15">
        <f>[1]Março!$F$6</f>
        <v>99</v>
      </c>
      <c r="D5" s="15">
        <f>[1]Março!$F$7</f>
        <v>99</v>
      </c>
      <c r="E5" s="15">
        <f>[1]Março!$F$8</f>
        <v>98</v>
      </c>
      <c r="F5" s="15">
        <f>[1]Março!$F$9</f>
        <v>100</v>
      </c>
      <c r="G5" s="15">
        <f>[1]Março!$F$10</f>
        <v>99</v>
      </c>
      <c r="H5" s="15">
        <f>[1]Março!$F$11</f>
        <v>100</v>
      </c>
      <c r="I5" s="15">
        <f>[1]Março!$F$12</f>
        <v>98</v>
      </c>
      <c r="J5" s="15">
        <f>[1]Março!$F$13</f>
        <v>100</v>
      </c>
      <c r="K5" s="15">
        <f>[1]Março!$F$14</f>
        <v>100</v>
      </c>
      <c r="L5" s="15">
        <f>[1]Março!$F$15</f>
        <v>100</v>
      </c>
      <c r="M5" s="15">
        <f>[1]Março!$F$16</f>
        <v>100</v>
      </c>
      <c r="N5" s="15">
        <f>[1]Março!$F$17</f>
        <v>99</v>
      </c>
      <c r="O5" s="15">
        <f>[1]Março!$F$18</f>
        <v>100</v>
      </c>
      <c r="P5" s="15">
        <f>[1]Março!$F$19</f>
        <v>99</v>
      </c>
      <c r="Q5" s="15">
        <f>[1]Março!$F$20</f>
        <v>100</v>
      </c>
      <c r="R5" s="15">
        <f>[1]Março!$F$21</f>
        <v>99</v>
      </c>
      <c r="S5" s="15">
        <f>[1]Março!$F$22</f>
        <v>100</v>
      </c>
      <c r="T5" s="15">
        <f>[1]Março!$F$23</f>
        <v>98</v>
      </c>
      <c r="U5" s="15">
        <f>[1]Março!$F$24</f>
        <v>100</v>
      </c>
      <c r="V5" s="15">
        <f>[1]Março!$F$25</f>
        <v>99</v>
      </c>
      <c r="W5" s="15">
        <f>[1]Março!$F$26</f>
        <v>100</v>
      </c>
      <c r="X5" s="15">
        <f>[1]Março!$F$27</f>
        <v>99</v>
      </c>
      <c r="Y5" s="15">
        <f>[1]Março!$F$28</f>
        <v>100</v>
      </c>
      <c r="Z5" s="15">
        <f>[1]Março!$F$29</f>
        <v>99</v>
      </c>
      <c r="AA5" s="15">
        <f>[1]Março!$F$30</f>
        <v>98</v>
      </c>
      <c r="AB5" s="15">
        <f>[1]Março!$F$31</f>
        <v>100</v>
      </c>
      <c r="AC5" s="15">
        <f>[1]Março!$F$32</f>
        <v>99</v>
      </c>
      <c r="AD5" s="15">
        <f>[1]Março!$F$33</f>
        <v>98</v>
      </c>
      <c r="AE5" s="15">
        <f>[1]Março!$F$34</f>
        <v>99</v>
      </c>
      <c r="AF5" s="15">
        <f>[1]Março!$F$35</f>
        <v>100</v>
      </c>
      <c r="AG5" s="33">
        <f>MAX(B5:AF5)</f>
        <v>100</v>
      </c>
      <c r="AH5" s="35">
        <f>AVERAGE(B5:AF5)</f>
        <v>99.258064516129039</v>
      </c>
      <c r="AI5" s="8"/>
    </row>
    <row r="6" spans="1:35" ht="17.100000000000001" customHeight="1">
      <c r="A6" s="14" t="s">
        <v>0</v>
      </c>
      <c r="B6" s="16">
        <f>[2]Março!$F$5</f>
        <v>95</v>
      </c>
      <c r="C6" s="16">
        <f>[2]Março!$F$6</f>
        <v>90</v>
      </c>
      <c r="D6" s="16">
        <f>[2]Março!$F$7</f>
        <v>95</v>
      </c>
      <c r="E6" s="16">
        <f>[2]Março!$F$8</f>
        <v>96</v>
      </c>
      <c r="F6" s="16">
        <f>[2]Março!$F$9</f>
        <v>96</v>
      </c>
      <c r="G6" s="16">
        <f>[2]Março!$F$10</f>
        <v>96</v>
      </c>
      <c r="H6" s="16">
        <f>[2]Março!$F$11</f>
        <v>97</v>
      </c>
      <c r="I6" s="16">
        <f>[2]Março!$F$12</f>
        <v>96</v>
      </c>
      <c r="J6" s="16">
        <f>[2]Março!$F$13</f>
        <v>97</v>
      </c>
      <c r="K6" s="16">
        <f>[2]Março!$F$14</f>
        <v>97</v>
      </c>
      <c r="L6" s="16">
        <f>[2]Março!$F$15</f>
        <v>94</v>
      </c>
      <c r="M6" s="16">
        <f>[2]Março!$F$16</f>
        <v>95</v>
      </c>
      <c r="N6" s="16">
        <f>[2]Março!$F$17</f>
        <v>96</v>
      </c>
      <c r="O6" s="16">
        <f>[2]Março!$F$18</f>
        <v>96</v>
      </c>
      <c r="P6" s="16">
        <f>[2]Março!$F$19</f>
        <v>94</v>
      </c>
      <c r="Q6" s="16">
        <f>[2]Março!$F$20</f>
        <v>96</v>
      </c>
      <c r="R6" s="16">
        <f>[2]Março!$F$21</f>
        <v>95</v>
      </c>
      <c r="S6" s="16">
        <f>[2]Março!$F$22</f>
        <v>96</v>
      </c>
      <c r="T6" s="16">
        <f>[2]Março!$F$23</f>
        <v>94</v>
      </c>
      <c r="U6" s="16">
        <f>[2]Março!$F$24</f>
        <v>96</v>
      </c>
      <c r="V6" s="16">
        <f>[2]Março!$F$25</f>
        <v>94</v>
      </c>
      <c r="W6" s="16">
        <f>[2]Março!$F$26</f>
        <v>95</v>
      </c>
      <c r="X6" s="16">
        <f>[2]Março!$F$27</f>
        <v>93</v>
      </c>
      <c r="Y6" s="16">
        <f>[2]Março!$F$28</f>
        <v>95</v>
      </c>
      <c r="Z6" s="16">
        <f>[2]Março!$F$29</f>
        <v>95</v>
      </c>
      <c r="AA6" s="16">
        <f>[2]Março!$F$30</f>
        <v>92</v>
      </c>
      <c r="AB6" s="16">
        <f>[2]Março!$F$31</f>
        <v>97</v>
      </c>
      <c r="AC6" s="16">
        <f>[2]Março!$F$32</f>
        <v>96</v>
      </c>
      <c r="AD6" s="16">
        <f>[2]Março!$F$33</f>
        <v>96</v>
      </c>
      <c r="AE6" s="16">
        <f>[2]Março!$F$34</f>
        <v>96</v>
      </c>
      <c r="AF6" s="16">
        <f>[2]Março!$F$35</f>
        <v>96</v>
      </c>
      <c r="AG6" s="33">
        <f>MAX(B6:AF6)</f>
        <v>97</v>
      </c>
      <c r="AH6" s="36">
        <f t="shared" ref="AH6:AH16" si="1">AVERAGE(B6:AF6)</f>
        <v>95.225806451612897</v>
      </c>
    </row>
    <row r="7" spans="1:35" ht="17.100000000000001" customHeight="1">
      <c r="A7" s="14" t="s">
        <v>1</v>
      </c>
      <c r="B7" s="16">
        <f>[3]Março!$F$5</f>
        <v>98</v>
      </c>
      <c r="C7" s="16">
        <f>[3]Março!$F$6</f>
        <v>97</v>
      </c>
      <c r="D7" s="16">
        <f>[3]Março!$F$7</f>
        <v>92</v>
      </c>
      <c r="E7" s="16">
        <f>[3]Março!$F$8</f>
        <v>93</v>
      </c>
      <c r="F7" s="16">
        <f>[3]Março!$F$9</f>
        <v>96</v>
      </c>
      <c r="G7" s="16">
        <f>[3]Março!$F$10</f>
        <v>95</v>
      </c>
      <c r="H7" s="16">
        <f>[3]Março!$F$11</f>
        <v>98</v>
      </c>
      <c r="I7" s="16">
        <f>[3]Março!$F$12</f>
        <v>97</v>
      </c>
      <c r="J7" s="16">
        <f>[3]Março!$F$13</f>
        <v>98</v>
      </c>
      <c r="K7" s="16">
        <f>[3]Março!$F$14</f>
        <v>98</v>
      </c>
      <c r="L7" s="16">
        <f>[3]Março!$F$15</f>
        <v>98</v>
      </c>
      <c r="M7" s="16">
        <f>[3]Março!$F$16</f>
        <v>98</v>
      </c>
      <c r="N7" s="16">
        <f>[3]Março!$F$17</f>
        <v>97</v>
      </c>
      <c r="O7" s="16">
        <f>[3]Março!$F$18</f>
        <v>95</v>
      </c>
      <c r="P7" s="16">
        <f>[3]Março!$F$19</f>
        <v>95</v>
      </c>
      <c r="Q7" s="16">
        <f>[3]Março!$F$20</f>
        <v>97</v>
      </c>
      <c r="R7" s="16">
        <f>[3]Março!$F$21</f>
        <v>96</v>
      </c>
      <c r="S7" s="16">
        <f>[3]Março!$F$22</f>
        <v>94</v>
      </c>
      <c r="T7" s="16">
        <f>[3]Março!$F$23</f>
        <v>93</v>
      </c>
      <c r="U7" s="16">
        <f>[3]Março!$F$24</f>
        <v>92</v>
      </c>
      <c r="V7" s="16">
        <f>[3]Março!$F$25</f>
        <v>97</v>
      </c>
      <c r="W7" s="16">
        <f>[3]Março!$F$26</f>
        <v>96</v>
      </c>
      <c r="X7" s="16">
        <f>[3]Março!$F$27</f>
        <v>79</v>
      </c>
      <c r="Y7" s="16">
        <f>[3]Março!$F$28</f>
        <v>93</v>
      </c>
      <c r="Z7" s="16">
        <f>[3]Março!$F$29</f>
        <v>89</v>
      </c>
      <c r="AA7" s="16">
        <f>[3]Março!$F$30</f>
        <v>98</v>
      </c>
      <c r="AB7" s="16">
        <f>[3]Março!$F$31</f>
        <v>92</v>
      </c>
      <c r="AC7" s="16">
        <f>[3]Março!$F$32</f>
        <v>96</v>
      </c>
      <c r="AD7" s="16">
        <f>[3]Março!$F$33</f>
        <v>92</v>
      </c>
      <c r="AE7" s="16">
        <f>[3]Março!$F$34</f>
        <v>96</v>
      </c>
      <c r="AF7" s="16">
        <f>[3]Março!$F$35</f>
        <v>97</v>
      </c>
      <c r="AG7" s="33">
        <f>MAX(B7:AF7)</f>
        <v>98</v>
      </c>
      <c r="AH7" s="36">
        <f t="shared" si="1"/>
        <v>94.903225806451616</v>
      </c>
    </row>
    <row r="8" spans="1:35" ht="17.100000000000001" customHeight="1">
      <c r="A8" s="14" t="s">
        <v>58</v>
      </c>
      <c r="B8" s="16">
        <f>[4]Março!$F$5</f>
        <v>83</v>
      </c>
      <c r="C8" s="16">
        <f>[4]Março!$F$6</f>
        <v>86</v>
      </c>
      <c r="D8" s="16">
        <f>[4]Março!$F$7</f>
        <v>92</v>
      </c>
      <c r="E8" s="16">
        <f>[4]Março!$F$8</f>
        <v>94</v>
      </c>
      <c r="F8" s="16">
        <f>[4]Março!$F$9</f>
        <v>95</v>
      </c>
      <c r="G8" s="16">
        <f>[4]Março!$F$10</f>
        <v>95</v>
      </c>
      <c r="H8" s="16">
        <f>[4]Março!$F$11</f>
        <v>96</v>
      </c>
      <c r="I8" s="16">
        <f>[4]Março!$F$12</f>
        <v>96</v>
      </c>
      <c r="J8" s="16">
        <f>[4]Março!$F$13</f>
        <v>96</v>
      </c>
      <c r="K8" s="16">
        <f>[4]Março!$F$14</f>
        <v>96</v>
      </c>
      <c r="L8" s="16">
        <f>[4]Março!$F$15</f>
        <v>95</v>
      </c>
      <c r="M8" s="16">
        <f>[4]Março!$F$16</f>
        <v>94</v>
      </c>
      <c r="N8" s="16">
        <f>[4]Março!$F$17</f>
        <v>95</v>
      </c>
      <c r="O8" s="16">
        <f>[4]Março!$F$18</f>
        <v>94</v>
      </c>
      <c r="P8" s="16">
        <f>[4]Março!$F$19</f>
        <v>96</v>
      </c>
      <c r="Q8" s="16">
        <f>[4]Março!$F$20</f>
        <v>95</v>
      </c>
      <c r="R8" s="16">
        <f>[4]Março!$F$21</f>
        <v>92</v>
      </c>
      <c r="S8" s="16">
        <f>[4]Março!$F$22</f>
        <v>93</v>
      </c>
      <c r="T8" s="16">
        <f>[4]Março!$F$23</f>
        <v>95</v>
      </c>
      <c r="U8" s="16">
        <f>[4]Março!$F$24</f>
        <v>94</v>
      </c>
      <c r="V8" s="16">
        <f>[4]Março!$F$25</f>
        <v>96</v>
      </c>
      <c r="W8" s="16">
        <f>[4]Março!$F$26</f>
        <v>95</v>
      </c>
      <c r="X8" s="16">
        <f>[4]Março!$F$27</f>
        <v>90</v>
      </c>
      <c r="Y8" s="16">
        <f>[4]Março!$F$28</f>
        <v>88</v>
      </c>
      <c r="Z8" s="16">
        <f>[4]Março!$F$29</f>
        <v>92</v>
      </c>
      <c r="AA8" s="16">
        <f>[4]Março!$F$30</f>
        <v>87</v>
      </c>
      <c r="AB8" s="16">
        <f>[4]Março!$F$31</f>
        <v>97</v>
      </c>
      <c r="AC8" s="16">
        <f>[4]Março!$F$32</f>
        <v>95</v>
      </c>
      <c r="AD8" s="16">
        <f>[4]Março!$F$33</f>
        <v>96</v>
      </c>
      <c r="AE8" s="16">
        <f>[4]Março!$F$34</f>
        <v>96</v>
      </c>
      <c r="AF8" s="16">
        <f>[4]Março!$F$35</f>
        <v>97</v>
      </c>
      <c r="AG8" s="33">
        <f>MAX(B8:AF8)</f>
        <v>97</v>
      </c>
      <c r="AH8" s="36">
        <f t="shared" si="1"/>
        <v>93.58064516129032</v>
      </c>
    </row>
    <row r="9" spans="1:35" ht="17.100000000000001" customHeight="1">
      <c r="A9" s="14" t="s">
        <v>46</v>
      </c>
      <c r="B9" s="16">
        <f>[5]Março!$F$5</f>
        <v>100</v>
      </c>
      <c r="C9" s="16">
        <f>[5]Março!$F$6</f>
        <v>100</v>
      </c>
      <c r="D9" s="16">
        <f>[5]Março!$F$7</f>
        <v>100</v>
      </c>
      <c r="E9" s="16">
        <f>[5]Março!$F$8</f>
        <v>100</v>
      </c>
      <c r="F9" s="16">
        <f>[5]Março!$F$9</f>
        <v>100</v>
      </c>
      <c r="G9" s="16">
        <f>[5]Março!$F$10</f>
        <v>100</v>
      </c>
      <c r="H9" s="16">
        <f>[5]Março!$F$11</f>
        <v>100</v>
      </c>
      <c r="I9" s="16">
        <f>[5]Março!$F$12</f>
        <v>97</v>
      </c>
      <c r="J9" s="16">
        <f>[5]Março!$F$13</f>
        <v>100</v>
      </c>
      <c r="K9" s="16">
        <f>[5]Março!$F$14</f>
        <v>96</v>
      </c>
      <c r="L9" s="16">
        <f>[5]Março!$F$15</f>
        <v>95</v>
      </c>
      <c r="M9" s="16">
        <f>[5]Março!$F$16</f>
        <v>100</v>
      </c>
      <c r="N9" s="16">
        <f>[5]Março!$F$17</f>
        <v>100</v>
      </c>
      <c r="O9" s="16">
        <f>[5]Março!$F$18</f>
        <v>100</v>
      </c>
      <c r="P9" s="16">
        <f>[5]Março!$F$19</f>
        <v>100</v>
      </c>
      <c r="Q9" s="16">
        <f>[5]Março!$F$20</f>
        <v>100</v>
      </c>
      <c r="R9" s="16">
        <f>[5]Março!$F$21</f>
        <v>100</v>
      </c>
      <c r="S9" s="16">
        <f>[5]Março!$F$22</f>
        <v>100</v>
      </c>
      <c r="T9" s="16">
        <f>[5]Março!$F$23</f>
        <v>100</v>
      </c>
      <c r="U9" s="16">
        <f>[5]Março!$F$24</f>
        <v>93</v>
      </c>
      <c r="V9" s="16">
        <f>[5]Março!$F$25</f>
        <v>100</v>
      </c>
      <c r="W9" s="16">
        <f>[5]Março!$F$26</f>
        <v>100</v>
      </c>
      <c r="X9" s="16">
        <f>[5]Março!$F$27</f>
        <v>100</v>
      </c>
      <c r="Y9" s="16">
        <f>[5]Março!$F$28</f>
        <v>100</v>
      </c>
      <c r="Z9" s="16">
        <f>[5]Março!$F$29</f>
        <v>99</v>
      </c>
      <c r="AA9" s="16">
        <f>[5]Março!$F$30</f>
        <v>100</v>
      </c>
      <c r="AB9" s="16">
        <f>[5]Março!$F$31</f>
        <v>100</v>
      </c>
      <c r="AC9" s="16">
        <f>[5]Março!$F$32</f>
        <v>100</v>
      </c>
      <c r="AD9" s="16">
        <f>[5]Março!$F$33</f>
        <v>100</v>
      </c>
      <c r="AE9" s="16">
        <f>[5]Março!$F$34</f>
        <v>100</v>
      </c>
      <c r="AF9" s="16">
        <f>[5]Março!$F$35</f>
        <v>100</v>
      </c>
      <c r="AG9" s="33">
        <f>MAX(B9:AF9)</f>
        <v>100</v>
      </c>
      <c r="AH9" s="36">
        <f t="shared" ref="AH9" si="2">AVERAGE(B9:AF9)</f>
        <v>99.354838709677423</v>
      </c>
    </row>
    <row r="10" spans="1:35" ht="17.100000000000001" customHeight="1">
      <c r="A10" s="14" t="s">
        <v>2</v>
      </c>
      <c r="B10" s="16">
        <f>[6]Março!$F$5</f>
        <v>94</v>
      </c>
      <c r="C10" s="16">
        <f>[6]Março!$F$6</f>
        <v>88</v>
      </c>
      <c r="D10" s="16">
        <f>[6]Março!$F$7</f>
        <v>93</v>
      </c>
      <c r="E10" s="16">
        <f>[6]Março!$F$8</f>
        <v>91</v>
      </c>
      <c r="F10" s="16">
        <f>[6]Março!$F$9</f>
        <v>92</v>
      </c>
      <c r="G10" s="16">
        <f>[6]Março!$F$10</f>
        <v>93</v>
      </c>
      <c r="H10" s="16">
        <f>[6]Março!$F$11</f>
        <v>94</v>
      </c>
      <c r="I10" s="16">
        <f>[6]Março!$F$12</f>
        <v>93</v>
      </c>
      <c r="J10" s="16">
        <f>[6]Março!$F$13</f>
        <v>95</v>
      </c>
      <c r="K10" s="16">
        <f>[6]Março!$F$14</f>
        <v>95</v>
      </c>
      <c r="L10" s="16">
        <f>[6]Março!$F$15</f>
        <v>93</v>
      </c>
      <c r="M10" s="16">
        <f>[6]Março!$F$16</f>
        <v>91</v>
      </c>
      <c r="N10" s="16">
        <f>[6]Março!$F$17</f>
        <v>86</v>
      </c>
      <c r="O10" s="16">
        <f>[6]Março!$F$18</f>
        <v>86</v>
      </c>
      <c r="P10" s="16">
        <f>[6]Março!$F$19</f>
        <v>90</v>
      </c>
      <c r="Q10" s="16">
        <f>[6]Março!$F$20</f>
        <v>93</v>
      </c>
      <c r="R10" s="16">
        <f>[6]Março!$F$21</f>
        <v>89</v>
      </c>
      <c r="S10" s="16">
        <f>[6]Março!$F$22</f>
        <v>95</v>
      </c>
      <c r="T10" s="16">
        <f>[6]Março!$F$23</f>
        <v>89</v>
      </c>
      <c r="U10" s="16">
        <f>[6]Março!$F$24</f>
        <v>91</v>
      </c>
      <c r="V10" s="16">
        <f>[6]Março!$F$25</f>
        <v>94</v>
      </c>
      <c r="W10" s="16">
        <f>[6]Março!$F$26</f>
        <v>91</v>
      </c>
      <c r="X10" s="16">
        <f>[6]Março!$F$27</f>
        <v>82</v>
      </c>
      <c r="Y10" s="16">
        <f>[6]Março!$F$28</f>
        <v>86</v>
      </c>
      <c r="Z10" s="16">
        <f>[6]Março!$F$29</f>
        <v>73</v>
      </c>
      <c r="AA10" s="16">
        <f>[6]Março!$F$30</f>
        <v>90</v>
      </c>
      <c r="AB10" s="16">
        <f>[6]Março!$F$31</f>
        <v>92</v>
      </c>
      <c r="AC10" s="16">
        <f>[6]Março!$F$32</f>
        <v>95</v>
      </c>
      <c r="AD10" s="16">
        <f>[6]Março!$F$33</f>
        <v>93</v>
      </c>
      <c r="AE10" s="16">
        <f>[6]Março!$F$34</f>
        <v>95</v>
      </c>
      <c r="AF10" s="16">
        <f>[6]Março!$F$35</f>
        <v>94</v>
      </c>
      <c r="AG10" s="33">
        <f t="shared" ref="AG10:AG16" si="3">MAX(B10:AF10)</f>
        <v>95</v>
      </c>
      <c r="AH10" s="36">
        <f>AVERAGE(B10:AF10)</f>
        <v>90.838709677419359</v>
      </c>
    </row>
    <row r="11" spans="1:35" ht="17.100000000000001" customHeight="1">
      <c r="A11" s="14" t="s">
        <v>3</v>
      </c>
      <c r="B11" s="16">
        <f>[7]Março!$F$5</f>
        <v>94</v>
      </c>
      <c r="C11" s="16">
        <f>[7]Março!$F$6</f>
        <v>94</v>
      </c>
      <c r="D11" s="16">
        <f>[7]Março!$F$7</f>
        <v>96</v>
      </c>
      <c r="E11" s="16">
        <f>[7]Março!$F$8</f>
        <v>92</v>
      </c>
      <c r="F11" s="16">
        <f>[7]Março!$F$9</f>
        <v>91</v>
      </c>
      <c r="G11" s="16">
        <f>[7]Março!$F$10</f>
        <v>94</v>
      </c>
      <c r="H11" s="16">
        <f>[7]Março!$F$11</f>
        <v>91</v>
      </c>
      <c r="I11" s="16">
        <f>[7]Março!$F$12</f>
        <v>95</v>
      </c>
      <c r="J11" s="16">
        <f>[7]Março!$F$13</f>
        <v>94</v>
      </c>
      <c r="K11" s="16">
        <f>[7]Março!$F$14</f>
        <v>96</v>
      </c>
      <c r="L11" s="16">
        <f>[7]Março!$F$15</f>
        <v>95</v>
      </c>
      <c r="M11" s="16">
        <f>[7]Março!$F$16</f>
        <v>94</v>
      </c>
      <c r="N11" s="16">
        <f>[7]Março!$F$17</f>
        <v>95</v>
      </c>
      <c r="O11" s="16">
        <f>[7]Março!$F$18</f>
        <v>94</v>
      </c>
      <c r="P11" s="16">
        <f>[7]Março!$F$19</f>
        <v>95</v>
      </c>
      <c r="Q11" s="16">
        <f>[7]Março!$F$20</f>
        <v>95</v>
      </c>
      <c r="R11" s="16">
        <f>[7]Março!$F$21</f>
        <v>94</v>
      </c>
      <c r="S11" s="16">
        <f>[7]Março!$F$22</f>
        <v>95</v>
      </c>
      <c r="T11" s="16">
        <f>[7]Março!$F$23</f>
        <v>94</v>
      </c>
      <c r="U11" s="16">
        <f>[7]Março!$F$24</f>
        <v>95</v>
      </c>
      <c r="V11" s="16">
        <f>[7]Março!$F$25</f>
        <v>95</v>
      </c>
      <c r="W11" s="16">
        <f>[7]Março!$F$26</f>
        <v>97</v>
      </c>
      <c r="X11" s="16">
        <f>[7]Março!$F$27</f>
        <v>95</v>
      </c>
      <c r="Y11" s="16">
        <f>[7]Março!$F$28</f>
        <v>93</v>
      </c>
      <c r="Z11" s="16">
        <f>[7]Março!$F$29</f>
        <v>85</v>
      </c>
      <c r="AA11" s="16">
        <f>[7]Março!$F$30</f>
        <v>93</v>
      </c>
      <c r="AB11" s="16">
        <f>[7]Março!$F$31</f>
        <v>93</v>
      </c>
      <c r="AC11" s="16">
        <f>[7]Março!$F$32</f>
        <v>94</v>
      </c>
      <c r="AD11" s="16">
        <f>[7]Março!$F$33</f>
        <v>93</v>
      </c>
      <c r="AE11" s="16">
        <f>[7]Março!$F$34</f>
        <v>93</v>
      </c>
      <c r="AF11" s="16">
        <f>[7]Março!$F$35</f>
        <v>94</v>
      </c>
      <c r="AG11" s="33">
        <f t="shared" si="3"/>
        <v>97</v>
      </c>
      <c r="AH11" s="36">
        <f>AVERAGE(B11:AF11)</f>
        <v>93.806451612903231</v>
      </c>
    </row>
    <row r="12" spans="1:35" ht="17.100000000000001" customHeight="1">
      <c r="A12" s="14" t="s">
        <v>4</v>
      </c>
      <c r="B12" s="16">
        <f>[8]Março!$F$5</f>
        <v>95</v>
      </c>
      <c r="C12" s="16">
        <f>[8]Março!$F$6</f>
        <v>96</v>
      </c>
      <c r="D12" s="16">
        <f>[8]Março!$F$7</f>
        <v>95</v>
      </c>
      <c r="E12" s="16">
        <f>[8]Março!$F$8</f>
        <v>95</v>
      </c>
      <c r="F12" s="16">
        <f>[8]Março!$F$9</f>
        <v>95</v>
      </c>
      <c r="G12" s="16">
        <f>[8]Março!$F$10</f>
        <v>94</v>
      </c>
      <c r="H12" s="16">
        <f>[8]Março!$F$11</f>
        <v>94</v>
      </c>
      <c r="I12" s="16">
        <f>[8]Março!$F$12</f>
        <v>94</v>
      </c>
      <c r="J12" s="16">
        <f>[8]Março!$F$13</f>
        <v>96</v>
      </c>
      <c r="K12" s="16">
        <f>[8]Março!$F$14</f>
        <v>95</v>
      </c>
      <c r="L12" s="16">
        <f>[8]Março!$F$15</f>
        <v>96</v>
      </c>
      <c r="M12" s="16">
        <f>[8]Março!$F$16</f>
        <v>89</v>
      </c>
      <c r="N12" s="16">
        <f>[8]Março!$F$17</f>
        <v>95</v>
      </c>
      <c r="O12" s="16">
        <f>[8]Março!$F$18</f>
        <v>95</v>
      </c>
      <c r="P12" s="16">
        <f>[8]Março!$F$19</f>
        <v>95</v>
      </c>
      <c r="Q12" s="16">
        <f>[8]Março!$F$20</f>
        <v>95</v>
      </c>
      <c r="R12" s="16">
        <f>[8]Março!$F$21</f>
        <v>91</v>
      </c>
      <c r="S12" s="16">
        <f>[8]Março!$F$22</f>
        <v>95</v>
      </c>
      <c r="T12" s="16">
        <f>[8]Março!$F$23</f>
        <v>96</v>
      </c>
      <c r="U12" s="16">
        <f>[8]Março!$F$24</f>
        <v>95</v>
      </c>
      <c r="V12" s="16">
        <f>[8]Março!$F$25</f>
        <v>94</v>
      </c>
      <c r="W12" s="16">
        <f>[8]Março!$F$26</f>
        <v>96</v>
      </c>
      <c r="X12" s="16">
        <f>[8]Março!$F$27</f>
        <v>94</v>
      </c>
      <c r="Y12" s="16">
        <f>[8]Março!$F$28</f>
        <v>86</v>
      </c>
      <c r="Z12" s="16">
        <f>[8]Março!$F$29</f>
        <v>90</v>
      </c>
      <c r="AA12" s="16">
        <f>[8]Março!$F$30</f>
        <v>92</v>
      </c>
      <c r="AB12" s="16">
        <f>[8]Março!$F$31</f>
        <v>96</v>
      </c>
      <c r="AC12" s="16">
        <f>[8]Março!$F$32</f>
        <v>94</v>
      </c>
      <c r="AD12" s="16">
        <f>[8]Março!$F$33</f>
        <v>94</v>
      </c>
      <c r="AE12" s="16">
        <f>[8]Março!$F$34</f>
        <v>94</v>
      </c>
      <c r="AF12" s="16">
        <f>[8]Março!$F$35</f>
        <v>95</v>
      </c>
      <c r="AG12" s="33">
        <f>MAX(B12:AF12)</f>
        <v>96</v>
      </c>
      <c r="AH12" s="36">
        <f t="shared" si="1"/>
        <v>94.064516129032256</v>
      </c>
    </row>
    <row r="13" spans="1:35" ht="17.100000000000001" customHeight="1">
      <c r="A13" s="14" t="s">
        <v>5</v>
      </c>
      <c r="B13" s="17">
        <f>[9]Março!$F$5</f>
        <v>92</v>
      </c>
      <c r="C13" s="17">
        <f>[9]Março!$F$6</f>
        <v>91</v>
      </c>
      <c r="D13" s="17">
        <f>[9]Março!$F$7</f>
        <v>93</v>
      </c>
      <c r="E13" s="17">
        <f>[9]Março!$F$8</f>
        <v>93</v>
      </c>
      <c r="F13" s="17">
        <f>[9]Março!$F$9</f>
        <v>89</v>
      </c>
      <c r="G13" s="17">
        <f>[9]Março!$F$10</f>
        <v>90</v>
      </c>
      <c r="H13" s="17">
        <f>[9]Março!$F$11</f>
        <v>90</v>
      </c>
      <c r="I13" s="17">
        <f>[9]Março!$F$12</f>
        <v>90</v>
      </c>
      <c r="J13" s="17">
        <f>[9]Março!$F$13</f>
        <v>90</v>
      </c>
      <c r="K13" s="17">
        <f>[9]Março!$F$14</f>
        <v>93</v>
      </c>
      <c r="L13" s="17">
        <f>[9]Março!$F$15</f>
        <v>92</v>
      </c>
      <c r="M13" s="17">
        <f>[9]Março!$F$16</f>
        <v>85</v>
      </c>
      <c r="N13" s="17">
        <f>[9]Março!$F$17</f>
        <v>89</v>
      </c>
      <c r="O13" s="17">
        <f>[9]Março!$F$18</f>
        <v>89</v>
      </c>
      <c r="P13" s="17">
        <f>[9]Março!$F$19</f>
        <v>85</v>
      </c>
      <c r="Q13" s="17">
        <f>[9]Março!$F$20</f>
        <v>83</v>
      </c>
      <c r="R13" s="17">
        <f>[9]Março!$F$21</f>
        <v>89</v>
      </c>
      <c r="S13" s="17">
        <f>[9]Março!$F$22</f>
        <v>87</v>
      </c>
      <c r="T13" s="17">
        <f>[9]Março!$F$23</f>
        <v>88</v>
      </c>
      <c r="U13" s="17">
        <f>[9]Março!$F$24</f>
        <v>83</v>
      </c>
      <c r="V13" s="17">
        <f>[9]Março!$F$25</f>
        <v>91</v>
      </c>
      <c r="W13" s="17">
        <f>[9]Março!$F$26</f>
        <v>86</v>
      </c>
      <c r="X13" s="17">
        <f>[9]Março!$F$27</f>
        <v>84</v>
      </c>
      <c r="Y13" s="17">
        <f>[9]Março!$F$28</f>
        <v>89</v>
      </c>
      <c r="Z13" s="17">
        <f>[9]Março!$F$29</f>
        <v>85</v>
      </c>
      <c r="AA13" s="17">
        <f>[9]Março!$F$30</f>
        <v>88</v>
      </c>
      <c r="AB13" s="17">
        <f>[9]Março!$F$31</f>
        <v>91</v>
      </c>
      <c r="AC13" s="17">
        <f>[9]Março!$F$32</f>
        <v>90</v>
      </c>
      <c r="AD13" s="17">
        <f>[9]Março!$F$33</f>
        <v>84</v>
      </c>
      <c r="AE13" s="17">
        <f>[9]Março!$F$34</f>
        <v>92</v>
      </c>
      <c r="AF13" s="17">
        <f>[9]Março!$F$35</f>
        <v>91</v>
      </c>
      <c r="AG13" s="33">
        <f t="shared" si="3"/>
        <v>93</v>
      </c>
      <c r="AH13" s="36">
        <f t="shared" si="1"/>
        <v>88.774193548387103</v>
      </c>
    </row>
    <row r="14" spans="1:35" ht="17.100000000000001" customHeight="1">
      <c r="A14" s="14" t="s">
        <v>48</v>
      </c>
      <c r="B14" s="17">
        <f>[10]Março!$F$5</f>
        <v>95</v>
      </c>
      <c r="C14" s="17">
        <f>[10]Março!$F$6</f>
        <v>96</v>
      </c>
      <c r="D14" s="17">
        <f>[10]Março!$F$7</f>
        <v>96</v>
      </c>
      <c r="E14" s="17">
        <f>[10]Março!$F$8</f>
        <v>94</v>
      </c>
      <c r="F14" s="17">
        <f>[10]Março!$F$9</f>
        <v>96</v>
      </c>
      <c r="G14" s="17">
        <f>[10]Março!$F$10</f>
        <v>95</v>
      </c>
      <c r="H14" s="17">
        <f>[10]Março!$F$11</f>
        <v>95</v>
      </c>
      <c r="I14" s="17">
        <f>[10]Março!$F$12</f>
        <v>96</v>
      </c>
      <c r="J14" s="17">
        <f>[10]Março!$F$13</f>
        <v>95</v>
      </c>
      <c r="K14" s="17">
        <f>[10]Março!$F$14</f>
        <v>96</v>
      </c>
      <c r="L14" s="17">
        <f>[10]Março!$F$15</f>
        <v>96</v>
      </c>
      <c r="M14" s="17">
        <f>[10]Março!$F$16</f>
        <v>94</v>
      </c>
      <c r="N14" s="17">
        <f>[10]Março!$F$17</f>
        <v>95</v>
      </c>
      <c r="O14" s="17">
        <f>[10]Março!$F$18</f>
        <v>94</v>
      </c>
      <c r="P14" s="17">
        <f>[10]Março!$F$19</f>
        <v>96</v>
      </c>
      <c r="Q14" s="17">
        <f>[10]Março!$F$20</f>
        <v>96</v>
      </c>
      <c r="R14" s="17">
        <f>[10]Março!$F$21</f>
        <v>94</v>
      </c>
      <c r="S14" s="17">
        <f>[10]Março!$F$22</f>
        <v>96</v>
      </c>
      <c r="T14" s="17">
        <f>[10]Março!$F$23</f>
        <v>96</v>
      </c>
      <c r="U14" s="17">
        <f>[10]Março!$F$24</f>
        <v>96</v>
      </c>
      <c r="V14" s="17">
        <f>[10]Março!$F$25</f>
        <v>96</v>
      </c>
      <c r="W14" s="17">
        <f>[10]Março!$F$26</f>
        <v>97</v>
      </c>
      <c r="X14" s="17">
        <f>[10]Março!$F$27</f>
        <v>93</v>
      </c>
      <c r="Y14" s="17">
        <f>[10]Março!$F$28</f>
        <v>88</v>
      </c>
      <c r="Z14" s="17">
        <f>[10]Março!$F$29</f>
        <v>95</v>
      </c>
      <c r="AA14" s="17">
        <f>[10]Março!$F$30</f>
        <v>95</v>
      </c>
      <c r="AB14" s="17">
        <f>[10]Março!$F$31</f>
        <v>97</v>
      </c>
      <c r="AC14" s="17">
        <f>[10]Março!$F$32</f>
        <v>96</v>
      </c>
      <c r="AD14" s="17">
        <f>[10]Março!$F$33</f>
        <v>96</v>
      </c>
      <c r="AE14" s="17">
        <f>[10]Março!$F$34</f>
        <v>97</v>
      </c>
      <c r="AF14" s="17">
        <f>[10]Março!$F$35</f>
        <v>96</v>
      </c>
      <c r="AG14" s="33">
        <f t="shared" ref="AG14" si="4">MAX(B14:AF14)</f>
        <v>97</v>
      </c>
      <c r="AH14" s="36">
        <f t="shared" ref="AH14" si="5">AVERAGE(B14:AF14)</f>
        <v>95.258064516129039</v>
      </c>
    </row>
    <row r="15" spans="1:35" ht="17.100000000000001" customHeight="1">
      <c r="A15" s="14" t="s">
        <v>6</v>
      </c>
      <c r="B15" s="17">
        <f>[11]Março!$F$5</f>
        <v>92</v>
      </c>
      <c r="C15" s="17">
        <f>[11]Março!$F$6</f>
        <v>94</v>
      </c>
      <c r="D15" s="17">
        <f>[11]Março!$F$7</f>
        <v>93</v>
      </c>
      <c r="E15" s="17">
        <f>[11]Março!$F$8</f>
        <v>94</v>
      </c>
      <c r="F15" s="17">
        <f>[11]Março!$F$9</f>
        <v>92</v>
      </c>
      <c r="G15" s="17">
        <f>[11]Março!$F$10</f>
        <v>94</v>
      </c>
      <c r="H15" s="17">
        <f>[11]Março!$F$11</f>
        <v>93</v>
      </c>
      <c r="I15" s="17">
        <f>[11]Março!$F$12</f>
        <v>94</v>
      </c>
      <c r="J15" s="17">
        <f>[11]Março!$F$13</f>
        <v>94</v>
      </c>
      <c r="K15" s="17">
        <f>[11]Março!$F$14</f>
        <v>95</v>
      </c>
      <c r="L15" s="17">
        <f>[11]Março!$F$15</f>
        <v>94</v>
      </c>
      <c r="M15" s="17">
        <f>[11]Março!$F$16</f>
        <v>94</v>
      </c>
      <c r="N15" s="17">
        <f>[11]Março!$F$17</f>
        <v>94</v>
      </c>
      <c r="O15" s="17">
        <f>[11]Março!$F$18</f>
        <v>94</v>
      </c>
      <c r="P15" s="17">
        <f>[11]Março!$F$19</f>
        <v>94</v>
      </c>
      <c r="Q15" s="17">
        <f>[11]Março!$F$20</f>
        <v>94</v>
      </c>
      <c r="R15" s="17">
        <f>[11]Março!$F$21</f>
        <v>93</v>
      </c>
      <c r="S15" s="17">
        <f>[11]Março!$F$22</f>
        <v>94</v>
      </c>
      <c r="T15" s="17">
        <f>[11]Março!$F$23</f>
        <v>93</v>
      </c>
      <c r="U15" s="17">
        <f>[11]Março!$F$24</f>
        <v>94</v>
      </c>
      <c r="V15" s="17">
        <f>[11]Março!$F$25</f>
        <v>94</v>
      </c>
      <c r="W15" s="17">
        <f>[11]Março!$F$26</f>
        <v>94</v>
      </c>
      <c r="X15" s="17">
        <f>[11]Março!$F$27</f>
        <v>94</v>
      </c>
      <c r="Y15" s="17">
        <f>[11]Março!$F$28</f>
        <v>93</v>
      </c>
      <c r="Z15" s="17">
        <f>[11]Março!$F$29</f>
        <v>93</v>
      </c>
      <c r="AA15" s="17">
        <f>[11]Março!$F$30</f>
        <v>94</v>
      </c>
      <c r="AB15" s="17">
        <f>[11]Março!$F$31</f>
        <v>93</v>
      </c>
      <c r="AC15" s="17">
        <f>[11]Março!$F$32</f>
        <v>94</v>
      </c>
      <c r="AD15" s="17">
        <f>[11]Março!$F$33</f>
        <v>93</v>
      </c>
      <c r="AE15" s="17">
        <f>[11]Março!$F$34</f>
        <v>92</v>
      </c>
      <c r="AF15" s="17">
        <f>[11]Março!$F$35</f>
        <v>94</v>
      </c>
      <c r="AG15" s="33">
        <f t="shared" si="3"/>
        <v>95</v>
      </c>
      <c r="AH15" s="36">
        <f t="shared" si="1"/>
        <v>93.58064516129032</v>
      </c>
    </row>
    <row r="16" spans="1:35" ht="17.100000000000001" customHeight="1">
      <c r="A16" s="14" t="s">
        <v>7</v>
      </c>
      <c r="B16" s="17">
        <f>[12]Março!$F$5</f>
        <v>75</v>
      </c>
      <c r="C16" s="17">
        <f>[12]Março!$F$6</f>
        <v>65</v>
      </c>
      <c r="D16" s="17">
        <f>[12]Março!$F$7</f>
        <v>74</v>
      </c>
      <c r="E16" s="17">
        <f>[12]Março!$F$8</f>
        <v>78</v>
      </c>
      <c r="F16" s="17">
        <f>[12]Março!$F$9</f>
        <v>78</v>
      </c>
      <c r="G16" s="17">
        <f>[12]Março!$F$10</f>
        <v>65</v>
      </c>
      <c r="H16" s="17">
        <f>[12]Março!$F$11</f>
        <v>76</v>
      </c>
      <c r="I16" s="17" t="str">
        <f>[12]Março!$F$12</f>
        <v>*</v>
      </c>
      <c r="J16" s="17">
        <f>[12]Março!$F$13</f>
        <v>73</v>
      </c>
      <c r="K16" s="17">
        <f>[12]Março!$F$14</f>
        <v>72</v>
      </c>
      <c r="L16" s="17">
        <f>[12]Março!$F$15</f>
        <v>65</v>
      </c>
      <c r="M16" s="17">
        <f>[12]Março!$F$16</f>
        <v>54</v>
      </c>
      <c r="N16" s="17">
        <f>[12]Março!$F$17</f>
        <v>80</v>
      </c>
      <c r="O16" s="17">
        <f>[12]Março!$F$18</f>
        <v>96</v>
      </c>
      <c r="P16" s="17">
        <f>[12]Março!$F$19</f>
        <v>82</v>
      </c>
      <c r="Q16" s="17">
        <f>[12]Março!$F$20</f>
        <v>69</v>
      </c>
      <c r="R16" s="17">
        <f>[12]Março!$F$21</f>
        <v>86</v>
      </c>
      <c r="S16" s="17">
        <f>[12]Março!$F$22</f>
        <v>94</v>
      </c>
      <c r="T16" s="17">
        <f>[12]Março!$F$23</f>
        <v>87</v>
      </c>
      <c r="U16" s="17">
        <f>[12]Março!$F$24</f>
        <v>94</v>
      </c>
      <c r="V16" s="17">
        <f>[12]Março!$F$25</f>
        <v>88</v>
      </c>
      <c r="W16" s="17">
        <f>[12]Março!$F$26</f>
        <v>92</v>
      </c>
      <c r="X16" s="17">
        <f>[12]Março!$F$27</f>
        <v>92</v>
      </c>
      <c r="Y16" s="17">
        <f>[12]Março!$F$28</f>
        <v>80</v>
      </c>
      <c r="Z16" s="17">
        <f>[12]Março!$F$29</f>
        <v>76</v>
      </c>
      <c r="AA16" s="17">
        <f>[12]Março!$F$30</f>
        <v>93</v>
      </c>
      <c r="AB16" s="17">
        <f>[12]Março!$F$31</f>
        <v>95</v>
      </c>
      <c r="AC16" s="17">
        <f>[12]Março!$F$32</f>
        <v>96</v>
      </c>
      <c r="AD16" s="17">
        <f>[12]Março!$F$33</f>
        <v>94</v>
      </c>
      <c r="AE16" s="17">
        <f>[12]Março!$F$34</f>
        <v>95</v>
      </c>
      <c r="AF16" s="17">
        <f>[12]Março!$F$35</f>
        <v>96</v>
      </c>
      <c r="AG16" s="33">
        <f t="shared" si="3"/>
        <v>96</v>
      </c>
      <c r="AH16" s="36">
        <f t="shared" si="1"/>
        <v>82</v>
      </c>
    </row>
    <row r="17" spans="1:34" ht="17.100000000000001" customHeight="1">
      <c r="A17" s="14" t="s">
        <v>8</v>
      </c>
      <c r="B17" s="17">
        <f>[13]Março!$F$5</f>
        <v>86</v>
      </c>
      <c r="C17" s="17">
        <f>[13]Março!$F$6</f>
        <v>85</v>
      </c>
      <c r="D17" s="17">
        <f>[13]Março!$F$7</f>
        <v>88</v>
      </c>
      <c r="E17" s="17">
        <f>[13]Março!$F$8</f>
        <v>95</v>
      </c>
      <c r="F17" s="17">
        <f>[13]Março!$F$9</f>
        <v>97</v>
      </c>
      <c r="G17" s="17">
        <f>[13]Março!$F$10</f>
        <v>97</v>
      </c>
      <c r="H17" s="17">
        <f>[13]Março!$F$11</f>
        <v>98</v>
      </c>
      <c r="I17" s="17">
        <f>[13]Março!$F$12</f>
        <v>97</v>
      </c>
      <c r="J17" s="17">
        <f>[13]Março!$F$13</f>
        <v>96</v>
      </c>
      <c r="K17" s="17">
        <f>[13]Março!$F$14</f>
        <v>97</v>
      </c>
      <c r="L17" s="17">
        <f>[13]Março!$F$15</f>
        <v>93</v>
      </c>
      <c r="M17" s="17">
        <f>[13]Março!$F$16</f>
        <v>95</v>
      </c>
      <c r="N17" s="17">
        <f>[13]Março!$F$17</f>
        <v>96</v>
      </c>
      <c r="O17" s="17">
        <f>[13]Março!$F$18</f>
        <v>96</v>
      </c>
      <c r="P17" s="17">
        <f>[13]Março!$F$19</f>
        <v>96</v>
      </c>
      <c r="Q17" s="17">
        <f>[13]Março!$F$20</f>
        <v>97</v>
      </c>
      <c r="R17" s="17">
        <f>[13]Março!$F$21</f>
        <v>95</v>
      </c>
      <c r="S17" s="17">
        <f>[13]Março!$F$22</f>
        <v>90</v>
      </c>
      <c r="T17" s="17">
        <f>[13]Março!$F$23</f>
        <v>92</v>
      </c>
      <c r="U17" s="17">
        <f>[13]Março!$F$24</f>
        <v>96</v>
      </c>
      <c r="V17" s="17">
        <f>[13]Março!$F$25</f>
        <v>92</v>
      </c>
      <c r="W17" s="17">
        <f>[13]Março!$F$26</f>
        <v>93</v>
      </c>
      <c r="X17" s="17">
        <f>[13]Março!$F$27</f>
        <v>95</v>
      </c>
      <c r="Y17" s="17">
        <f>[13]Março!$F$28</f>
        <v>93</v>
      </c>
      <c r="Z17" s="17">
        <f>[13]Março!$F$29</f>
        <v>87</v>
      </c>
      <c r="AA17" s="17">
        <f>[13]Março!$F$30</f>
        <v>95</v>
      </c>
      <c r="AB17" s="17">
        <f>[13]Março!$F$31</f>
        <v>97</v>
      </c>
      <c r="AC17" s="17">
        <f>[13]Março!$F$32</f>
        <v>97</v>
      </c>
      <c r="AD17" s="17">
        <f>[13]Março!$F$33</f>
        <v>95</v>
      </c>
      <c r="AE17" s="17">
        <f>[13]Março!$F$34</f>
        <v>96</v>
      </c>
      <c r="AF17" s="17">
        <f>[13]Março!$F$35</f>
        <v>98</v>
      </c>
      <c r="AG17" s="33">
        <f>MAX(B17:AF17)</f>
        <v>98</v>
      </c>
      <c r="AH17" s="36">
        <f>AVERAGE(B17:AF17)</f>
        <v>94.193548387096769</v>
      </c>
    </row>
    <row r="18" spans="1:34" ht="17.100000000000001" customHeight="1">
      <c r="A18" s="14" t="s">
        <v>9</v>
      </c>
      <c r="B18" s="17">
        <f>[14]Março!$F$5</f>
        <v>83</v>
      </c>
      <c r="C18" s="17">
        <f>[14]Março!$F$6</f>
        <v>82</v>
      </c>
      <c r="D18" s="17">
        <f>[14]Março!$F$7</f>
        <v>92</v>
      </c>
      <c r="E18" s="17">
        <f>[14]Março!$F$8</f>
        <v>89</v>
      </c>
      <c r="F18" s="17">
        <f>[14]Março!$F$9</f>
        <v>95</v>
      </c>
      <c r="G18" s="17">
        <f>[14]Março!$F$10</f>
        <v>95</v>
      </c>
      <c r="H18" s="17">
        <f>[14]Março!$F$11</f>
        <v>96</v>
      </c>
      <c r="I18" s="17">
        <f>[14]Março!$F$12</f>
        <v>96</v>
      </c>
      <c r="J18" s="17">
        <f>[14]Março!$F$13</f>
        <v>96</v>
      </c>
      <c r="K18" s="17">
        <f>[14]Março!$F$14</f>
        <v>97</v>
      </c>
      <c r="L18" s="17">
        <f>[14]Março!$F$15</f>
        <v>90</v>
      </c>
      <c r="M18" s="17">
        <f>[14]Março!$F$16</f>
        <v>91</v>
      </c>
      <c r="N18" s="17">
        <f>[14]Março!$F$17</f>
        <v>96</v>
      </c>
      <c r="O18" s="17">
        <f>[14]Março!$F$18</f>
        <v>94</v>
      </c>
      <c r="P18" s="17">
        <f>[14]Março!$F$19</f>
        <v>93</v>
      </c>
      <c r="Q18" s="17">
        <f>[14]Março!$F$20</f>
        <v>88</v>
      </c>
      <c r="R18" s="17">
        <f>[14]Março!$F$21</f>
        <v>88</v>
      </c>
      <c r="S18" s="17">
        <f>[14]Março!$F$22</f>
        <v>93</v>
      </c>
      <c r="T18" s="17">
        <f>[14]Março!$F$23</f>
        <v>96</v>
      </c>
      <c r="U18" s="17">
        <f>[14]Março!$F$24</f>
        <v>95</v>
      </c>
      <c r="V18" s="17">
        <f>[14]Março!$F$25</f>
        <v>93</v>
      </c>
      <c r="W18" s="17">
        <f>[14]Março!$F$26</f>
        <v>91</v>
      </c>
      <c r="X18" s="17">
        <f>[14]Março!$F$27</f>
        <v>92</v>
      </c>
      <c r="Y18" s="17">
        <f>[14]Março!$F$28</f>
        <v>84</v>
      </c>
      <c r="Z18" s="17">
        <f>[14]Março!$F$29</f>
        <v>86</v>
      </c>
      <c r="AA18" s="17">
        <f>[14]Março!$F$30</f>
        <v>94</v>
      </c>
      <c r="AB18" s="17">
        <f>[14]Março!$F$31</f>
        <v>96</v>
      </c>
      <c r="AC18" s="17">
        <f>[14]Março!$F$32</f>
        <v>94</v>
      </c>
      <c r="AD18" s="17">
        <f>[14]Março!$F$33</f>
        <v>95</v>
      </c>
      <c r="AE18" s="17">
        <f>[14]Março!$F$34</f>
        <v>95</v>
      </c>
      <c r="AF18" s="17">
        <f>[14]Março!$F$35</f>
        <v>96</v>
      </c>
      <c r="AG18" s="33">
        <f t="shared" ref="AG18:AG29" si="6">MAX(B18:AF18)</f>
        <v>97</v>
      </c>
      <c r="AH18" s="36">
        <f t="shared" ref="AH18:AH30" si="7">AVERAGE(B18:AF18)</f>
        <v>92.290322580645167</v>
      </c>
    </row>
    <row r="19" spans="1:34" ht="17.100000000000001" customHeight="1">
      <c r="A19" s="14" t="s">
        <v>47</v>
      </c>
      <c r="B19" s="17">
        <f>[15]Março!$F$5</f>
        <v>96</v>
      </c>
      <c r="C19" s="17">
        <f>[15]Março!$F$6</f>
        <v>90</v>
      </c>
      <c r="D19" s="17">
        <f>[15]Março!$F$7</f>
        <v>87</v>
      </c>
      <c r="E19" s="17">
        <f>[15]Março!$F$8</f>
        <v>90</v>
      </c>
      <c r="F19" s="17">
        <f>[15]Março!$F$9</f>
        <v>93</v>
      </c>
      <c r="G19" s="17">
        <f>[15]Março!$F$10</f>
        <v>93</v>
      </c>
      <c r="H19" s="17">
        <f>[15]Março!$F$11</f>
        <v>95</v>
      </c>
      <c r="I19" s="17">
        <f>[15]Março!$F$12</f>
        <v>94</v>
      </c>
      <c r="J19" s="17">
        <f>[15]Março!$F$13</f>
        <v>96</v>
      </c>
      <c r="K19" s="17">
        <f>[15]Março!$F$14</f>
        <v>96</v>
      </c>
      <c r="L19" s="17">
        <f>[15]Março!$F$15</f>
        <v>95</v>
      </c>
      <c r="M19" s="17">
        <f>[15]Março!$F$16</f>
        <v>93</v>
      </c>
      <c r="N19" s="17">
        <f>[15]Março!$F$17</f>
        <v>93</v>
      </c>
      <c r="O19" s="17">
        <f>[15]Março!$F$18</f>
        <v>91</v>
      </c>
      <c r="P19" s="17">
        <f>[15]Março!$F$19</f>
        <v>87</v>
      </c>
      <c r="Q19" s="17">
        <f>[15]Março!$F$20</f>
        <v>92</v>
      </c>
      <c r="R19" s="17">
        <f>[15]Março!$F$21</f>
        <v>95</v>
      </c>
      <c r="S19" s="17">
        <f>[15]Março!$F$22</f>
        <v>92</v>
      </c>
      <c r="T19" s="17">
        <f>[15]Março!$F$23</f>
        <v>90</v>
      </c>
      <c r="U19" s="17">
        <f>[15]Março!$F$24</f>
        <v>93</v>
      </c>
      <c r="V19" s="17">
        <f>[15]Março!$F$25</f>
        <v>92</v>
      </c>
      <c r="W19" s="17">
        <f>[15]Março!$F$26</f>
        <v>93</v>
      </c>
      <c r="X19" s="17">
        <f>[15]Março!$F$27</f>
        <v>95</v>
      </c>
      <c r="Y19" s="17">
        <f>[15]Março!$F$28</f>
        <v>94</v>
      </c>
      <c r="Z19" s="17">
        <f>[15]Março!$F$29</f>
        <v>93</v>
      </c>
      <c r="AA19" s="17">
        <f>[15]Março!$F$30</f>
        <v>93</v>
      </c>
      <c r="AB19" s="17">
        <f>[15]Março!$F$31</f>
        <v>94</v>
      </c>
      <c r="AC19" s="17">
        <f>[15]Março!$F$32</f>
        <v>93</v>
      </c>
      <c r="AD19" s="17">
        <f>[15]Março!$F$33</f>
        <v>92</v>
      </c>
      <c r="AE19" s="17">
        <f>[15]Março!$F$34</f>
        <v>96</v>
      </c>
      <c r="AF19" s="17">
        <f>[15]Março!$F$35</f>
        <v>93</v>
      </c>
      <c r="AG19" s="33">
        <f t="shared" ref="AG19" si="8">MAX(B19:AF19)</f>
        <v>96</v>
      </c>
      <c r="AH19" s="36">
        <f t="shared" ref="AH19" si="9">AVERAGE(B19:AF19)</f>
        <v>92.870967741935488</v>
      </c>
    </row>
    <row r="20" spans="1:34" ht="17.100000000000001" customHeight="1">
      <c r="A20" s="14" t="s">
        <v>10</v>
      </c>
      <c r="B20" s="17">
        <f>[16]Março!$F$5</f>
        <v>87</v>
      </c>
      <c r="C20" s="17">
        <f>[16]Março!$F$6</f>
        <v>81</v>
      </c>
      <c r="D20" s="17">
        <f>[16]Março!$F$7</f>
        <v>92</v>
      </c>
      <c r="E20" s="17">
        <f>[16]Março!$F$8</f>
        <v>95</v>
      </c>
      <c r="F20" s="17">
        <f>[16]Março!$F$9</f>
        <v>96</v>
      </c>
      <c r="G20" s="17">
        <f>[16]Março!$F$10</f>
        <v>96</v>
      </c>
      <c r="H20" s="17">
        <f>[16]Março!$F$11</f>
        <v>97</v>
      </c>
      <c r="I20" s="17">
        <f>[16]Março!$F$12</f>
        <v>96</v>
      </c>
      <c r="J20" s="17">
        <f>[16]Março!$F$13</f>
        <v>96</v>
      </c>
      <c r="K20" s="17">
        <f>[16]Março!$F$14</f>
        <v>97</v>
      </c>
      <c r="L20" s="17">
        <f>[16]Março!$F$15</f>
        <v>95</v>
      </c>
      <c r="M20" s="17">
        <f>[16]Março!$F$16</f>
        <v>93</v>
      </c>
      <c r="N20" s="17">
        <f>[16]Março!$F$17</f>
        <v>96</v>
      </c>
      <c r="O20" s="17">
        <f>[16]Março!$F$18</f>
        <v>95</v>
      </c>
      <c r="P20" s="17">
        <f>[16]Março!$F$19</f>
        <v>94</v>
      </c>
      <c r="Q20" s="17">
        <f>[16]Março!$F$20</f>
        <v>95</v>
      </c>
      <c r="R20" s="17">
        <f>[16]Março!$F$21</f>
        <v>92</v>
      </c>
      <c r="S20" s="17">
        <f>[16]Março!$F$22</f>
        <v>94</v>
      </c>
      <c r="T20" s="17">
        <f>[16]Março!$F$23</f>
        <v>88</v>
      </c>
      <c r="U20" s="17">
        <f>[16]Março!$F$24</f>
        <v>94</v>
      </c>
      <c r="V20" s="17">
        <f>[16]Março!$F$25</f>
        <v>92</v>
      </c>
      <c r="W20" s="17">
        <f>[16]Março!$F$26</f>
        <v>94</v>
      </c>
      <c r="X20" s="17">
        <f>[16]Março!$F$27</f>
        <v>94</v>
      </c>
      <c r="Y20" s="17">
        <f>[16]Março!$F$28</f>
        <v>94</v>
      </c>
      <c r="Z20" s="17">
        <f>[16]Março!$F$29</f>
        <v>86</v>
      </c>
      <c r="AA20" s="17">
        <f>[16]Março!$F$30</f>
        <v>94</v>
      </c>
      <c r="AB20" s="17">
        <f>[16]Março!$F$31</f>
        <v>96</v>
      </c>
      <c r="AC20" s="17">
        <f>[16]Março!$F$32</f>
        <v>96</v>
      </c>
      <c r="AD20" s="17">
        <f>[16]Março!$F$33</f>
        <v>96</v>
      </c>
      <c r="AE20" s="17">
        <f>[16]Março!$F$34</f>
        <v>96</v>
      </c>
      <c r="AF20" s="17">
        <f>[16]Março!$F$35</f>
        <v>96</v>
      </c>
      <c r="AG20" s="33">
        <f t="shared" si="6"/>
        <v>97</v>
      </c>
      <c r="AH20" s="36">
        <f t="shared" si="7"/>
        <v>93.645161290322577</v>
      </c>
    </row>
    <row r="21" spans="1:34" ht="17.100000000000001" customHeight="1">
      <c r="A21" s="14" t="s">
        <v>11</v>
      </c>
      <c r="B21" s="17">
        <f>[17]Março!$F$5</f>
        <v>97</v>
      </c>
      <c r="C21" s="17">
        <f>[17]Março!$F$6</f>
        <v>93</v>
      </c>
      <c r="D21" s="17">
        <f>[17]Março!$F$7</f>
        <v>96</v>
      </c>
      <c r="E21" s="17">
        <f>[17]Março!$F$8</f>
        <v>94</v>
      </c>
      <c r="F21" s="17">
        <f>[17]Março!$F$9</f>
        <v>98</v>
      </c>
      <c r="G21" s="17">
        <f>[17]Março!$F$10</f>
        <v>98</v>
      </c>
      <c r="H21" s="17">
        <f>[17]Março!$F$11</f>
        <v>97</v>
      </c>
      <c r="I21" s="17">
        <f>[17]Março!$F$12</f>
        <v>98</v>
      </c>
      <c r="J21" s="17">
        <f>[17]Março!$F$13</f>
        <v>98</v>
      </c>
      <c r="K21" s="17">
        <f>[17]Março!$F$14</f>
        <v>97</v>
      </c>
      <c r="L21" s="17">
        <f>[17]Março!$F$15</f>
        <v>97</v>
      </c>
      <c r="M21" s="17">
        <f>[17]Março!$F$16</f>
        <v>92</v>
      </c>
      <c r="N21" s="17">
        <f>[17]Março!$F$17</f>
        <v>98</v>
      </c>
      <c r="O21" s="17">
        <f>[17]Março!$F$18</f>
        <v>98</v>
      </c>
      <c r="P21" s="17">
        <f>[17]Março!$F$19</f>
        <v>98</v>
      </c>
      <c r="Q21" s="17">
        <f>[17]Março!$F$20</f>
        <v>97</v>
      </c>
      <c r="R21" s="17">
        <f>[17]Março!$F$21</f>
        <v>97</v>
      </c>
      <c r="S21" s="17">
        <f>[17]Março!$F$22</f>
        <v>97</v>
      </c>
      <c r="T21" s="17">
        <f>[17]Março!$F$23</f>
        <v>97</v>
      </c>
      <c r="U21" s="17">
        <f>[17]Março!$F$24</f>
        <v>95</v>
      </c>
      <c r="V21" s="17">
        <f>[17]Março!$F$25</f>
        <v>97</v>
      </c>
      <c r="W21" s="17">
        <f>[17]Março!$F$26</f>
        <v>95</v>
      </c>
      <c r="X21" s="17">
        <f>[17]Março!$F$27</f>
        <v>93</v>
      </c>
      <c r="Y21" s="17">
        <f>[17]Março!$F$28</f>
        <v>94</v>
      </c>
      <c r="Z21" s="17">
        <f>[17]Março!$F$29</f>
        <v>93</v>
      </c>
      <c r="AA21" s="17">
        <f>[17]Março!$F$30</f>
        <v>94</v>
      </c>
      <c r="AB21" s="17">
        <f>[17]Março!$F$31</f>
        <v>97</v>
      </c>
      <c r="AC21" s="17">
        <f>[17]Março!$F$32</f>
        <v>97</v>
      </c>
      <c r="AD21" s="17">
        <f>[17]Março!$F$33</f>
        <v>94</v>
      </c>
      <c r="AE21" s="17">
        <f>[17]Março!$F$34</f>
        <v>98</v>
      </c>
      <c r="AF21" s="17">
        <f>[17]Março!$F$35</f>
        <v>98</v>
      </c>
      <c r="AG21" s="33">
        <f t="shared" si="6"/>
        <v>98</v>
      </c>
      <c r="AH21" s="36">
        <f t="shared" si="7"/>
        <v>96.193548387096769</v>
      </c>
    </row>
    <row r="22" spans="1:34" ht="17.100000000000001" customHeight="1">
      <c r="A22" s="14" t="s">
        <v>12</v>
      </c>
      <c r="B22" s="17">
        <f>[18]Março!$F$5</f>
        <v>96</v>
      </c>
      <c r="C22" s="17">
        <f>[18]Março!$F$6</f>
        <v>95</v>
      </c>
      <c r="D22" s="17">
        <f>[18]Março!$F$7</f>
        <v>92</v>
      </c>
      <c r="E22" s="17">
        <f>[18]Março!$F$8</f>
        <v>95</v>
      </c>
      <c r="F22" s="17">
        <f>[18]Março!$F$9</f>
        <v>95</v>
      </c>
      <c r="G22" s="17">
        <f>[18]Março!$F$10</f>
        <v>95</v>
      </c>
      <c r="H22" s="17">
        <f>[18]Março!$F$11</f>
        <v>96</v>
      </c>
      <c r="I22" s="17">
        <f>[18]Março!$F$12</f>
        <v>94</v>
      </c>
      <c r="J22" s="17">
        <f>[18]Março!$F$13</f>
        <v>96</v>
      </c>
      <c r="K22" s="17">
        <f>[18]Março!$F$14</f>
        <v>96</v>
      </c>
      <c r="L22" s="17">
        <f>[18]Março!$F$15</f>
        <v>96</v>
      </c>
      <c r="M22" s="17">
        <f>[18]Março!$F$16</f>
        <v>93</v>
      </c>
      <c r="N22" s="17">
        <f>[18]Março!$F$17</f>
        <v>94</v>
      </c>
      <c r="O22" s="17">
        <f>[18]Março!$F$18</f>
        <v>93</v>
      </c>
      <c r="P22" s="17">
        <f>[18]Março!$F$19</f>
        <v>95</v>
      </c>
      <c r="Q22" s="17">
        <f>[18]Março!$F$20</f>
        <v>92</v>
      </c>
      <c r="R22" s="17">
        <f>[18]Março!$F$21</f>
        <v>84</v>
      </c>
      <c r="S22" s="17">
        <f>[18]Março!$F$22</f>
        <v>68</v>
      </c>
      <c r="T22" s="17">
        <f>[18]Março!$F$23</f>
        <v>75</v>
      </c>
      <c r="U22" s="17">
        <f>[18]Março!$F$24</f>
        <v>78</v>
      </c>
      <c r="V22" s="17">
        <f>[18]Março!$F$25</f>
        <v>73</v>
      </c>
      <c r="W22" s="17">
        <f>[18]Março!$F$26</f>
        <v>67</v>
      </c>
      <c r="X22" s="17" t="str">
        <f>[18]Março!$F$27</f>
        <v>*</v>
      </c>
      <c r="Y22" s="17" t="str">
        <f>[18]Março!$F$28</f>
        <v>*</v>
      </c>
      <c r="Z22" s="17" t="str">
        <f>[18]Março!$F$29</f>
        <v>*</v>
      </c>
      <c r="AA22" s="17" t="str">
        <f>[18]Março!$F$30</f>
        <v>*</v>
      </c>
      <c r="AB22" s="17" t="str">
        <f>[18]Março!$F$31</f>
        <v>*</v>
      </c>
      <c r="AC22" s="17" t="str">
        <f>[18]Março!$F$32</f>
        <v>*</v>
      </c>
      <c r="AD22" s="17" t="str">
        <f>[18]Março!$F$33</f>
        <v>*</v>
      </c>
      <c r="AE22" s="17" t="str">
        <f>[18]Março!$F$34</f>
        <v>*</v>
      </c>
      <c r="AF22" s="17" t="str">
        <f>[18]Março!$F$35</f>
        <v>*</v>
      </c>
      <c r="AG22" s="33">
        <f t="shared" si="6"/>
        <v>96</v>
      </c>
      <c r="AH22" s="36">
        <f t="shared" si="7"/>
        <v>89</v>
      </c>
    </row>
    <row r="23" spans="1:34" ht="17.100000000000001" customHeight="1">
      <c r="A23" s="14" t="s">
        <v>13</v>
      </c>
      <c r="B23" s="17">
        <f>[19]Março!$F$5</f>
        <v>95</v>
      </c>
      <c r="C23" s="17">
        <f>[19]Março!$F$6</f>
        <v>94</v>
      </c>
      <c r="D23" s="17">
        <f>[19]Março!$F$7</f>
        <v>94</v>
      </c>
      <c r="E23" s="17">
        <f>[19]Março!$F$8</f>
        <v>95</v>
      </c>
      <c r="F23" s="17">
        <f>[19]Março!$F$9</f>
        <v>95</v>
      </c>
      <c r="G23" s="17">
        <f>[19]Março!$F$10</f>
        <v>95</v>
      </c>
      <c r="H23" s="17">
        <f>[19]Março!$F$11</f>
        <v>95</v>
      </c>
      <c r="I23" s="17">
        <f>[19]Março!$F$12</f>
        <v>95</v>
      </c>
      <c r="J23" s="17">
        <f>[19]Março!$F$13</f>
        <v>95</v>
      </c>
      <c r="K23" s="17">
        <f>[19]Março!$F$14</f>
        <v>95</v>
      </c>
      <c r="L23" s="17">
        <f>[19]Março!$F$15</f>
        <v>96</v>
      </c>
      <c r="M23" s="17">
        <f>[19]Março!$F$16</f>
        <v>95</v>
      </c>
      <c r="N23" s="17">
        <f>[19]Março!$F$17</f>
        <v>93</v>
      </c>
      <c r="O23" s="17">
        <f>[19]Março!$F$18</f>
        <v>94</v>
      </c>
      <c r="P23" s="17">
        <f>[19]Março!$F$19</f>
        <v>95</v>
      </c>
      <c r="Q23" s="17">
        <f>[19]Março!$F$20</f>
        <v>95</v>
      </c>
      <c r="R23" s="17">
        <f>[19]Março!$F$21</f>
        <v>95</v>
      </c>
      <c r="S23" s="17">
        <f>[19]Março!$F$22</f>
        <v>94</v>
      </c>
      <c r="T23" s="17">
        <f>[19]Março!$F$23</f>
        <v>95</v>
      </c>
      <c r="U23" s="17">
        <f>[19]Março!$F$24</f>
        <v>94</v>
      </c>
      <c r="V23" s="17">
        <f>[19]Março!$F$25</f>
        <v>95</v>
      </c>
      <c r="W23" s="17">
        <f>[19]Março!$F$26</f>
        <v>95</v>
      </c>
      <c r="X23" s="17">
        <f>[19]Março!$F$27</f>
        <v>93</v>
      </c>
      <c r="Y23" s="17">
        <f>[19]Março!$F$28</f>
        <v>95</v>
      </c>
      <c r="Z23" s="17">
        <f>[19]Março!$F$29</f>
        <v>94</v>
      </c>
      <c r="AA23" s="17">
        <f>[19]Março!$F$30</f>
        <v>94</v>
      </c>
      <c r="AB23" s="17">
        <f>[19]Março!$F$31</f>
        <v>94</v>
      </c>
      <c r="AC23" s="17">
        <f>[19]Março!$F$32</f>
        <v>93</v>
      </c>
      <c r="AD23" s="16">
        <f>[19]Março!$F$33</f>
        <v>94</v>
      </c>
      <c r="AE23" s="16">
        <f>[19]Março!$F$34</f>
        <v>95</v>
      </c>
      <c r="AF23" s="17">
        <f>[19]Março!$F$35</f>
        <v>95</v>
      </c>
      <c r="AG23" s="33">
        <f t="shared" si="6"/>
        <v>96</v>
      </c>
      <c r="AH23" s="36">
        <f t="shared" si="7"/>
        <v>94.548387096774192</v>
      </c>
    </row>
    <row r="24" spans="1:34" ht="17.100000000000001" customHeight="1">
      <c r="A24" s="14" t="s">
        <v>14</v>
      </c>
      <c r="B24" s="17">
        <f>[20]Março!$F$5</f>
        <v>90</v>
      </c>
      <c r="C24" s="17">
        <f>[20]Março!$F$6</f>
        <v>94</v>
      </c>
      <c r="D24" s="17">
        <f>[20]Março!$F$7</f>
        <v>93</v>
      </c>
      <c r="E24" s="17">
        <f>[20]Março!$F$8</f>
        <v>87</v>
      </c>
      <c r="F24" s="17">
        <f>[20]Março!$F$9</f>
        <v>91</v>
      </c>
      <c r="G24" s="17">
        <f>[20]Março!$F$10</f>
        <v>93</v>
      </c>
      <c r="H24" s="17">
        <f>[20]Março!$F$11</f>
        <v>91</v>
      </c>
      <c r="I24" s="17">
        <f>[20]Março!$F$12</f>
        <v>94</v>
      </c>
      <c r="J24" s="17">
        <f>[20]Março!$F$13</f>
        <v>95</v>
      </c>
      <c r="K24" s="17">
        <f>[20]Março!$F$14</f>
        <v>95</v>
      </c>
      <c r="L24" s="17">
        <f>[20]Março!$F$15</f>
        <v>95</v>
      </c>
      <c r="M24" s="17">
        <f>[20]Março!$F$16</f>
        <v>92</v>
      </c>
      <c r="N24" s="17">
        <f>[20]Março!$F$17</f>
        <v>96</v>
      </c>
      <c r="O24" s="17">
        <f>[20]Março!$F$18</f>
        <v>95</v>
      </c>
      <c r="P24" s="17">
        <f>[20]Março!$F$19</f>
        <v>95</v>
      </c>
      <c r="Q24" s="17">
        <f>[20]Março!$F$20</f>
        <v>94</v>
      </c>
      <c r="R24" s="17">
        <f>[20]Março!$F$21</f>
        <v>93</v>
      </c>
      <c r="S24" s="17">
        <f>[20]Março!$F$22</f>
        <v>93</v>
      </c>
      <c r="T24" s="17">
        <f>[20]Março!$F$23</f>
        <v>94</v>
      </c>
      <c r="U24" s="17">
        <f>[20]Março!$F$24</f>
        <v>95</v>
      </c>
      <c r="V24" s="17">
        <f>[20]Março!$F$25</f>
        <v>95</v>
      </c>
      <c r="W24" s="17">
        <f>[20]Março!$F$26</f>
        <v>96</v>
      </c>
      <c r="X24" s="17">
        <f>[20]Março!$F$27</f>
        <v>95</v>
      </c>
      <c r="Y24" s="17">
        <f>[20]Março!$F$28</f>
        <v>93</v>
      </c>
      <c r="Z24" s="17">
        <f>[20]Março!$F$29</f>
        <v>88</v>
      </c>
      <c r="AA24" s="17">
        <f>[20]Março!$F$30</f>
        <v>92</v>
      </c>
      <c r="AB24" s="17">
        <f>[20]Março!$F$31</f>
        <v>94</v>
      </c>
      <c r="AC24" s="17">
        <f>[20]Março!$F$32</f>
        <v>95</v>
      </c>
      <c r="AD24" s="17">
        <f>[20]Março!$F$33</f>
        <v>94</v>
      </c>
      <c r="AE24" s="17">
        <f>[20]Março!$F$34</f>
        <v>94</v>
      </c>
      <c r="AF24" s="17">
        <f>[20]Março!$F$35</f>
        <v>94</v>
      </c>
      <c r="AG24" s="33">
        <f t="shared" si="6"/>
        <v>96</v>
      </c>
      <c r="AH24" s="36">
        <f t="shared" si="7"/>
        <v>93.387096774193552</v>
      </c>
    </row>
    <row r="25" spans="1:34" ht="17.100000000000001" customHeight="1">
      <c r="A25" s="14" t="s">
        <v>15</v>
      </c>
      <c r="B25" s="17">
        <f>[21]Março!$F$5</f>
        <v>94</v>
      </c>
      <c r="C25" s="17">
        <f>[21]Março!$F$6</f>
        <v>89</v>
      </c>
      <c r="D25" s="17">
        <f>[21]Março!$F$7</f>
        <v>92</v>
      </c>
      <c r="E25" s="17">
        <f>[21]Março!$F$8</f>
        <v>91</v>
      </c>
      <c r="F25" s="17">
        <f>[21]Março!$F$9</f>
        <v>96</v>
      </c>
      <c r="G25" s="17">
        <f>[21]Março!$F$10</f>
        <v>95</v>
      </c>
      <c r="H25" s="17">
        <f>[21]Março!$F$11</f>
        <v>96</v>
      </c>
      <c r="I25" s="17">
        <f>[21]Março!$F$12</f>
        <v>96</v>
      </c>
      <c r="J25" s="17">
        <f>[21]Março!$F$13</f>
        <v>95</v>
      </c>
      <c r="K25" s="17">
        <f>[21]Março!$F$14</f>
        <v>94</v>
      </c>
      <c r="L25" s="17">
        <f>[21]Março!$F$15</f>
        <v>84</v>
      </c>
      <c r="M25" s="17">
        <f>[21]Março!$F$16</f>
        <v>84</v>
      </c>
      <c r="N25" s="17">
        <f>[21]Março!$F$17</f>
        <v>89</v>
      </c>
      <c r="O25" s="17">
        <f>[21]Março!$F$18</f>
        <v>92</v>
      </c>
      <c r="P25" s="17">
        <f>[21]Março!$F$19</f>
        <v>93</v>
      </c>
      <c r="Q25" s="17">
        <f>[21]Março!$F$20</f>
        <v>90</v>
      </c>
      <c r="R25" s="17">
        <f>[21]Março!$F$21</f>
        <v>86</v>
      </c>
      <c r="S25" s="17">
        <f>[21]Março!$F$22</f>
        <v>92</v>
      </c>
      <c r="T25" s="17">
        <f>[21]Março!$F$23</f>
        <v>91</v>
      </c>
      <c r="U25" s="17">
        <f>[21]Março!$F$24</f>
        <v>93</v>
      </c>
      <c r="V25" s="17">
        <f>[21]Março!$F$25</f>
        <v>89</v>
      </c>
      <c r="W25" s="17">
        <f>[21]Março!$F$26</f>
        <v>96</v>
      </c>
      <c r="X25" s="17">
        <f>[21]Março!$F$27</f>
        <v>89</v>
      </c>
      <c r="Y25" s="17">
        <f>[21]Março!$F$28</f>
        <v>87</v>
      </c>
      <c r="Z25" s="17">
        <f>[21]Março!$F$29</f>
        <v>84</v>
      </c>
      <c r="AA25" s="17">
        <f>[21]Março!$F$30</f>
        <v>95</v>
      </c>
      <c r="AB25" s="17">
        <f>[21]Março!$F$31</f>
        <v>96</v>
      </c>
      <c r="AC25" s="17">
        <f>[21]Março!$F$32</f>
        <v>96</v>
      </c>
      <c r="AD25" s="17">
        <f>[21]Março!$F$33</f>
        <v>96</v>
      </c>
      <c r="AE25" s="17">
        <f>[21]Março!$F$34</f>
        <v>95</v>
      </c>
      <c r="AF25" s="17">
        <f>[21]Março!$F$35</f>
        <v>96</v>
      </c>
      <c r="AG25" s="33">
        <f t="shared" si="6"/>
        <v>96</v>
      </c>
      <c r="AH25" s="36">
        <f t="shared" si="7"/>
        <v>91.967741935483872</v>
      </c>
    </row>
    <row r="26" spans="1:34" ht="17.100000000000001" customHeight="1">
      <c r="A26" s="14" t="s">
        <v>16</v>
      </c>
      <c r="B26" s="17">
        <f>[22]Março!$F$5</f>
        <v>94</v>
      </c>
      <c r="C26" s="17">
        <f>[22]Março!$F$6</f>
        <v>91</v>
      </c>
      <c r="D26" s="17">
        <f>[22]Março!$F$7</f>
        <v>92</v>
      </c>
      <c r="E26" s="17">
        <f>[22]Março!$F$8</f>
        <v>92</v>
      </c>
      <c r="F26" s="17">
        <f>[22]Março!$F$9</f>
        <v>91</v>
      </c>
      <c r="G26" s="17">
        <f>[22]Março!$F$10</f>
        <v>91</v>
      </c>
      <c r="H26" s="17">
        <f>[22]Março!$F$11</f>
        <v>92</v>
      </c>
      <c r="I26" s="17">
        <f>[22]Março!$F$12</f>
        <v>93</v>
      </c>
      <c r="J26" s="17">
        <f>[22]Março!$F$13</f>
        <v>95</v>
      </c>
      <c r="K26" s="17">
        <f>[22]Março!$F$14</f>
        <v>94</v>
      </c>
      <c r="L26" s="17">
        <f>[22]Março!$F$15</f>
        <v>94</v>
      </c>
      <c r="M26" s="17">
        <f>[22]Março!$F$16</f>
        <v>92</v>
      </c>
      <c r="N26" s="17">
        <f>[22]Março!$F$17</f>
        <v>88</v>
      </c>
      <c r="O26" s="17">
        <f>[22]Março!$F$18</f>
        <v>81</v>
      </c>
      <c r="P26" s="17">
        <f>[22]Março!$F$19</f>
        <v>88</v>
      </c>
      <c r="Q26" s="17">
        <f>[22]Março!$F$20</f>
        <v>89</v>
      </c>
      <c r="R26" s="17">
        <f>[22]Março!$F$21</f>
        <v>86</v>
      </c>
      <c r="S26" s="17">
        <f>[22]Março!$F$22</f>
        <v>87</v>
      </c>
      <c r="T26" s="17">
        <f>[22]Março!$F$23</f>
        <v>89</v>
      </c>
      <c r="U26" s="17">
        <f>[22]Março!$F$24</f>
        <v>90</v>
      </c>
      <c r="V26" s="17">
        <f>[22]Março!$F$25</f>
        <v>88</v>
      </c>
      <c r="W26" s="17">
        <f>[22]Março!$F$26</f>
        <v>83</v>
      </c>
      <c r="X26" s="17">
        <f>[22]Março!$F$27</f>
        <v>84</v>
      </c>
      <c r="Y26" s="17">
        <f>[22]Março!$F$28</f>
        <v>86</v>
      </c>
      <c r="Z26" s="17">
        <f>[22]Março!$F$29</f>
        <v>89</v>
      </c>
      <c r="AA26" s="17">
        <f>[22]Março!$F$30</f>
        <v>91</v>
      </c>
      <c r="AB26" s="17">
        <f>[22]Março!$F$31</f>
        <v>93</v>
      </c>
      <c r="AC26" s="17">
        <f>[22]Março!$F$32</f>
        <v>94</v>
      </c>
      <c r="AD26" s="17">
        <f>[22]Março!$F$33</f>
        <v>92</v>
      </c>
      <c r="AE26" s="17">
        <f>[22]Março!$F$34</f>
        <v>94</v>
      </c>
      <c r="AF26" s="17">
        <f>[22]Março!$F$35</f>
        <v>95</v>
      </c>
      <c r="AG26" s="33">
        <f t="shared" si="6"/>
        <v>95</v>
      </c>
      <c r="AH26" s="36">
        <f t="shared" si="7"/>
        <v>90.258064516129039</v>
      </c>
    </row>
    <row r="27" spans="1:34" ht="17.100000000000001" customHeight="1">
      <c r="A27" s="14" t="s">
        <v>17</v>
      </c>
      <c r="B27" s="17">
        <f>[23]Março!$F$5</f>
        <v>94</v>
      </c>
      <c r="C27" s="17">
        <f>[23]Março!$F$6</f>
        <v>90</v>
      </c>
      <c r="D27" s="17">
        <f>[23]Março!$F$7</f>
        <v>93</v>
      </c>
      <c r="E27" s="17">
        <f>[23]Março!$F$8</f>
        <v>93</v>
      </c>
      <c r="F27" s="17">
        <f>[23]Março!$F$9</f>
        <v>96</v>
      </c>
      <c r="G27" s="17">
        <f>[23]Março!$F$10</f>
        <v>95</v>
      </c>
      <c r="H27" s="17">
        <f>[23]Março!$F$11</f>
        <v>96</v>
      </c>
      <c r="I27" s="17">
        <f>[23]Março!$F$12</f>
        <v>96</v>
      </c>
      <c r="J27" s="17">
        <f>[23]Março!$F$13</f>
        <v>97</v>
      </c>
      <c r="K27" s="17">
        <f>[23]Março!$F$14</f>
        <v>96</v>
      </c>
      <c r="L27" s="17">
        <f>[23]Março!$F$15</f>
        <v>97</v>
      </c>
      <c r="M27" s="17">
        <f>[23]Março!$F$16</f>
        <v>96</v>
      </c>
      <c r="N27" s="17">
        <f>[23]Março!$F$17</f>
        <v>95</v>
      </c>
      <c r="O27" s="17">
        <f>[23]Março!$F$18</f>
        <v>96</v>
      </c>
      <c r="P27" s="17">
        <f>[23]Março!$F$19</f>
        <v>96</v>
      </c>
      <c r="Q27" s="17">
        <f>[23]Março!$F$20</f>
        <v>96</v>
      </c>
      <c r="R27" s="17">
        <f>[23]Março!$F$21</f>
        <v>96</v>
      </c>
      <c r="S27" s="17">
        <f>[23]Março!$F$22</f>
        <v>97</v>
      </c>
      <c r="T27" s="17">
        <f>[23]Março!$F$23</f>
        <v>93</v>
      </c>
      <c r="U27" s="17">
        <f>[23]Março!$F$24</f>
        <v>95</v>
      </c>
      <c r="V27" s="17">
        <f>[23]Março!$F$25</f>
        <v>96</v>
      </c>
      <c r="W27" s="17">
        <f>[23]Março!$F$26</f>
        <v>97</v>
      </c>
      <c r="X27" s="17">
        <f>[23]Março!$F$27</f>
        <v>96</v>
      </c>
      <c r="Y27" s="17">
        <f>[23]Março!$F$28</f>
        <v>97</v>
      </c>
      <c r="Z27" s="17">
        <f>[23]Março!$F$29</f>
        <v>85</v>
      </c>
      <c r="AA27" s="17">
        <f>[23]Março!$F$30</f>
        <v>97</v>
      </c>
      <c r="AB27" s="17">
        <f>[23]Março!$F$31</f>
        <v>97</v>
      </c>
      <c r="AC27" s="17">
        <f>[23]Março!$F$32</f>
        <v>96</v>
      </c>
      <c r="AD27" s="17">
        <f>[23]Março!$F$33</f>
        <v>96</v>
      </c>
      <c r="AE27" s="17">
        <f>[23]Março!$F$34</f>
        <v>96</v>
      </c>
      <c r="AF27" s="17">
        <f>[23]Março!$F$35</f>
        <v>96</v>
      </c>
      <c r="AG27" s="33">
        <f t="shared" si="6"/>
        <v>97</v>
      </c>
      <c r="AH27" s="36">
        <f t="shared" si="7"/>
        <v>95.225806451612897</v>
      </c>
    </row>
    <row r="28" spans="1:34" ht="17.100000000000001" customHeight="1">
      <c r="A28" s="14" t="s">
        <v>18</v>
      </c>
      <c r="B28" s="80" t="str">
        <f>[24]Março!$F$5</f>
        <v>*</v>
      </c>
      <c r="C28" s="80" t="str">
        <f>[24]Março!$F$6</f>
        <v>*</v>
      </c>
      <c r="D28" s="80" t="str">
        <f>[24]Março!$F$7</f>
        <v>*</v>
      </c>
      <c r="E28" s="80" t="str">
        <f>[24]Março!$F$8</f>
        <v>*</v>
      </c>
      <c r="F28" s="17" t="str">
        <f>[24]Março!$F$9</f>
        <v>*</v>
      </c>
      <c r="G28" s="17" t="str">
        <f>[24]Março!$F$10</f>
        <v>*</v>
      </c>
      <c r="H28" s="17" t="str">
        <f>[24]Março!$F$11</f>
        <v>*</v>
      </c>
      <c r="I28" s="17" t="str">
        <f>[24]Março!$F$12</f>
        <v>*</v>
      </c>
      <c r="J28" s="17" t="str">
        <f>[24]Março!$F$13</f>
        <v>*</v>
      </c>
      <c r="K28" s="17" t="str">
        <f>[24]Março!$F$14</f>
        <v>*</v>
      </c>
      <c r="L28" s="17" t="str">
        <f>[24]Março!$F$15</f>
        <v>*</v>
      </c>
      <c r="M28" s="17" t="str">
        <f>[24]Março!$F$16</f>
        <v>*</v>
      </c>
      <c r="N28" s="17" t="str">
        <f>[24]Março!$F$17</f>
        <v>*</v>
      </c>
      <c r="O28" s="17" t="str">
        <f>[24]Março!$F$18</f>
        <v>*</v>
      </c>
      <c r="P28" s="17" t="str">
        <f>[24]Março!$F$19</f>
        <v>*</v>
      </c>
      <c r="Q28" s="17" t="str">
        <f>[24]Março!$F$20</f>
        <v>*</v>
      </c>
      <c r="R28" s="17" t="str">
        <f>[24]Março!$F$21</f>
        <v>*</v>
      </c>
      <c r="S28" s="17" t="str">
        <f>[24]Março!$F$22</f>
        <v>*</v>
      </c>
      <c r="T28" s="17" t="str">
        <f>[24]Março!$F$23</f>
        <v>*</v>
      </c>
      <c r="U28" s="17" t="str">
        <f>[24]Março!$F$24</f>
        <v>*</v>
      </c>
      <c r="V28" s="17" t="str">
        <f>[24]Março!$F$25</f>
        <v>*</v>
      </c>
      <c r="W28" s="17" t="str">
        <f>[24]Março!$F$26</f>
        <v>*</v>
      </c>
      <c r="X28" s="17" t="str">
        <f>[24]Março!$F$27</f>
        <v>*</v>
      </c>
      <c r="Y28" s="17" t="str">
        <f>[24]Março!$F$28</f>
        <v>*</v>
      </c>
      <c r="Z28" s="17" t="str">
        <f>[24]Março!$F$29</f>
        <v>*</v>
      </c>
      <c r="AA28" s="17" t="str">
        <f>[24]Março!$F$30</f>
        <v>*</v>
      </c>
      <c r="AB28" s="17" t="str">
        <f>[24]Março!$F$31</f>
        <v>*</v>
      </c>
      <c r="AC28" s="17" t="str">
        <f>[24]Março!$F$32</f>
        <v>*</v>
      </c>
      <c r="AD28" s="17" t="str">
        <f>[24]Março!$F$33</f>
        <v>*</v>
      </c>
      <c r="AE28" s="17" t="str">
        <f>[24]Março!$F$34</f>
        <v>*</v>
      </c>
      <c r="AF28" s="17" t="str">
        <f>[24]Março!$F$35</f>
        <v>*</v>
      </c>
      <c r="AG28" s="33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[25]Março!$F$5</f>
        <v>85</v>
      </c>
      <c r="C29" s="17">
        <f>[25]Março!$F$6</f>
        <v>83</v>
      </c>
      <c r="D29" s="17">
        <f>[25]Março!$F$7</f>
        <v>89</v>
      </c>
      <c r="E29" s="17">
        <f>[25]Março!$F$8</f>
        <v>93</v>
      </c>
      <c r="F29" s="17">
        <f>[25]Março!$F$9</f>
        <v>95</v>
      </c>
      <c r="G29" s="17">
        <f>[25]Março!$F$10</f>
        <v>95</v>
      </c>
      <c r="H29" s="17">
        <f>[25]Março!$F$11</f>
        <v>95</v>
      </c>
      <c r="I29" s="17">
        <f>[25]Março!$F$12</f>
        <v>95</v>
      </c>
      <c r="J29" s="17">
        <f>[25]Março!$F$13</f>
        <v>96</v>
      </c>
      <c r="K29" s="17">
        <f>[25]Março!$F$14</f>
        <v>95</v>
      </c>
      <c r="L29" s="17">
        <f>[25]Março!$F$15</f>
        <v>90</v>
      </c>
      <c r="M29" s="17">
        <f>[25]Março!$F$16</f>
        <v>93</v>
      </c>
      <c r="N29" s="17">
        <f>[25]Março!$F$17</f>
        <v>93</v>
      </c>
      <c r="O29" s="17">
        <f>[25]Março!$F$18</f>
        <v>92</v>
      </c>
      <c r="P29" s="17">
        <f>[25]Março!$F$19</f>
        <v>91</v>
      </c>
      <c r="Q29" s="17">
        <f>[25]Março!$F$20</f>
        <v>93</v>
      </c>
      <c r="R29" s="17">
        <f>[25]Março!$F$21</f>
        <v>89</v>
      </c>
      <c r="S29" s="17">
        <f>[25]Março!$F$22</f>
        <v>88</v>
      </c>
      <c r="T29" s="17">
        <f>[25]Março!$F$23</f>
        <v>85</v>
      </c>
      <c r="U29" s="17">
        <f>[25]Março!$F$24</f>
        <v>91</v>
      </c>
      <c r="V29" s="17">
        <f>[25]Março!$F$25</f>
        <v>93</v>
      </c>
      <c r="W29" s="17">
        <f>[25]Março!$F$26</f>
        <v>93</v>
      </c>
      <c r="X29" s="17">
        <f>[25]Março!$F$27</f>
        <v>87</v>
      </c>
      <c r="Y29" s="17">
        <f>[25]Março!$F$28</f>
        <v>90</v>
      </c>
      <c r="Z29" s="17">
        <f>[25]Março!$F$29</f>
        <v>84</v>
      </c>
      <c r="AA29" s="17">
        <f>[25]Março!$F$30</f>
        <v>95</v>
      </c>
      <c r="AB29" s="17">
        <f>[25]Março!$F$31</f>
        <v>95</v>
      </c>
      <c r="AC29" s="17">
        <f>[25]Março!$F$32</f>
        <v>95</v>
      </c>
      <c r="AD29" s="17">
        <f>[25]Março!$F$33</f>
        <v>94</v>
      </c>
      <c r="AE29" s="17">
        <f>[25]Março!$F$34</f>
        <v>95</v>
      </c>
      <c r="AF29" s="17">
        <f>[25]Março!$F$35</f>
        <v>94</v>
      </c>
      <c r="AG29" s="33">
        <f t="shared" si="6"/>
        <v>96</v>
      </c>
      <c r="AH29" s="36">
        <f>AVERAGE(B29:AF29)</f>
        <v>91.645161290322577</v>
      </c>
    </row>
    <row r="30" spans="1:34" ht="17.100000000000001" customHeight="1">
      <c r="A30" s="14" t="s">
        <v>31</v>
      </c>
      <c r="B30" s="17">
        <f>[26]Março!$F$5</f>
        <v>93</v>
      </c>
      <c r="C30" s="17">
        <f>[26]Março!$F$6</f>
        <v>92</v>
      </c>
      <c r="D30" s="17">
        <f>[26]Março!$F$7</f>
        <v>95</v>
      </c>
      <c r="E30" s="17">
        <f>[26]Março!$F$8</f>
        <v>90</v>
      </c>
      <c r="F30" s="17">
        <f>[26]Março!$F$9</f>
        <v>93</v>
      </c>
      <c r="G30" s="17">
        <f>[26]Março!$F$10</f>
        <v>92</v>
      </c>
      <c r="H30" s="17">
        <f>[26]Março!$F$11</f>
        <v>94</v>
      </c>
      <c r="I30" s="17">
        <f>[26]Março!$F$12</f>
        <v>92</v>
      </c>
      <c r="J30" s="17">
        <f>[26]Março!$F$13</f>
        <v>96</v>
      </c>
      <c r="K30" s="17">
        <f>[26]Março!$F$14</f>
        <v>96</v>
      </c>
      <c r="L30" s="17">
        <f>[26]Março!$F$15</f>
        <v>95</v>
      </c>
      <c r="M30" s="17">
        <f>[26]Março!$F$16</f>
        <v>89</v>
      </c>
      <c r="N30" s="17">
        <f>[26]Março!$F$17</f>
        <v>84</v>
      </c>
      <c r="O30" s="17">
        <f>[26]Março!$F$18</f>
        <v>87</v>
      </c>
      <c r="P30" s="17">
        <f>[26]Março!$F$19</f>
        <v>84</v>
      </c>
      <c r="Q30" s="17">
        <f>[26]Março!$F$20</f>
        <v>92</v>
      </c>
      <c r="R30" s="17">
        <f>[26]Março!$F$21</f>
        <v>88</v>
      </c>
      <c r="S30" s="17">
        <f>[26]Março!$F$22</f>
        <v>93</v>
      </c>
      <c r="T30" s="17">
        <f>[26]Março!$F$23</f>
        <v>91</v>
      </c>
      <c r="U30" s="17">
        <f>[26]Março!$F$24</f>
        <v>94</v>
      </c>
      <c r="V30" s="17">
        <f>[26]Março!$F$25</f>
        <v>94</v>
      </c>
      <c r="W30" s="17">
        <f>[26]Março!$F$26</f>
        <v>94</v>
      </c>
      <c r="X30" s="17">
        <f>[26]Março!$F$27</f>
        <v>92</v>
      </c>
      <c r="Y30" s="17">
        <f>[26]Março!$F$28</f>
        <v>85</v>
      </c>
      <c r="Z30" s="17">
        <f>[26]Março!$F$29</f>
        <v>87</v>
      </c>
      <c r="AA30" s="17">
        <f>[26]Março!$F$30</f>
        <v>87</v>
      </c>
      <c r="AB30" s="17">
        <f>[26]Março!$F$31</f>
        <v>95</v>
      </c>
      <c r="AC30" s="17">
        <f>[26]Março!$F$32</f>
        <v>95</v>
      </c>
      <c r="AD30" s="17">
        <f>[26]Março!$F$33</f>
        <v>93</v>
      </c>
      <c r="AE30" s="17">
        <f>[26]Março!$F$34</f>
        <v>94</v>
      </c>
      <c r="AF30" s="17">
        <f>[26]Março!$F$35</f>
        <v>94</v>
      </c>
      <c r="AG30" s="33">
        <f>MAX(B30:AF30)</f>
        <v>96</v>
      </c>
      <c r="AH30" s="36">
        <f t="shared" si="7"/>
        <v>91.612903225806448</v>
      </c>
    </row>
    <row r="31" spans="1:34" ht="17.100000000000001" customHeight="1">
      <c r="A31" s="14" t="s">
        <v>49</v>
      </c>
      <c r="B31" s="17">
        <f>[27]Março!$F$5</f>
        <v>95</v>
      </c>
      <c r="C31" s="17">
        <f>[27]Março!$F$6</f>
        <v>96</v>
      </c>
      <c r="D31" s="17">
        <f>[27]Março!$F$7</f>
        <v>95</v>
      </c>
      <c r="E31" s="17">
        <f>[27]Março!$F$8</f>
        <v>94</v>
      </c>
      <c r="F31" s="17">
        <f>[27]Março!$F$9</f>
        <v>96</v>
      </c>
      <c r="G31" s="17">
        <f>[27]Março!$F$10</f>
        <v>92</v>
      </c>
      <c r="H31" s="17">
        <f>[27]Março!$F$11</f>
        <v>95</v>
      </c>
      <c r="I31" s="17">
        <f>[27]Março!$F$12</f>
        <v>94</v>
      </c>
      <c r="J31" s="17">
        <f>[27]Março!$F$13</f>
        <v>96</v>
      </c>
      <c r="K31" s="17">
        <f>[27]Março!$F$14</f>
        <v>95</v>
      </c>
      <c r="L31" s="17">
        <f>[27]Março!$F$15</f>
        <v>94</v>
      </c>
      <c r="M31" s="17">
        <f>[27]Março!$F$16</f>
        <v>95</v>
      </c>
      <c r="N31" s="17">
        <f>[27]Março!$F$17</f>
        <v>93</v>
      </c>
      <c r="O31" s="17">
        <f>[27]Março!$F$18</f>
        <v>93</v>
      </c>
      <c r="P31" s="17">
        <f>[27]Março!$F$19</f>
        <v>93</v>
      </c>
      <c r="Q31" s="17">
        <f>[27]Março!$F$20</f>
        <v>92</v>
      </c>
      <c r="R31" s="17">
        <f>[27]Março!$F$21</f>
        <v>95</v>
      </c>
      <c r="S31" s="17">
        <f>[27]Março!$F$22</f>
        <v>94</v>
      </c>
      <c r="T31" s="17">
        <f>[27]Março!$F$23</f>
        <v>93</v>
      </c>
      <c r="U31" s="17">
        <f>[27]Março!$F$24</f>
        <v>93</v>
      </c>
      <c r="V31" s="17">
        <f>[27]Março!$F$25</f>
        <v>94</v>
      </c>
      <c r="W31" s="17">
        <f>[27]Março!$F$26</f>
        <v>94</v>
      </c>
      <c r="X31" s="17">
        <f>[27]Março!$F$27</f>
        <v>85</v>
      </c>
      <c r="Y31" s="17">
        <f>[27]Março!$F$28</f>
        <v>93</v>
      </c>
      <c r="Z31" s="17">
        <f>[27]Março!$F$29</f>
        <v>93</v>
      </c>
      <c r="AA31" s="17">
        <f>[27]Março!$F$30</f>
        <v>94</v>
      </c>
      <c r="AB31" s="17">
        <f>[27]Março!$F$31</f>
        <v>96</v>
      </c>
      <c r="AC31" s="17">
        <f>[27]Março!$F$32</f>
        <v>94</v>
      </c>
      <c r="AD31" s="17">
        <f>[27]Março!$F$33</f>
        <v>95</v>
      </c>
      <c r="AE31" s="17">
        <f>[27]Março!$F$34</f>
        <v>95</v>
      </c>
      <c r="AF31" s="17">
        <f>[27]Março!$F$35</f>
        <v>90</v>
      </c>
      <c r="AG31" s="33">
        <f>MAX(B31:AF31)</f>
        <v>96</v>
      </c>
      <c r="AH31" s="36">
        <f>AVERAGE(B31:AF31)</f>
        <v>93.741935483870961</v>
      </c>
    </row>
    <row r="32" spans="1:34" ht="17.100000000000001" customHeight="1">
      <c r="A32" s="14" t="s">
        <v>20</v>
      </c>
      <c r="B32" s="17">
        <f>[28]Março!$F$5</f>
        <v>86</v>
      </c>
      <c r="C32" s="17">
        <f>[28]Março!$F$6</f>
        <v>95</v>
      </c>
      <c r="D32" s="17">
        <f>[28]Março!$F$7</f>
        <v>89</v>
      </c>
      <c r="E32" s="17">
        <f>[28]Março!$F$8</f>
        <v>93</v>
      </c>
      <c r="F32" s="17">
        <f>[28]Março!$F$9</f>
        <v>94</v>
      </c>
      <c r="G32" s="17">
        <f>[28]Março!$F$10</f>
        <v>94</v>
      </c>
      <c r="H32" s="17">
        <f>[28]Março!$F$11</f>
        <v>93</v>
      </c>
      <c r="I32" s="17">
        <f>[28]Março!$F$12</f>
        <v>95</v>
      </c>
      <c r="J32" s="17">
        <f>[28]Março!$F$13</f>
        <v>95</v>
      </c>
      <c r="K32" s="17">
        <f>[28]Março!$F$14</f>
        <v>95</v>
      </c>
      <c r="L32" s="17">
        <f>[28]Março!$F$15</f>
        <v>92</v>
      </c>
      <c r="M32" s="17">
        <f>[28]Março!$F$16</f>
        <v>96</v>
      </c>
      <c r="N32" s="17">
        <f>[28]Março!$F$17</f>
        <v>96</v>
      </c>
      <c r="O32" s="17">
        <f>[28]Março!$F$18</f>
        <v>95</v>
      </c>
      <c r="P32" s="17">
        <f>[28]Março!$F$19</f>
        <v>94</v>
      </c>
      <c r="Q32" s="17">
        <f>[28]Março!$F$20</f>
        <v>94</v>
      </c>
      <c r="R32" s="17">
        <f>[28]Março!$F$21</f>
        <v>89</v>
      </c>
      <c r="S32" s="17">
        <f>[28]Março!$F$22</f>
        <v>92</v>
      </c>
      <c r="T32" s="17">
        <f>[28]Março!$F$23</f>
        <v>93</v>
      </c>
      <c r="U32" s="17">
        <f>[28]Março!$F$24</f>
        <v>92</v>
      </c>
      <c r="V32" s="17">
        <f>[28]Março!$F$25</f>
        <v>93</v>
      </c>
      <c r="W32" s="17">
        <f>[28]Março!$F$26</f>
        <v>96</v>
      </c>
      <c r="X32" s="17">
        <f>[28]Março!$F$27</f>
        <v>94</v>
      </c>
      <c r="Y32" s="17">
        <f>[28]Março!$F$28</f>
        <v>89</v>
      </c>
      <c r="Z32" s="17">
        <f>[28]Março!$F$29</f>
        <v>89</v>
      </c>
      <c r="AA32" s="17">
        <f>[28]Março!$F$30</f>
        <v>90</v>
      </c>
      <c r="AB32" s="17">
        <f>[28]Março!$F$31</f>
        <v>96</v>
      </c>
      <c r="AC32" s="17">
        <f>[28]Março!$F$32</f>
        <v>93</v>
      </c>
      <c r="AD32" s="17">
        <f>[28]Março!$F$33</f>
        <v>86</v>
      </c>
      <c r="AE32" s="17">
        <f>[28]Março!$F$34</f>
        <v>93</v>
      </c>
      <c r="AF32" s="17">
        <f>[28]Março!$F$35</f>
        <v>95</v>
      </c>
      <c r="AG32" s="33">
        <f>MAX(B32:AF32)</f>
        <v>96</v>
      </c>
      <c r="AH32" s="36">
        <f>AVERAGE(B32:AF32)</f>
        <v>92.774193548387103</v>
      </c>
    </row>
    <row r="33" spans="1:35" s="5" customFormat="1" ht="17.100000000000001" customHeight="1" thickBot="1">
      <c r="A33" s="81" t="s">
        <v>33</v>
      </c>
      <c r="B33" s="82">
        <f t="shared" ref="B33:AG33" si="10">MAX(B5:B32)</f>
        <v>100</v>
      </c>
      <c r="C33" s="82">
        <f t="shared" si="10"/>
        <v>100</v>
      </c>
      <c r="D33" s="82">
        <f t="shared" si="10"/>
        <v>100</v>
      </c>
      <c r="E33" s="82">
        <f t="shared" si="10"/>
        <v>100</v>
      </c>
      <c r="F33" s="82">
        <f t="shared" si="10"/>
        <v>100</v>
      </c>
      <c r="G33" s="82">
        <f t="shared" si="10"/>
        <v>100</v>
      </c>
      <c r="H33" s="82">
        <f t="shared" si="10"/>
        <v>100</v>
      </c>
      <c r="I33" s="82">
        <f t="shared" si="10"/>
        <v>98</v>
      </c>
      <c r="J33" s="82">
        <f t="shared" si="10"/>
        <v>100</v>
      </c>
      <c r="K33" s="82">
        <f t="shared" si="10"/>
        <v>100</v>
      </c>
      <c r="L33" s="82">
        <f t="shared" si="10"/>
        <v>100</v>
      </c>
      <c r="M33" s="82">
        <f t="shared" si="10"/>
        <v>100</v>
      </c>
      <c r="N33" s="82">
        <f t="shared" si="10"/>
        <v>100</v>
      </c>
      <c r="O33" s="82">
        <f t="shared" si="10"/>
        <v>100</v>
      </c>
      <c r="P33" s="82">
        <f t="shared" si="10"/>
        <v>100</v>
      </c>
      <c r="Q33" s="82">
        <f t="shared" si="10"/>
        <v>100</v>
      </c>
      <c r="R33" s="82">
        <f t="shared" si="10"/>
        <v>100</v>
      </c>
      <c r="S33" s="82">
        <f t="shared" si="10"/>
        <v>100</v>
      </c>
      <c r="T33" s="82">
        <f t="shared" si="10"/>
        <v>100</v>
      </c>
      <c r="U33" s="82">
        <f t="shared" si="10"/>
        <v>100</v>
      </c>
      <c r="V33" s="82">
        <f t="shared" si="10"/>
        <v>100</v>
      </c>
      <c r="W33" s="82">
        <f t="shared" si="10"/>
        <v>100</v>
      </c>
      <c r="X33" s="82">
        <f t="shared" si="10"/>
        <v>100</v>
      </c>
      <c r="Y33" s="82">
        <f t="shared" si="10"/>
        <v>100</v>
      </c>
      <c r="Z33" s="82">
        <f t="shared" si="10"/>
        <v>99</v>
      </c>
      <c r="AA33" s="82">
        <f t="shared" si="10"/>
        <v>100</v>
      </c>
      <c r="AB33" s="82">
        <f t="shared" si="10"/>
        <v>100</v>
      </c>
      <c r="AC33" s="82">
        <f t="shared" si="10"/>
        <v>100</v>
      </c>
      <c r="AD33" s="82">
        <f t="shared" si="10"/>
        <v>100</v>
      </c>
      <c r="AE33" s="82">
        <f t="shared" si="10"/>
        <v>100</v>
      </c>
      <c r="AF33" s="82">
        <f t="shared" si="10"/>
        <v>100</v>
      </c>
      <c r="AG33" s="83">
        <f t="shared" si="10"/>
        <v>100</v>
      </c>
      <c r="AH33" s="112">
        <f>AVERAGE(AH5:AH32)</f>
        <v>93.111111111111114</v>
      </c>
      <c r="AI33" s="8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  <c r="AI34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  <c r="AI35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0" spans="1:35">
      <c r="W40" s="2" t="s">
        <v>50</v>
      </c>
    </row>
    <row r="42" spans="1:35">
      <c r="F42" s="2" t="s">
        <v>50</v>
      </c>
      <c r="K42" s="2" t="s">
        <v>50</v>
      </c>
    </row>
  </sheetData>
  <sheetProtection password="C6EC" sheet="1" objects="1" scenarios="1"/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3"/>
  <sheetViews>
    <sheetView topLeftCell="A19" zoomScale="90" zoomScaleNormal="90" workbookViewId="0">
      <selection activeCell="AE39" sqref="AE39"/>
    </sheetView>
  </sheetViews>
  <sheetFormatPr defaultRowHeight="12.75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42</v>
      </c>
      <c r="AH3" s="34" t="s">
        <v>40</v>
      </c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34" t="s">
        <v>39</v>
      </c>
    </row>
    <row r="5" spans="1:34" s="5" customFormat="1" ht="20.100000000000001" customHeight="1">
      <c r="A5" s="14" t="s">
        <v>45</v>
      </c>
      <c r="B5" s="15">
        <f>[1]Março!$G$5</f>
        <v>43</v>
      </c>
      <c r="C5" s="15">
        <f>[1]Março!$G$6</f>
        <v>44</v>
      </c>
      <c r="D5" s="15">
        <f>[1]Março!$G$7</f>
        <v>45</v>
      </c>
      <c r="E5" s="15">
        <f>[1]Março!$G$8</f>
        <v>50</v>
      </c>
      <c r="F5" s="15">
        <f>[1]Março!$G$9</f>
        <v>37</v>
      </c>
      <c r="G5" s="15">
        <f>[1]Março!$G$10</f>
        <v>37</v>
      </c>
      <c r="H5" s="15">
        <f>[1]Março!$G$11</f>
        <v>47</v>
      </c>
      <c r="I5" s="15">
        <f>[1]Março!$G$12</f>
        <v>62</v>
      </c>
      <c r="J5" s="15">
        <f>[1]Março!$G$13</f>
        <v>58</v>
      </c>
      <c r="K5" s="15">
        <f>[1]Março!$G$14</f>
        <v>36</v>
      </c>
      <c r="L5" s="15">
        <f>[1]Março!$G$15</f>
        <v>38</v>
      </c>
      <c r="M5" s="15">
        <f>[1]Março!$G$16</f>
        <v>34</v>
      </c>
      <c r="N5" s="15">
        <f>[1]Março!$G$17</f>
        <v>36</v>
      </c>
      <c r="O5" s="15">
        <f>[1]Março!$G$18</f>
        <v>41</v>
      </c>
      <c r="P5" s="15">
        <f>[1]Março!$G$19</f>
        <v>37</v>
      </c>
      <c r="Q5" s="15">
        <f>[1]Março!$G$20</f>
        <v>45</v>
      </c>
      <c r="R5" s="15">
        <f>[1]Março!$G$21</f>
        <v>39</v>
      </c>
      <c r="S5" s="15">
        <f>[1]Março!$G$22</f>
        <v>48</v>
      </c>
      <c r="T5" s="15">
        <f>[1]Março!$G$23</f>
        <v>50</v>
      </c>
      <c r="U5" s="15">
        <f>[1]Março!$G$24</f>
        <v>58</v>
      </c>
      <c r="V5" s="15">
        <f>[1]Março!$G$25</f>
        <v>48</v>
      </c>
      <c r="W5" s="15">
        <f>[1]Março!$G$26</f>
        <v>40</v>
      </c>
      <c r="X5" s="15">
        <f>[1]Março!$G$27</f>
        <v>27</v>
      </c>
      <c r="Y5" s="15">
        <f>[1]Março!$G$28</f>
        <v>35</v>
      </c>
      <c r="Z5" s="15">
        <f>[1]Março!$G$29</f>
        <v>38</v>
      </c>
      <c r="AA5" s="15">
        <f>[1]Março!$G$30</f>
        <v>41</v>
      </c>
      <c r="AB5" s="15">
        <f>[1]Março!$G$31</f>
        <v>56</v>
      </c>
      <c r="AC5" s="15">
        <f>[1]Março!$G$32</f>
        <v>41</v>
      </c>
      <c r="AD5" s="15">
        <f>[1]Março!$G$33</f>
        <v>46</v>
      </c>
      <c r="AE5" s="15">
        <f>[1]Março!$G$34</f>
        <v>57</v>
      </c>
      <c r="AF5" s="15">
        <f>[1]Março!$G$35</f>
        <v>40</v>
      </c>
      <c r="AG5" s="32">
        <f>MIN(B5:AF5)</f>
        <v>27</v>
      </c>
      <c r="AH5" s="35">
        <f>AVERAGE(B5:AF5)</f>
        <v>43.677419354838712</v>
      </c>
    </row>
    <row r="6" spans="1:34" ht="17.100000000000001" customHeight="1">
      <c r="A6" s="14" t="s">
        <v>0</v>
      </c>
      <c r="B6" s="16">
        <f>[2]Março!$G$5</f>
        <v>45</v>
      </c>
      <c r="C6" s="16">
        <f>[2]Março!$G$6</f>
        <v>45</v>
      </c>
      <c r="D6" s="16">
        <f>[2]Março!$G$7</f>
        <v>46</v>
      </c>
      <c r="E6" s="16">
        <f>[2]Março!$G$8</f>
        <v>40</v>
      </c>
      <c r="F6" s="16">
        <f>[2]Março!$G$9</f>
        <v>55</v>
      </c>
      <c r="G6" s="16">
        <f>[2]Março!$G$10</f>
        <v>53</v>
      </c>
      <c r="H6" s="16">
        <f>[2]Março!$G$11</f>
        <v>48</v>
      </c>
      <c r="I6" s="16">
        <f>[2]Março!$G$12</f>
        <v>53</v>
      </c>
      <c r="J6" s="16">
        <f>[2]Março!$G$13</f>
        <v>48</v>
      </c>
      <c r="K6" s="16">
        <f>[2]Março!$G$14</f>
        <v>42</v>
      </c>
      <c r="L6" s="16">
        <f>[2]Março!$G$15</f>
        <v>32</v>
      </c>
      <c r="M6" s="16">
        <f>[2]Março!$G$16</f>
        <v>35</v>
      </c>
      <c r="N6" s="16">
        <f>[2]Março!$G$17</f>
        <v>45</v>
      </c>
      <c r="O6" s="16">
        <f>[2]Março!$G$18</f>
        <v>37</v>
      </c>
      <c r="P6" s="16">
        <f>[2]Março!$G$19</f>
        <v>42</v>
      </c>
      <c r="Q6" s="16">
        <f>[2]Março!$G$20</f>
        <v>33</v>
      </c>
      <c r="R6" s="16">
        <f>[2]Março!$G$21</f>
        <v>35</v>
      </c>
      <c r="S6" s="16">
        <f>[2]Março!$G$22</f>
        <v>43</v>
      </c>
      <c r="T6" s="16">
        <f>[2]Março!$G$23</f>
        <v>44</v>
      </c>
      <c r="U6" s="16">
        <f>[2]Março!$G$24</f>
        <v>43</v>
      </c>
      <c r="V6" s="16">
        <f>[2]Março!$G$25</f>
        <v>43</v>
      </c>
      <c r="W6" s="16">
        <f>[2]Março!$G$26</f>
        <v>37</v>
      </c>
      <c r="X6" s="16">
        <f>[2]Março!$G$27</f>
        <v>31</v>
      </c>
      <c r="Y6" s="16">
        <f>[2]Março!$G$28</f>
        <v>35</v>
      </c>
      <c r="Z6" s="16">
        <f>[2]Março!$G$29</f>
        <v>34</v>
      </c>
      <c r="AA6" s="16">
        <f>[2]Março!$G$30</f>
        <v>53</v>
      </c>
      <c r="AB6" s="16">
        <f>[2]Março!$G$31</f>
        <v>62</v>
      </c>
      <c r="AC6" s="16">
        <f>[2]Março!$G$32</f>
        <v>60</v>
      </c>
      <c r="AD6" s="16">
        <f>[2]Março!$G$33</f>
        <v>59</v>
      </c>
      <c r="AE6" s="16">
        <f>[2]Março!$G$34</f>
        <v>47</v>
      </c>
      <c r="AF6" s="16">
        <f>[2]Março!$G$35</f>
        <v>67</v>
      </c>
      <c r="AG6" s="38">
        <f>MIN(B6:AF6)</f>
        <v>31</v>
      </c>
      <c r="AH6" s="36">
        <f t="shared" ref="AH6:AH16" si="1">AVERAGE(B6:AF6)</f>
        <v>44.903225806451616</v>
      </c>
    </row>
    <row r="7" spans="1:34" ht="17.100000000000001" customHeight="1">
      <c r="A7" s="14" t="s">
        <v>1</v>
      </c>
      <c r="B7" s="16">
        <f>[3]Março!$G$5</f>
        <v>44</v>
      </c>
      <c r="C7" s="16">
        <f>[3]Março!$G$6</f>
        <v>45</v>
      </c>
      <c r="D7" s="16">
        <f>[3]Março!$G$7</f>
        <v>52</v>
      </c>
      <c r="E7" s="16">
        <f>[3]Março!$G$8</f>
        <v>52</v>
      </c>
      <c r="F7" s="16">
        <f>[3]Março!$G$9</f>
        <v>47</v>
      </c>
      <c r="G7" s="16">
        <f>[3]Março!$G$10</f>
        <v>44</v>
      </c>
      <c r="H7" s="16">
        <f>[3]Março!$G$11</f>
        <v>57</v>
      </c>
      <c r="I7" s="16">
        <f>[3]Março!$G$12</f>
        <v>60</v>
      </c>
      <c r="J7" s="16">
        <f>[3]Março!$G$13</f>
        <v>62</v>
      </c>
      <c r="K7" s="16">
        <f>[3]Março!$G$14</f>
        <v>49</v>
      </c>
      <c r="L7" s="16">
        <f>[3]Março!$G$15</f>
        <v>51</v>
      </c>
      <c r="M7" s="16">
        <f>[3]Março!$G$16</f>
        <v>43</v>
      </c>
      <c r="N7" s="16">
        <f>[3]Março!$G$17</f>
        <v>42</v>
      </c>
      <c r="O7" s="16">
        <f>[3]Março!$G$18</f>
        <v>42</v>
      </c>
      <c r="P7" s="16">
        <f>[3]Março!$G$19</f>
        <v>37</v>
      </c>
      <c r="Q7" s="16">
        <f>[3]Março!$G$20</f>
        <v>38</v>
      </c>
      <c r="R7" s="16">
        <f>[3]Março!$G$21</f>
        <v>37</v>
      </c>
      <c r="S7" s="16">
        <f>[3]Março!$G$22</f>
        <v>38</v>
      </c>
      <c r="T7" s="16">
        <f>[3]Março!$G$23</f>
        <v>40</v>
      </c>
      <c r="U7" s="16">
        <f>[3]Março!$G$24</f>
        <v>42</v>
      </c>
      <c r="V7" s="16">
        <f>[3]Março!$G$25</f>
        <v>44</v>
      </c>
      <c r="W7" s="16">
        <f>[3]Março!$G$26</f>
        <v>71</v>
      </c>
      <c r="X7" s="16">
        <f>[3]Março!$G$27</f>
        <v>25</v>
      </c>
      <c r="Y7" s="16">
        <f>[3]Março!$G$28</f>
        <v>32</v>
      </c>
      <c r="Z7" s="16">
        <f>[3]Março!$G$29</f>
        <v>45</v>
      </c>
      <c r="AA7" s="16">
        <f>[3]Março!$G$30</f>
        <v>48</v>
      </c>
      <c r="AB7" s="16">
        <f>[3]Março!$G$31</f>
        <v>71</v>
      </c>
      <c r="AC7" s="16">
        <f>[3]Março!$G$32</f>
        <v>50</v>
      </c>
      <c r="AD7" s="16">
        <f>[3]Março!$G$33</f>
        <v>55</v>
      </c>
      <c r="AE7" s="16">
        <f>[3]Março!$G$34</f>
        <v>46</v>
      </c>
      <c r="AF7" s="16">
        <f>[3]Março!$G$35</f>
        <v>42</v>
      </c>
      <c r="AG7" s="38">
        <f t="shared" ref="AG7:AG16" si="2">MIN(B7:AF7)</f>
        <v>25</v>
      </c>
      <c r="AH7" s="36">
        <f t="shared" si="1"/>
        <v>46.806451612903224</v>
      </c>
    </row>
    <row r="8" spans="1:34" ht="17.100000000000001" customHeight="1">
      <c r="A8" s="14" t="s">
        <v>58</v>
      </c>
      <c r="B8" s="16">
        <f>[4]Março!$G$5</f>
        <v>47</v>
      </c>
      <c r="C8" s="16">
        <f>[4]Março!$G$6</f>
        <v>51</v>
      </c>
      <c r="D8" s="16">
        <f>[4]Março!$G$7</f>
        <v>55</v>
      </c>
      <c r="E8" s="16">
        <f>[4]Março!$G$8</f>
        <v>49</v>
      </c>
      <c r="F8" s="16">
        <f>[4]Março!$G$9</f>
        <v>45</v>
      </c>
      <c r="G8" s="16">
        <f>[4]Março!$G$10</f>
        <v>52</v>
      </c>
      <c r="H8" s="16">
        <f>[4]Março!$G$11</f>
        <v>62</v>
      </c>
      <c r="I8" s="16">
        <f>[4]Março!$G$12</f>
        <v>57</v>
      </c>
      <c r="J8" s="16">
        <f>[4]Março!$G$13</f>
        <v>62</v>
      </c>
      <c r="K8" s="16">
        <f>[4]Março!$G$14</f>
        <v>57</v>
      </c>
      <c r="L8" s="16">
        <f>[4]Março!$G$15</f>
        <v>44</v>
      </c>
      <c r="M8" s="16">
        <f>[4]Março!$G$16</f>
        <v>46</v>
      </c>
      <c r="N8" s="16">
        <f>[4]Março!$G$17</f>
        <v>59</v>
      </c>
      <c r="O8" s="16">
        <f>[4]Março!$G$18</f>
        <v>48</v>
      </c>
      <c r="P8" s="16">
        <f>[4]Março!$G$19</f>
        <v>55</v>
      </c>
      <c r="Q8" s="16">
        <f>[4]Março!$G$20</f>
        <v>50</v>
      </c>
      <c r="R8" s="16">
        <f>[4]Março!$G$21</f>
        <v>50</v>
      </c>
      <c r="S8" s="16">
        <f>[4]Março!$G$22</f>
        <v>51</v>
      </c>
      <c r="T8" s="16">
        <f>[4]Março!$G$23</f>
        <v>51</v>
      </c>
      <c r="U8" s="16">
        <f>[4]Março!$G$24</f>
        <v>55</v>
      </c>
      <c r="V8" s="16">
        <f>[4]Março!$G$25</f>
        <v>55</v>
      </c>
      <c r="W8" s="16">
        <f>[4]Março!$G$26</f>
        <v>48</v>
      </c>
      <c r="X8" s="16">
        <f>[4]Março!$G$27</f>
        <v>35</v>
      </c>
      <c r="Y8" s="16">
        <f>[4]Março!$G$28</f>
        <v>40</v>
      </c>
      <c r="Z8" s="16">
        <f>[4]Março!$G$29</f>
        <v>41</v>
      </c>
      <c r="AA8" s="16">
        <f>[4]Março!$G$30</f>
        <v>42</v>
      </c>
      <c r="AB8" s="16">
        <f>[4]Março!$G$31</f>
        <v>58</v>
      </c>
      <c r="AC8" s="16">
        <f>[4]Março!$G$32</f>
        <v>51</v>
      </c>
      <c r="AD8" s="16">
        <f>[4]Março!$G$33</f>
        <v>58</v>
      </c>
      <c r="AE8" s="16">
        <f>[4]Março!$G$34</f>
        <v>56</v>
      </c>
      <c r="AF8" s="16">
        <f>[4]Março!$G$35</f>
        <v>52</v>
      </c>
      <c r="AG8" s="38">
        <f t="shared" si="2"/>
        <v>35</v>
      </c>
      <c r="AH8" s="36">
        <f t="shared" si="1"/>
        <v>51.032258064516128</v>
      </c>
    </row>
    <row r="9" spans="1:34" ht="17.100000000000001" customHeight="1">
      <c r="A9" s="14" t="s">
        <v>46</v>
      </c>
      <c r="B9" s="16">
        <f>[5]Março!$G$5</f>
        <v>52</v>
      </c>
      <c r="C9" s="16">
        <f>[5]Março!$G$6</f>
        <v>44</v>
      </c>
      <c r="D9" s="16">
        <f>[5]Março!$G$7</f>
        <v>50</v>
      </c>
      <c r="E9" s="16">
        <f>[5]Março!$G$8</f>
        <v>49</v>
      </c>
      <c r="F9" s="16">
        <f>[5]Março!$G$9</f>
        <v>49</v>
      </c>
      <c r="G9" s="16">
        <f>[5]Março!$G$10</f>
        <v>54</v>
      </c>
      <c r="H9" s="16">
        <f>[5]Março!$G$11</f>
        <v>49</v>
      </c>
      <c r="I9" s="16">
        <f>[5]Março!$G$12</f>
        <v>81</v>
      </c>
      <c r="J9" s="16">
        <f>[5]Março!$G$13</f>
        <v>57</v>
      </c>
      <c r="K9" s="16">
        <f>[5]Março!$G$14</f>
        <v>46</v>
      </c>
      <c r="L9" s="16">
        <f>[5]Março!$G$15</f>
        <v>38</v>
      </c>
      <c r="M9" s="16">
        <f>[5]Março!$G$16</f>
        <v>33</v>
      </c>
      <c r="N9" s="16">
        <f>[5]Março!$G$17</f>
        <v>45</v>
      </c>
      <c r="O9" s="16">
        <f>[5]Março!$G$18</f>
        <v>42</v>
      </c>
      <c r="P9" s="16">
        <f>[5]Março!$G$19</f>
        <v>40</v>
      </c>
      <c r="Q9" s="16">
        <f>[5]Março!$G$20</f>
        <v>42</v>
      </c>
      <c r="R9" s="16">
        <f>[5]Março!$G$21</f>
        <v>39</v>
      </c>
      <c r="S9" s="16">
        <f>[5]Março!$G$22</f>
        <v>39</v>
      </c>
      <c r="T9" s="16">
        <f>[5]Março!$G$23</f>
        <v>41</v>
      </c>
      <c r="U9" s="16">
        <f>[5]Março!$G$24</f>
        <v>46</v>
      </c>
      <c r="V9" s="16">
        <f>[5]Março!$G$25</f>
        <v>42</v>
      </c>
      <c r="W9" s="16">
        <f>[5]Março!$G$26</f>
        <v>43</v>
      </c>
      <c r="X9" s="16">
        <f>[5]Março!$G$27</f>
        <v>30</v>
      </c>
      <c r="Y9" s="16">
        <f>[5]Março!$G$28</f>
        <v>32</v>
      </c>
      <c r="Z9" s="16">
        <f>[5]Março!$G$29</f>
        <v>41</v>
      </c>
      <c r="AA9" s="16">
        <f>[5]Março!$G$30</f>
        <v>53</v>
      </c>
      <c r="AB9" s="16">
        <f>[5]Março!$G$31</f>
        <v>81</v>
      </c>
      <c r="AC9" s="16">
        <f>[5]Março!$G$32</f>
        <v>69</v>
      </c>
      <c r="AD9" s="16">
        <f>[5]Março!$G$33</f>
        <v>64</v>
      </c>
      <c r="AE9" s="16">
        <f>[5]Março!$G$34</f>
        <v>46</v>
      </c>
      <c r="AF9" s="16">
        <f>[5]Março!$G$35</f>
        <v>68</v>
      </c>
      <c r="AG9" s="38">
        <f t="shared" ref="AG9" si="3">MIN(B9:AF9)</f>
        <v>30</v>
      </c>
      <c r="AH9" s="36">
        <f t="shared" ref="AH9" si="4">AVERAGE(B9:AF9)</f>
        <v>48.548387096774192</v>
      </c>
    </row>
    <row r="10" spans="1:34" ht="17.100000000000001" customHeight="1">
      <c r="A10" s="14" t="s">
        <v>2</v>
      </c>
      <c r="B10" s="16">
        <f>[6]Março!$G$5</f>
        <v>46</v>
      </c>
      <c r="C10" s="16">
        <f>[6]Março!$G$6</f>
        <v>49</v>
      </c>
      <c r="D10" s="16">
        <f>[6]Março!$G$7</f>
        <v>54</v>
      </c>
      <c r="E10" s="16">
        <f>[6]Março!$G$8</f>
        <v>64</v>
      </c>
      <c r="F10" s="16">
        <f>[6]Março!$G$9</f>
        <v>45</v>
      </c>
      <c r="G10" s="16">
        <f>[6]Março!$G$10</f>
        <v>51</v>
      </c>
      <c r="H10" s="16">
        <f>[6]Março!$G$11</f>
        <v>55</v>
      </c>
      <c r="I10" s="16">
        <f>[6]Março!$G$12</f>
        <v>57</v>
      </c>
      <c r="J10" s="16">
        <f>[6]Março!$G$13</f>
        <v>64</v>
      </c>
      <c r="K10" s="16">
        <f>[6]Março!$G$14</f>
        <v>47</v>
      </c>
      <c r="L10" s="16">
        <f>[6]Março!$G$15</f>
        <v>53</v>
      </c>
      <c r="M10" s="16">
        <f>[6]Março!$G$16</f>
        <v>43</v>
      </c>
      <c r="N10" s="16">
        <f>[6]Março!$G$17</f>
        <v>46</v>
      </c>
      <c r="O10" s="16">
        <f>[6]Março!$G$18</f>
        <v>45</v>
      </c>
      <c r="P10" s="16">
        <f>[6]Março!$G$19</f>
        <v>47</v>
      </c>
      <c r="Q10" s="16">
        <f>[6]Março!$G$20</f>
        <v>40</v>
      </c>
      <c r="R10" s="16">
        <f>[6]Março!$G$21</f>
        <v>37</v>
      </c>
      <c r="S10" s="16">
        <f>[6]Março!$G$22</f>
        <v>41</v>
      </c>
      <c r="T10" s="16">
        <f>[6]Março!$G$23</f>
        <v>41</v>
      </c>
      <c r="U10" s="16">
        <f>[6]Março!$G$24</f>
        <v>43</v>
      </c>
      <c r="V10" s="16">
        <f>[6]Março!$G$25</f>
        <v>46</v>
      </c>
      <c r="W10" s="16">
        <f>[6]Março!$G$26</f>
        <v>32</v>
      </c>
      <c r="X10" s="16">
        <f>[6]Março!$G$27</f>
        <v>32</v>
      </c>
      <c r="Y10" s="16">
        <f>[6]Março!$G$28</f>
        <v>31</v>
      </c>
      <c r="Z10" s="16">
        <f>[6]Março!$G$29</f>
        <v>43</v>
      </c>
      <c r="AA10" s="16">
        <f>[6]Março!$G$30</f>
        <v>52</v>
      </c>
      <c r="AB10" s="16">
        <f>[6]Março!$G$31</f>
        <v>68</v>
      </c>
      <c r="AC10" s="16">
        <f>[6]Março!$G$32</f>
        <v>51</v>
      </c>
      <c r="AD10" s="16">
        <f>[6]Março!$G$33</f>
        <v>55</v>
      </c>
      <c r="AE10" s="16">
        <f>[6]Março!$G$34</f>
        <v>49</v>
      </c>
      <c r="AF10" s="16">
        <f>[6]Março!$G$35</f>
        <v>49</v>
      </c>
      <c r="AG10" s="38">
        <f t="shared" si="2"/>
        <v>31</v>
      </c>
      <c r="AH10" s="36">
        <f t="shared" si="1"/>
        <v>47.612903225806448</v>
      </c>
    </row>
    <row r="11" spans="1:34" ht="17.100000000000001" customHeight="1">
      <c r="A11" s="14" t="s">
        <v>3</v>
      </c>
      <c r="B11" s="16">
        <f>[7]Março!$G$5</f>
        <v>47</v>
      </c>
      <c r="C11" s="16">
        <f>[7]Março!$G$6</f>
        <v>52</v>
      </c>
      <c r="D11" s="16">
        <f>[7]Março!$G$7</f>
        <v>49</v>
      </c>
      <c r="E11" s="16">
        <f>[7]Março!$G$8</f>
        <v>39</v>
      </c>
      <c r="F11" s="16">
        <f>[7]Março!$G$9</f>
        <v>40</v>
      </c>
      <c r="G11" s="16">
        <f>[7]Março!$G$10</f>
        <v>54</v>
      </c>
      <c r="H11" s="16">
        <f>[7]Março!$G$11</f>
        <v>40</v>
      </c>
      <c r="I11" s="16">
        <f>[7]Março!$G$12</f>
        <v>49</v>
      </c>
      <c r="J11" s="16">
        <f>[7]Março!$G$13</f>
        <v>58</v>
      </c>
      <c r="K11" s="16">
        <f>[7]Março!$G$14</f>
        <v>56</v>
      </c>
      <c r="L11" s="16">
        <f>[7]Março!$G$15</f>
        <v>40</v>
      </c>
      <c r="M11" s="16">
        <f>[7]Março!$G$16</f>
        <v>38</v>
      </c>
      <c r="N11" s="16">
        <f>[7]Março!$G$17</f>
        <v>52</v>
      </c>
      <c r="O11" s="16">
        <f>[7]Março!$G$18</f>
        <v>46</v>
      </c>
      <c r="P11" s="16">
        <f>[7]Março!$G$19</f>
        <v>48</v>
      </c>
      <c r="Q11" s="16">
        <f>[7]Março!$G$20</f>
        <v>46</v>
      </c>
      <c r="R11" s="16">
        <f>[7]Março!$G$21</f>
        <v>43</v>
      </c>
      <c r="S11" s="16">
        <f>[7]Março!$G$22</f>
        <v>55</v>
      </c>
      <c r="T11" s="16">
        <f>[7]Março!$G$23</f>
        <v>51</v>
      </c>
      <c r="U11" s="16">
        <f>[7]Março!$G$24</f>
        <v>56</v>
      </c>
      <c r="V11" s="16">
        <f>[7]Março!$G$25</f>
        <v>47</v>
      </c>
      <c r="W11" s="16">
        <f>[7]Março!$G$26</f>
        <v>49</v>
      </c>
      <c r="X11" s="16">
        <f>[7]Março!$G$27</f>
        <v>38</v>
      </c>
      <c r="Y11" s="16">
        <f>[7]Março!$G$28</f>
        <v>41</v>
      </c>
      <c r="Z11" s="16">
        <f>[7]Março!$G$29</f>
        <v>39</v>
      </c>
      <c r="AA11" s="16">
        <f>[7]Março!$G$30</f>
        <v>42</v>
      </c>
      <c r="AB11" s="16">
        <f>[7]Março!$G$31</f>
        <v>50</v>
      </c>
      <c r="AC11" s="16">
        <f>[7]Março!$G$32</f>
        <v>39</v>
      </c>
      <c r="AD11" s="16">
        <f>[7]Março!$G$33</f>
        <v>56</v>
      </c>
      <c r="AE11" s="16">
        <f>[7]Março!$G$34</f>
        <v>44</v>
      </c>
      <c r="AF11" s="16">
        <f>[7]Março!$G$35</f>
        <v>48</v>
      </c>
      <c r="AG11" s="38">
        <f t="shared" si="2"/>
        <v>38</v>
      </c>
      <c r="AH11" s="36">
        <f>AVERAGE(B11:AF11)</f>
        <v>46.838709677419352</v>
      </c>
    </row>
    <row r="12" spans="1:34" ht="17.100000000000001" customHeight="1">
      <c r="A12" s="14" t="s">
        <v>4</v>
      </c>
      <c r="B12" s="16">
        <f>[8]Março!$G$5</f>
        <v>51</v>
      </c>
      <c r="C12" s="16">
        <f>[8]Março!$G$6</f>
        <v>49</v>
      </c>
      <c r="D12" s="16">
        <f>[8]Março!$G$7</f>
        <v>40</v>
      </c>
      <c r="E12" s="16">
        <f>[8]Março!$G$8</f>
        <v>49</v>
      </c>
      <c r="F12" s="16">
        <f>[8]Março!$G$9</f>
        <v>48</v>
      </c>
      <c r="G12" s="16">
        <f>[8]Março!$G$10</f>
        <v>53</v>
      </c>
      <c r="H12" s="16">
        <f>[8]Março!$G$11</f>
        <v>53</v>
      </c>
      <c r="I12" s="16">
        <f>[8]Março!$G$12</f>
        <v>43</v>
      </c>
      <c r="J12" s="16">
        <f>[8]Março!$G$13</f>
        <v>50</v>
      </c>
      <c r="K12" s="16">
        <f>[8]Março!$G$14</f>
        <v>46</v>
      </c>
      <c r="L12" s="16">
        <f>[8]Março!$G$15</f>
        <v>34</v>
      </c>
      <c r="M12" s="16">
        <f>[8]Março!$G$16</f>
        <v>37</v>
      </c>
      <c r="N12" s="16">
        <f>[8]Março!$G$17</f>
        <v>53</v>
      </c>
      <c r="O12" s="16">
        <f>[8]Março!$G$18</f>
        <v>54</v>
      </c>
      <c r="P12" s="16">
        <f>[8]Março!$G$19</f>
        <v>45</v>
      </c>
      <c r="Q12" s="16">
        <f>[8]Março!$G$20</f>
        <v>46</v>
      </c>
      <c r="R12" s="16">
        <f>[8]Março!$G$21</f>
        <v>51</v>
      </c>
      <c r="S12" s="16">
        <f>[8]Março!$G$22</f>
        <v>50</v>
      </c>
      <c r="T12" s="16">
        <f>[8]Março!$G$23</f>
        <v>59</v>
      </c>
      <c r="U12" s="16">
        <f>[8]Março!$G$24</f>
        <v>55</v>
      </c>
      <c r="V12" s="16">
        <f>[8]Março!$G$25</f>
        <v>58</v>
      </c>
      <c r="W12" s="16">
        <f>[8]Março!$G$26</f>
        <v>49</v>
      </c>
      <c r="X12" s="16">
        <f>[8]Março!$G$27</f>
        <v>46</v>
      </c>
      <c r="Y12" s="16">
        <f>[8]Março!$G$28</f>
        <v>49</v>
      </c>
      <c r="Z12" s="16">
        <f>[8]Março!$G$29</f>
        <v>50</v>
      </c>
      <c r="AA12" s="16">
        <f>[8]Março!$G$30</f>
        <v>45</v>
      </c>
      <c r="AB12" s="16">
        <f>[8]Março!$G$31</f>
        <v>57</v>
      </c>
      <c r="AC12" s="16">
        <f>[8]Março!$G$32</f>
        <v>51</v>
      </c>
      <c r="AD12" s="16">
        <f>[8]Março!$G$33</f>
        <v>66</v>
      </c>
      <c r="AE12" s="16">
        <f>[8]Março!$G$34</f>
        <v>51</v>
      </c>
      <c r="AF12" s="16">
        <f>[8]Março!$G$35</f>
        <v>46</v>
      </c>
      <c r="AG12" s="38">
        <f t="shared" si="2"/>
        <v>34</v>
      </c>
      <c r="AH12" s="36">
        <f t="shared" si="1"/>
        <v>49.483870967741936</v>
      </c>
    </row>
    <row r="13" spans="1:34" ht="17.100000000000001" customHeight="1">
      <c r="A13" s="14" t="s">
        <v>5</v>
      </c>
      <c r="B13" s="17">
        <f>[9]Março!$G$5</f>
        <v>52</v>
      </c>
      <c r="C13" s="17">
        <f>[9]Março!$G$6</f>
        <v>59</v>
      </c>
      <c r="D13" s="17">
        <f>[9]Março!$G$7</f>
        <v>57</v>
      </c>
      <c r="E13" s="17">
        <f>[9]Março!$G$8</f>
        <v>64</v>
      </c>
      <c r="F13" s="17">
        <f>[9]Março!$G$9</f>
        <v>51</v>
      </c>
      <c r="G13" s="17">
        <f>[9]Março!$G$10</f>
        <v>56</v>
      </c>
      <c r="H13" s="17">
        <f>[9]Março!$G$11</f>
        <v>51</v>
      </c>
      <c r="I13" s="17">
        <f>[9]Março!$G$12</f>
        <v>64</v>
      </c>
      <c r="J13" s="17">
        <f>[9]Março!$G$13</f>
        <v>59</v>
      </c>
      <c r="K13" s="17">
        <f>[9]Março!$G$14</f>
        <v>41</v>
      </c>
      <c r="L13" s="17">
        <f>[9]Março!$G$15</f>
        <v>32</v>
      </c>
      <c r="M13" s="17">
        <f>[9]Março!$G$16</f>
        <v>32</v>
      </c>
      <c r="N13" s="17">
        <f>[9]Março!$G$17</f>
        <v>44</v>
      </c>
      <c r="O13" s="17">
        <f>[9]Março!$G$18</f>
        <v>53</v>
      </c>
      <c r="P13" s="17">
        <f>[9]Março!$G$19</f>
        <v>47</v>
      </c>
      <c r="Q13" s="17">
        <f>[9]Março!$G$20</f>
        <v>45</v>
      </c>
      <c r="R13" s="17">
        <f>[9]Março!$G$21</f>
        <v>40</v>
      </c>
      <c r="S13" s="17">
        <f>[9]Março!$G$22</f>
        <v>49</v>
      </c>
      <c r="T13" s="17">
        <f>[9]Março!$G$23</f>
        <v>46</v>
      </c>
      <c r="U13" s="17">
        <f>[9]Março!$G$24</f>
        <v>35</v>
      </c>
      <c r="V13" s="17">
        <f>[9]Março!$G$25</f>
        <v>40</v>
      </c>
      <c r="W13" s="17">
        <f>[9]Março!$G$26</f>
        <v>45</v>
      </c>
      <c r="X13" s="17">
        <f>[9]Março!$G$27</f>
        <v>40</v>
      </c>
      <c r="Y13" s="17">
        <f>[9]Março!$G$28</f>
        <v>39</v>
      </c>
      <c r="Z13" s="17">
        <f>[9]Março!$G$29</f>
        <v>60</v>
      </c>
      <c r="AA13" s="17">
        <f>[9]Março!$G$30</f>
        <v>54</v>
      </c>
      <c r="AB13" s="17">
        <f>[9]Março!$G$31</f>
        <v>74</v>
      </c>
      <c r="AC13" s="17">
        <f>[9]Março!$G$32</f>
        <v>63</v>
      </c>
      <c r="AD13" s="17">
        <f>[9]Março!$G$33</f>
        <v>65</v>
      </c>
      <c r="AE13" s="17">
        <f>[9]Março!$G$34</f>
        <v>51</v>
      </c>
      <c r="AF13" s="17">
        <f>[9]Março!$G$35</f>
        <v>53</v>
      </c>
      <c r="AG13" s="38">
        <f t="shared" si="2"/>
        <v>32</v>
      </c>
      <c r="AH13" s="36">
        <f t="shared" si="1"/>
        <v>50.354838709677416</v>
      </c>
    </row>
    <row r="14" spans="1:34" ht="17.100000000000001" customHeight="1">
      <c r="A14" s="14" t="s">
        <v>48</v>
      </c>
      <c r="B14" s="17">
        <f>[10]Março!$G$5</f>
        <v>50</v>
      </c>
      <c r="C14" s="17">
        <f>[10]Março!$G$6</f>
        <v>57</v>
      </c>
      <c r="D14" s="17">
        <f>[10]Março!$G$7</f>
        <v>50</v>
      </c>
      <c r="E14" s="17">
        <f>[10]Março!$G$8</f>
        <v>52</v>
      </c>
      <c r="F14" s="17">
        <f>[10]Março!$G$9</f>
        <v>49</v>
      </c>
      <c r="G14" s="17">
        <f>[10]Março!$G$10</f>
        <v>57</v>
      </c>
      <c r="H14" s="17">
        <f>[10]Março!$G$11</f>
        <v>46</v>
      </c>
      <c r="I14" s="17">
        <f>[10]Março!$G$12</f>
        <v>48</v>
      </c>
      <c r="J14" s="17">
        <f>[10]Março!$G$13</f>
        <v>53</v>
      </c>
      <c r="K14" s="17">
        <f>[10]Março!$G$14</f>
        <v>52</v>
      </c>
      <c r="L14" s="17">
        <f>[10]Março!$G$15</f>
        <v>46</v>
      </c>
      <c r="M14" s="17">
        <f>[10]Março!$G$16</f>
        <v>38</v>
      </c>
      <c r="N14" s="17">
        <f>[10]Março!$G$17</f>
        <v>48</v>
      </c>
      <c r="O14" s="17">
        <f>[10]Março!$G$18</f>
        <v>47</v>
      </c>
      <c r="P14" s="17">
        <f>[10]Março!$G$19</f>
        <v>44</v>
      </c>
      <c r="Q14" s="17">
        <f>[10]Março!$G$20</f>
        <v>51</v>
      </c>
      <c r="R14" s="17">
        <f>[10]Março!$G$21</f>
        <v>47</v>
      </c>
      <c r="S14" s="17">
        <f>[10]Março!$G$22</f>
        <v>51</v>
      </c>
      <c r="T14" s="17">
        <f>[10]Março!$G$23</f>
        <v>59</v>
      </c>
      <c r="U14" s="17">
        <f>[10]Março!$G$24</f>
        <v>53</v>
      </c>
      <c r="V14" s="17">
        <f>[10]Março!$G$25</f>
        <v>55</v>
      </c>
      <c r="W14" s="17">
        <f>[10]Março!$G$26</f>
        <v>45</v>
      </c>
      <c r="X14" s="17">
        <f>[10]Março!$G$27</f>
        <v>40</v>
      </c>
      <c r="Y14" s="17">
        <f>[10]Março!$G$28</f>
        <v>43</v>
      </c>
      <c r="Z14" s="17">
        <f>[10]Março!$G$29</f>
        <v>55</v>
      </c>
      <c r="AA14" s="17">
        <f>[10]Março!$G$30</f>
        <v>49</v>
      </c>
      <c r="AB14" s="17">
        <f>[10]Março!$G$31</f>
        <v>62</v>
      </c>
      <c r="AC14" s="17">
        <f>[10]Março!$G$32</f>
        <v>46</v>
      </c>
      <c r="AD14" s="17">
        <f>[10]Março!$G$33</f>
        <v>57</v>
      </c>
      <c r="AE14" s="17">
        <f>[10]Março!$G$34</f>
        <v>48</v>
      </c>
      <c r="AF14" s="17">
        <f>[10]Março!$G$35</f>
        <v>47</v>
      </c>
      <c r="AG14" s="38">
        <f>MIN(B14:AF14)</f>
        <v>38</v>
      </c>
      <c r="AH14" s="36">
        <f>AVERAGE(B14:AF14)</f>
        <v>49.838709677419352</v>
      </c>
    </row>
    <row r="15" spans="1:34" ht="17.100000000000001" customHeight="1">
      <c r="A15" s="14" t="s">
        <v>6</v>
      </c>
      <c r="B15" s="17">
        <f>[11]Março!$G$5</f>
        <v>42</v>
      </c>
      <c r="C15" s="17">
        <f>[11]Março!$G$6</f>
        <v>55</v>
      </c>
      <c r="D15" s="17">
        <f>[11]Março!$G$7</f>
        <v>55</v>
      </c>
      <c r="E15" s="17">
        <f>[11]Março!$G$8</f>
        <v>52</v>
      </c>
      <c r="F15" s="17">
        <f>[11]Março!$G$9</f>
        <v>48</v>
      </c>
      <c r="G15" s="17">
        <f>[11]Março!$G$10</f>
        <v>35</v>
      </c>
      <c r="H15" s="17">
        <f>[11]Março!$G$11</f>
        <v>56</v>
      </c>
      <c r="I15" s="17">
        <f>[11]Março!$G$12</f>
        <v>52</v>
      </c>
      <c r="J15" s="17">
        <f>[11]Março!$G$13</f>
        <v>57</v>
      </c>
      <c r="K15" s="17">
        <f>[11]Março!$G$14</f>
        <v>49</v>
      </c>
      <c r="L15" s="17">
        <f>[11]Março!$G$15</f>
        <v>40</v>
      </c>
      <c r="M15" s="17">
        <f>[11]Março!$G$16</f>
        <v>41</v>
      </c>
      <c r="N15" s="17">
        <f>[11]Março!$G$17</f>
        <v>45</v>
      </c>
      <c r="O15" s="17">
        <f>[11]Março!$G$18</f>
        <v>44</v>
      </c>
      <c r="P15" s="17">
        <f>[11]Março!$G$19</f>
        <v>46</v>
      </c>
      <c r="Q15" s="17">
        <f>[11]Março!$G$20</f>
        <v>46</v>
      </c>
      <c r="R15" s="17">
        <f>[11]Março!$G$21</f>
        <v>38</v>
      </c>
      <c r="S15" s="17">
        <f>[11]Março!$G$22</f>
        <v>44</v>
      </c>
      <c r="T15" s="17">
        <f>[11]Março!$G$23</f>
        <v>41</v>
      </c>
      <c r="U15" s="17">
        <f>[11]Março!$G$24</f>
        <v>48</v>
      </c>
      <c r="V15" s="17">
        <f>[11]Março!$G$25</f>
        <v>46</v>
      </c>
      <c r="W15" s="17">
        <f>[11]Março!$G$26</f>
        <v>39</v>
      </c>
      <c r="X15" s="17">
        <f>[11]Março!$G$27</f>
        <v>30</v>
      </c>
      <c r="Y15" s="17">
        <f>[11]Março!$G$28</f>
        <v>41</v>
      </c>
      <c r="Z15" s="17">
        <f>[11]Março!$G$29</f>
        <v>57</v>
      </c>
      <c r="AA15" s="17">
        <f>[11]Março!$G$30</f>
        <v>43</v>
      </c>
      <c r="AB15" s="17">
        <f>[11]Março!$G$31</f>
        <v>55</v>
      </c>
      <c r="AC15" s="17">
        <f>[11]Março!$G$32</f>
        <v>47</v>
      </c>
      <c r="AD15" s="17">
        <f>[11]Março!$G$33</f>
        <v>48</v>
      </c>
      <c r="AE15" s="17">
        <f>[11]Março!$G$34</f>
        <v>47</v>
      </c>
      <c r="AF15" s="17">
        <f>[11]Março!$G$35</f>
        <v>39</v>
      </c>
      <c r="AG15" s="38">
        <f t="shared" si="2"/>
        <v>30</v>
      </c>
      <c r="AH15" s="36">
        <f t="shared" si="1"/>
        <v>46</v>
      </c>
    </row>
    <row r="16" spans="1:34" ht="17.100000000000001" customHeight="1">
      <c r="A16" s="14" t="s">
        <v>7</v>
      </c>
      <c r="B16" s="17">
        <f>[12]Março!$G$5</f>
        <v>46</v>
      </c>
      <c r="C16" s="17">
        <f>[12]Março!$G$6</f>
        <v>50</v>
      </c>
      <c r="D16" s="17">
        <f>[12]Março!$G$7</f>
        <v>49</v>
      </c>
      <c r="E16" s="17">
        <f>[12]Março!$G$8</f>
        <v>67</v>
      </c>
      <c r="F16" s="17">
        <f>[12]Março!$G$9</f>
        <v>47</v>
      </c>
      <c r="G16" s="17">
        <f>[12]Março!$G$10</f>
        <v>55</v>
      </c>
      <c r="H16" s="17">
        <f>[12]Março!$G$11</f>
        <v>53</v>
      </c>
      <c r="I16" s="17" t="str">
        <f>[12]Março!$G$12</f>
        <v>*</v>
      </c>
      <c r="J16" s="17">
        <f>[12]Março!$G$13</f>
        <v>57</v>
      </c>
      <c r="K16" s="17">
        <f>[12]Março!$G$14</f>
        <v>52</v>
      </c>
      <c r="L16" s="17">
        <f>[12]Março!$G$15</f>
        <v>36</v>
      </c>
      <c r="M16" s="17">
        <f>[12]Março!$G$16</f>
        <v>40</v>
      </c>
      <c r="N16" s="17">
        <f>[12]Março!$G$17</f>
        <v>54</v>
      </c>
      <c r="O16" s="17">
        <f>[12]Março!$G$18</f>
        <v>41</v>
      </c>
      <c r="P16" s="17">
        <f>[12]Março!$G$19</f>
        <v>44</v>
      </c>
      <c r="Q16" s="17">
        <f>[12]Março!$G$20</f>
        <v>42</v>
      </c>
      <c r="R16" s="17">
        <f>[12]Março!$G$21</f>
        <v>40</v>
      </c>
      <c r="S16" s="17">
        <f>[12]Março!$G$22</f>
        <v>48</v>
      </c>
      <c r="T16" s="17">
        <f>[12]Março!$G$23</f>
        <v>49</v>
      </c>
      <c r="U16" s="17">
        <f>[12]Março!$G$24</f>
        <v>51</v>
      </c>
      <c r="V16" s="17">
        <f>[12]Março!$G$25</f>
        <v>52</v>
      </c>
      <c r="W16" s="17">
        <f>[12]Março!$G$26</f>
        <v>38</v>
      </c>
      <c r="X16" s="17">
        <f>[12]Março!$G$27</f>
        <v>28</v>
      </c>
      <c r="Y16" s="17">
        <f>[12]Março!$G$28</f>
        <v>38</v>
      </c>
      <c r="Z16" s="17">
        <f>[12]Março!$G$29</f>
        <v>50</v>
      </c>
      <c r="AA16" s="17">
        <f>[12]Março!$G$30</f>
        <v>54</v>
      </c>
      <c r="AB16" s="17">
        <f>[12]Março!$G$31</f>
        <v>68</v>
      </c>
      <c r="AC16" s="17">
        <f>[12]Março!$G$32</f>
        <v>57</v>
      </c>
      <c r="AD16" s="17">
        <f>[12]Março!$G$33</f>
        <v>67</v>
      </c>
      <c r="AE16" s="17">
        <f>[12]Março!$G$34</f>
        <v>47</v>
      </c>
      <c r="AF16" s="17">
        <f>[12]Março!$G$35</f>
        <v>58</v>
      </c>
      <c r="AG16" s="38">
        <f t="shared" si="2"/>
        <v>28</v>
      </c>
      <c r="AH16" s="36">
        <f t="shared" si="1"/>
        <v>49.266666666666666</v>
      </c>
    </row>
    <row r="17" spans="1:34" ht="17.100000000000001" customHeight="1">
      <c r="A17" s="14" t="s">
        <v>8</v>
      </c>
      <c r="B17" s="17">
        <f>[13]Março!$G$5</f>
        <v>46</v>
      </c>
      <c r="C17" s="17">
        <f>[13]Março!$G$6</f>
        <v>49</v>
      </c>
      <c r="D17" s="17">
        <f>[13]Março!$G$7</f>
        <v>50</v>
      </c>
      <c r="E17" s="17">
        <f>[13]Março!$G$8</f>
        <v>47</v>
      </c>
      <c r="F17" s="17">
        <f>[13]Março!$G$9</f>
        <v>34</v>
      </c>
      <c r="G17" s="17">
        <f>[13]Março!$G$10</f>
        <v>52</v>
      </c>
      <c r="H17" s="17">
        <f>[13]Março!$G$11</f>
        <v>62</v>
      </c>
      <c r="I17" s="17">
        <f>[13]Março!$G$12</f>
        <v>59</v>
      </c>
      <c r="J17" s="17">
        <f>[13]Março!$G$13</f>
        <v>55</v>
      </c>
      <c r="K17" s="17">
        <f>[13]Março!$G$14</f>
        <v>49</v>
      </c>
      <c r="L17" s="17">
        <f>[13]Março!$G$15</f>
        <v>36</v>
      </c>
      <c r="M17" s="17">
        <f>[13]Março!$G$16</f>
        <v>39</v>
      </c>
      <c r="N17" s="17">
        <f>[13]Março!$G$17</f>
        <v>51</v>
      </c>
      <c r="O17" s="17">
        <f>[13]Março!$G$18</f>
        <v>51</v>
      </c>
      <c r="P17" s="17">
        <f>[13]Março!$G$19</f>
        <v>45</v>
      </c>
      <c r="Q17" s="17">
        <f>[13]Março!$G$20</f>
        <v>43</v>
      </c>
      <c r="R17" s="17">
        <f>[13]Março!$G$21</f>
        <v>42</v>
      </c>
      <c r="S17" s="17">
        <f>[13]Março!$G$22</f>
        <v>43</v>
      </c>
      <c r="T17" s="17">
        <f>[13]Março!$G$23</f>
        <v>46</v>
      </c>
      <c r="U17" s="17">
        <f>[13]Março!$G$24</f>
        <v>47</v>
      </c>
      <c r="V17" s="17">
        <f>[13]Março!$G$25</f>
        <v>53</v>
      </c>
      <c r="W17" s="17">
        <f>[13]Março!$G$26</f>
        <v>40</v>
      </c>
      <c r="X17" s="17">
        <f>[13]Março!$G$27</f>
        <v>35</v>
      </c>
      <c r="Y17" s="17">
        <f>[13]Março!$G$28</f>
        <v>38</v>
      </c>
      <c r="Z17" s="17">
        <f>[13]Março!$G$29</f>
        <v>35</v>
      </c>
      <c r="AA17" s="17">
        <f>[13]Março!$G$30</f>
        <v>46</v>
      </c>
      <c r="AB17" s="17">
        <f>[13]Março!$G$31</f>
        <v>58</v>
      </c>
      <c r="AC17" s="17">
        <f>[13]Março!$G$32</f>
        <v>60</v>
      </c>
      <c r="AD17" s="17">
        <f>[13]Março!$G$33</f>
        <v>62</v>
      </c>
      <c r="AE17" s="17">
        <f>[13]Março!$G$34</f>
        <v>56</v>
      </c>
      <c r="AF17" s="17">
        <f>[13]Março!$G$35</f>
        <v>56</v>
      </c>
      <c r="AG17" s="38">
        <f>MIN(B17:AF17)</f>
        <v>34</v>
      </c>
      <c r="AH17" s="36">
        <f>AVERAGE(B17:AF17)</f>
        <v>47.903225806451616</v>
      </c>
    </row>
    <row r="18" spans="1:34" ht="17.100000000000001" customHeight="1">
      <c r="A18" s="14" t="s">
        <v>9</v>
      </c>
      <c r="B18" s="17">
        <f>[14]Março!$G$5</f>
        <v>48</v>
      </c>
      <c r="C18" s="17">
        <f>[14]Março!$G$6</f>
        <v>52</v>
      </c>
      <c r="D18" s="17">
        <f>[14]Março!$G$7</f>
        <v>48</v>
      </c>
      <c r="E18" s="17">
        <f>[14]Março!$G$8</f>
        <v>48</v>
      </c>
      <c r="F18" s="17">
        <f>[14]Março!$G$9</f>
        <v>40</v>
      </c>
      <c r="G18" s="17">
        <f>[14]Março!$G$10</f>
        <v>59</v>
      </c>
      <c r="H18" s="17">
        <f>[14]Março!$G$11</f>
        <v>53</v>
      </c>
      <c r="I18" s="17">
        <f>[14]Março!$G$12</f>
        <v>61</v>
      </c>
      <c r="J18" s="17">
        <f>[14]Março!$G$13</f>
        <v>55</v>
      </c>
      <c r="K18" s="17">
        <f>[14]Março!$G$14</f>
        <v>47</v>
      </c>
      <c r="L18" s="17">
        <f>[14]Março!$G$15</f>
        <v>38</v>
      </c>
      <c r="M18" s="17">
        <f>[14]Março!$G$16</f>
        <v>50</v>
      </c>
      <c r="N18" s="17">
        <f>[14]Março!$G$17</f>
        <v>49</v>
      </c>
      <c r="O18" s="17">
        <f>[14]Março!$G$18</f>
        <v>47</v>
      </c>
      <c r="P18" s="17">
        <f>[14]Março!$G$19</f>
        <v>43</v>
      </c>
      <c r="Q18" s="17">
        <f>[14]Março!$G$20</f>
        <v>42</v>
      </c>
      <c r="R18" s="17">
        <f>[14]Março!$G$21</f>
        <v>47</v>
      </c>
      <c r="S18" s="17">
        <f>[14]Março!$G$22</f>
        <v>48</v>
      </c>
      <c r="T18" s="17">
        <f>[14]Março!$G$23</f>
        <v>50</v>
      </c>
      <c r="U18" s="17">
        <f>[14]Março!$G$24</f>
        <v>51</v>
      </c>
      <c r="V18" s="17">
        <f>[14]Março!$G$25</f>
        <v>47</v>
      </c>
      <c r="W18" s="17">
        <f>[14]Março!$G$26</f>
        <v>32</v>
      </c>
      <c r="X18" s="17">
        <f>[14]Março!$G$27</f>
        <v>33</v>
      </c>
      <c r="Y18" s="17">
        <f>[14]Março!$G$28</f>
        <v>40</v>
      </c>
      <c r="Z18" s="17">
        <f>[14]Março!$G$29</f>
        <v>42</v>
      </c>
      <c r="AA18" s="17">
        <f>[14]Março!$G$30</f>
        <v>46</v>
      </c>
      <c r="AB18" s="17">
        <f>[14]Março!$G$31</f>
        <v>67</v>
      </c>
      <c r="AC18" s="17">
        <f>[14]Março!$G$32</f>
        <v>52</v>
      </c>
      <c r="AD18" s="17">
        <f>[14]Março!$G$33</f>
        <v>59</v>
      </c>
      <c r="AE18" s="17">
        <f>[14]Março!$G$34</f>
        <v>50</v>
      </c>
      <c r="AF18" s="17">
        <f>[14]Março!$G$35</f>
        <v>59</v>
      </c>
      <c r="AG18" s="38">
        <f t="shared" ref="AG18:AG30" si="5">MIN(B18:AF18)</f>
        <v>32</v>
      </c>
      <c r="AH18" s="36">
        <f t="shared" ref="AH18:AH29" si="6">AVERAGE(B18:AF18)</f>
        <v>48.483870967741936</v>
      </c>
    </row>
    <row r="19" spans="1:34" ht="17.100000000000001" customHeight="1">
      <c r="A19" s="14" t="s">
        <v>47</v>
      </c>
      <c r="B19" s="17">
        <f>[15]Março!$G$5</f>
        <v>42</v>
      </c>
      <c r="C19" s="17">
        <f>[15]Março!$G$6</f>
        <v>41</v>
      </c>
      <c r="D19" s="17">
        <f>[15]Março!$G$7</f>
        <v>53</v>
      </c>
      <c r="E19" s="17">
        <f>[15]Março!$G$8</f>
        <v>53</v>
      </c>
      <c r="F19" s="17">
        <f>[15]Março!$G$9</f>
        <v>45</v>
      </c>
      <c r="G19" s="17">
        <f>[15]Março!$G$10</f>
        <v>50</v>
      </c>
      <c r="H19" s="17">
        <f>[15]Março!$G$11</f>
        <v>51</v>
      </c>
      <c r="I19" s="17">
        <f>[15]Março!$G$12</f>
        <v>62</v>
      </c>
      <c r="J19" s="17">
        <f>[15]Março!$G$13</f>
        <v>48</v>
      </c>
      <c r="K19" s="17">
        <f>[15]Março!$G$14</f>
        <v>39</v>
      </c>
      <c r="L19" s="17">
        <f>[15]Março!$G$15</f>
        <v>36</v>
      </c>
      <c r="M19" s="17">
        <f>[15]Março!$G$16</f>
        <v>25</v>
      </c>
      <c r="N19" s="17">
        <f>[15]Março!$G$17</f>
        <v>45</v>
      </c>
      <c r="O19" s="17">
        <f>[15]Março!$G$18</f>
        <v>45</v>
      </c>
      <c r="P19" s="17">
        <f>[15]Março!$G$19</f>
        <v>34</v>
      </c>
      <c r="Q19" s="17">
        <f>[15]Março!$G$20</f>
        <v>38</v>
      </c>
      <c r="R19" s="17">
        <f>[15]Março!$G$21</f>
        <v>31</v>
      </c>
      <c r="S19" s="17">
        <f>[15]Março!$G$22</f>
        <v>34</v>
      </c>
      <c r="T19" s="17">
        <f>[15]Março!$G$23</f>
        <v>39</v>
      </c>
      <c r="U19" s="17">
        <f>[15]Março!$G$24</f>
        <v>40</v>
      </c>
      <c r="V19" s="17">
        <f>[15]Março!$G$25</f>
        <v>36</v>
      </c>
      <c r="W19" s="17">
        <f>[15]Março!$G$26</f>
        <v>34</v>
      </c>
      <c r="X19" s="17">
        <f>[15]Março!$G$27</f>
        <v>20</v>
      </c>
      <c r="Y19" s="17">
        <f>[15]Março!$G$28</f>
        <v>28</v>
      </c>
      <c r="Z19" s="17">
        <f>[15]Março!$G$29</f>
        <v>38</v>
      </c>
      <c r="AA19" s="17">
        <f>[15]Março!$G$30</f>
        <v>46</v>
      </c>
      <c r="AB19" s="17">
        <f>[15]Março!$G$31</f>
        <v>61</v>
      </c>
      <c r="AC19" s="17">
        <f>[15]Março!$G$32</f>
        <v>50</v>
      </c>
      <c r="AD19" s="17">
        <f>[15]Março!$G$33</f>
        <v>51</v>
      </c>
      <c r="AE19" s="17">
        <f>[15]Março!$G$34</f>
        <v>44</v>
      </c>
      <c r="AF19" s="17">
        <f>[15]Março!$G$35</f>
        <v>53</v>
      </c>
      <c r="AG19" s="38">
        <f t="shared" ref="AG19" si="7">MIN(B19:AF19)</f>
        <v>20</v>
      </c>
      <c r="AH19" s="36">
        <f t="shared" ref="AH19" si="8">AVERAGE(B19:AF19)</f>
        <v>42.322580645161288</v>
      </c>
    </row>
    <row r="20" spans="1:34" ht="17.100000000000001" customHeight="1">
      <c r="A20" s="14" t="s">
        <v>10</v>
      </c>
      <c r="B20" s="17">
        <f>[16]Março!$G$5</f>
        <v>46</v>
      </c>
      <c r="C20" s="17">
        <f>[16]Março!$G$6</f>
        <v>48</v>
      </c>
      <c r="D20" s="17">
        <f>[16]Março!$G$7</f>
        <v>49</v>
      </c>
      <c r="E20" s="17">
        <f>[16]Março!$G$8</f>
        <v>44</v>
      </c>
      <c r="F20" s="17">
        <f>[16]Março!$G$9</f>
        <v>47</v>
      </c>
      <c r="G20" s="17">
        <f>[16]Março!$G$10</f>
        <v>56</v>
      </c>
      <c r="H20" s="17">
        <f>[16]Março!$G$11</f>
        <v>58</v>
      </c>
      <c r="I20" s="17">
        <f>[16]Março!$G$12</f>
        <v>66</v>
      </c>
      <c r="J20" s="17">
        <f>[16]Março!$G$13</f>
        <v>51</v>
      </c>
      <c r="K20" s="17">
        <f>[16]Março!$G$14</f>
        <v>47</v>
      </c>
      <c r="L20" s="17">
        <f>[16]Março!$G$15</f>
        <v>36</v>
      </c>
      <c r="M20" s="17">
        <f>[16]Março!$G$16</f>
        <v>38</v>
      </c>
      <c r="N20" s="17">
        <f>[16]Março!$G$17</f>
        <v>46</v>
      </c>
      <c r="O20" s="17">
        <f>[16]Março!$G$18</f>
        <v>48</v>
      </c>
      <c r="P20" s="17">
        <f>[16]Março!$G$19</f>
        <v>47</v>
      </c>
      <c r="Q20" s="17">
        <f>[16]Março!$G$20</f>
        <v>39</v>
      </c>
      <c r="R20" s="17">
        <f>[16]Março!$G$21</f>
        <v>55</v>
      </c>
      <c r="S20" s="17">
        <f>[16]Março!$G$22</f>
        <v>44</v>
      </c>
      <c r="T20" s="17">
        <f>[16]Março!$G$23</f>
        <v>47</v>
      </c>
      <c r="U20" s="17">
        <f>[16]Março!$G$24</f>
        <v>46</v>
      </c>
      <c r="V20" s="17">
        <f>[16]Março!$G$25</f>
        <v>52</v>
      </c>
      <c r="W20" s="17">
        <f>[16]Março!$G$26</f>
        <v>42</v>
      </c>
      <c r="X20" s="17">
        <f>[16]Março!$G$27</f>
        <v>60</v>
      </c>
      <c r="Y20" s="17">
        <f>[16]Março!$G$28</f>
        <v>37</v>
      </c>
      <c r="Z20" s="17">
        <f>[16]Março!$G$29</f>
        <v>35</v>
      </c>
      <c r="AA20" s="17">
        <f>[16]Março!$G$30</f>
        <v>47</v>
      </c>
      <c r="AB20" s="17">
        <f>[16]Março!$G$31</f>
        <v>47</v>
      </c>
      <c r="AC20" s="17">
        <f>[16]Março!$G$32</f>
        <v>60</v>
      </c>
      <c r="AD20" s="17">
        <f>[16]Março!$G$33</f>
        <v>65</v>
      </c>
      <c r="AE20" s="17">
        <f>[16]Março!$G$34</f>
        <v>52</v>
      </c>
      <c r="AF20" s="17">
        <f>[16]Março!$G$35</f>
        <v>61</v>
      </c>
      <c r="AG20" s="38">
        <f t="shared" si="5"/>
        <v>35</v>
      </c>
      <c r="AH20" s="36">
        <f t="shared" si="6"/>
        <v>48.903225806451616</v>
      </c>
    </row>
    <row r="21" spans="1:34" ht="17.100000000000001" customHeight="1">
      <c r="A21" s="14" t="s">
        <v>11</v>
      </c>
      <c r="B21" s="17">
        <f>[17]Março!$G$5</f>
        <v>45</v>
      </c>
      <c r="C21" s="17">
        <f>[17]Março!$G$6</f>
        <v>48</v>
      </c>
      <c r="D21" s="17">
        <f>[17]Março!$G$7</f>
        <v>43</v>
      </c>
      <c r="E21" s="17">
        <f>[17]Março!$G$8</f>
        <v>49</v>
      </c>
      <c r="F21" s="17">
        <f>[17]Março!$G$9</f>
        <v>44</v>
      </c>
      <c r="G21" s="17">
        <f>[17]Março!$G$10</f>
        <v>52</v>
      </c>
      <c r="H21" s="17">
        <f>[17]Março!$G$11</f>
        <v>53</v>
      </c>
      <c r="I21" s="17">
        <f>[17]Março!$G$12</f>
        <v>54</v>
      </c>
      <c r="J21" s="17">
        <f>[17]Março!$G$13</f>
        <v>44</v>
      </c>
      <c r="K21" s="17">
        <f>[17]Março!$G$14</f>
        <v>37</v>
      </c>
      <c r="L21" s="17">
        <f>[17]Março!$G$15</f>
        <v>32</v>
      </c>
      <c r="M21" s="17">
        <f>[17]Março!$G$16</f>
        <v>38</v>
      </c>
      <c r="N21" s="17">
        <f>[17]Março!$G$17</f>
        <v>36</v>
      </c>
      <c r="O21" s="17">
        <f>[17]Março!$G$18</f>
        <v>39</v>
      </c>
      <c r="P21" s="17">
        <f>[17]Março!$G$19</f>
        <v>42</v>
      </c>
      <c r="Q21" s="17">
        <f>[17]Março!$G$20</f>
        <v>36</v>
      </c>
      <c r="R21" s="17">
        <f>[17]Março!$G$21</f>
        <v>36</v>
      </c>
      <c r="S21" s="17">
        <f>[17]Março!$G$22</f>
        <v>42</v>
      </c>
      <c r="T21" s="17">
        <f>[17]Março!$G$23</f>
        <v>42</v>
      </c>
      <c r="U21" s="17">
        <f>[17]Março!$G$24</f>
        <v>45</v>
      </c>
      <c r="V21" s="17">
        <f>[17]Março!$G$25</f>
        <v>49</v>
      </c>
      <c r="W21" s="17">
        <f>[17]Março!$G$26</f>
        <v>29</v>
      </c>
      <c r="X21" s="17">
        <f>[17]Março!$G$27</f>
        <v>17</v>
      </c>
      <c r="Y21" s="17">
        <f>[17]Março!$G$28</f>
        <v>30</v>
      </c>
      <c r="Z21" s="17">
        <f>[17]Março!$G$29</f>
        <v>46</v>
      </c>
      <c r="AA21" s="17">
        <f>[17]Março!$G$30</f>
        <v>41</v>
      </c>
      <c r="AB21" s="17">
        <f>[17]Março!$G$31</f>
        <v>59</v>
      </c>
      <c r="AC21" s="17">
        <f>[17]Março!$G$32</f>
        <v>49</v>
      </c>
      <c r="AD21" s="17">
        <f>[17]Março!$G$33</f>
        <v>63</v>
      </c>
      <c r="AE21" s="17">
        <f>[17]Março!$G$34</f>
        <v>42</v>
      </c>
      <c r="AF21" s="17">
        <f>[17]Março!$G$35</f>
        <v>53</v>
      </c>
      <c r="AG21" s="38">
        <f t="shared" si="5"/>
        <v>17</v>
      </c>
      <c r="AH21" s="36">
        <f t="shared" si="6"/>
        <v>43.064516129032256</v>
      </c>
    </row>
    <row r="22" spans="1:34" ht="17.100000000000001" customHeight="1">
      <c r="A22" s="14" t="s">
        <v>12</v>
      </c>
      <c r="B22" s="17">
        <f>[18]Março!$G$5</f>
        <v>47</v>
      </c>
      <c r="C22" s="17">
        <f>[18]Março!$G$6</f>
        <v>47</v>
      </c>
      <c r="D22" s="17">
        <f>[18]Março!$G$7</f>
        <v>55</v>
      </c>
      <c r="E22" s="17">
        <f>[18]Março!$G$8</f>
        <v>57</v>
      </c>
      <c r="F22" s="17">
        <f>[18]Março!$G$9</f>
        <v>49</v>
      </c>
      <c r="G22" s="17">
        <f>[18]Março!$G$10</f>
        <v>49</v>
      </c>
      <c r="H22" s="17">
        <f>[18]Março!$G$11</f>
        <v>56</v>
      </c>
      <c r="I22" s="17">
        <f>[18]Março!$G$12</f>
        <v>60</v>
      </c>
      <c r="J22" s="17">
        <f>[18]Março!$G$13</f>
        <v>54</v>
      </c>
      <c r="K22" s="17">
        <f>[18]Março!$G$14</f>
        <v>38</v>
      </c>
      <c r="L22" s="17">
        <f>[18]Março!$G$15</f>
        <v>31</v>
      </c>
      <c r="M22" s="17">
        <f>[18]Março!$G$16</f>
        <v>37</v>
      </c>
      <c r="N22" s="17">
        <f>[18]Março!$G$17</f>
        <v>37</v>
      </c>
      <c r="O22" s="17">
        <f>[18]Março!$G$18</f>
        <v>48</v>
      </c>
      <c r="P22" s="17">
        <f>[18]Março!$G$19</f>
        <v>43</v>
      </c>
      <c r="Q22" s="17">
        <f>[18]Março!$G$20</f>
        <v>44</v>
      </c>
      <c r="R22" s="17">
        <f>[18]Março!$G$21</f>
        <v>40</v>
      </c>
      <c r="S22" s="17">
        <f>[18]Março!$G$22</f>
        <v>40</v>
      </c>
      <c r="T22" s="17">
        <f>[18]Março!$G$23</f>
        <v>40</v>
      </c>
      <c r="U22" s="17">
        <f>[18]Março!$G$24</f>
        <v>44</v>
      </c>
      <c r="V22" s="17">
        <f>[18]Março!$G$25</f>
        <v>46</v>
      </c>
      <c r="W22" s="17">
        <f>[18]Março!$G$26</f>
        <v>53</v>
      </c>
      <c r="X22" s="17" t="str">
        <f>[18]Março!$G$27</f>
        <v>*</v>
      </c>
      <c r="Y22" s="17" t="str">
        <f>[18]Março!$G$28</f>
        <v>*</v>
      </c>
      <c r="Z22" s="17" t="str">
        <f>[18]Março!$G$29</f>
        <v>*</v>
      </c>
      <c r="AA22" s="17" t="str">
        <f>[18]Março!$G$30</f>
        <v>*</v>
      </c>
      <c r="AB22" s="17" t="str">
        <f>[18]Março!$G$31</f>
        <v>*</v>
      </c>
      <c r="AC22" s="17" t="str">
        <f>[18]Março!$G$32</f>
        <v>*</v>
      </c>
      <c r="AD22" s="17" t="str">
        <f>[18]Março!$G$33</f>
        <v>*</v>
      </c>
      <c r="AE22" s="17" t="str">
        <f>[18]Março!$G$34</f>
        <v>*</v>
      </c>
      <c r="AF22" s="17" t="str">
        <f>[18]Março!$G$35</f>
        <v>*</v>
      </c>
      <c r="AG22" s="38">
        <f t="shared" si="5"/>
        <v>31</v>
      </c>
      <c r="AH22" s="36">
        <f t="shared" si="6"/>
        <v>46.136363636363633</v>
      </c>
    </row>
    <row r="23" spans="1:34" ht="17.100000000000001" customHeight="1">
      <c r="A23" s="14" t="s">
        <v>13</v>
      </c>
      <c r="B23" s="17">
        <f>[19]Março!$G$5</f>
        <v>45</v>
      </c>
      <c r="C23" s="17">
        <f>[19]Março!$G$6</f>
        <v>50</v>
      </c>
      <c r="D23" s="17">
        <f>[19]Março!$G$7</f>
        <v>66</v>
      </c>
      <c r="E23" s="17">
        <f>[19]Março!$G$8</f>
        <v>60</v>
      </c>
      <c r="F23" s="17">
        <f>[19]Março!$G$9</f>
        <v>41</v>
      </c>
      <c r="G23" s="17">
        <f>[19]Março!$G$10</f>
        <v>44</v>
      </c>
      <c r="H23" s="17">
        <f>[19]Março!$G$11</f>
        <v>52</v>
      </c>
      <c r="I23" s="17">
        <f>[19]Março!$G$12</f>
        <v>52</v>
      </c>
      <c r="J23" s="17">
        <f>[19]Março!$G$13</f>
        <v>54</v>
      </c>
      <c r="K23" s="17">
        <f>[19]Março!$G$14</f>
        <v>51</v>
      </c>
      <c r="L23" s="17">
        <f>[19]Março!$G$15</f>
        <v>30</v>
      </c>
      <c r="M23" s="17">
        <f>[19]Março!$G$16</f>
        <v>34</v>
      </c>
      <c r="N23" s="17">
        <f>[19]Março!$G$17</f>
        <v>43</v>
      </c>
      <c r="O23" s="17">
        <f>[19]Março!$G$18</f>
        <v>45</v>
      </c>
      <c r="P23" s="17">
        <f>[19]Março!$G$19</f>
        <v>44</v>
      </c>
      <c r="Q23" s="17">
        <f>[19]Março!$G$20</f>
        <v>45</v>
      </c>
      <c r="R23" s="17">
        <f>[19]Março!$G$21</f>
        <v>44</v>
      </c>
      <c r="S23" s="17">
        <f>[19]Março!$G$22</f>
        <v>42</v>
      </c>
      <c r="T23" s="17">
        <f>[19]Março!$G$23</f>
        <v>43</v>
      </c>
      <c r="U23" s="17">
        <f>[19]Março!$G$24</f>
        <v>46</v>
      </c>
      <c r="V23" s="17">
        <f>[19]Março!$G$25</f>
        <v>44</v>
      </c>
      <c r="W23" s="17">
        <f>[19]Março!$G$26</f>
        <v>41</v>
      </c>
      <c r="X23" s="17">
        <f>[19]Março!$G$27</f>
        <v>32</v>
      </c>
      <c r="Y23" s="17">
        <f>[19]Março!$G$28</f>
        <v>39</v>
      </c>
      <c r="Z23" s="17">
        <f>[19]Março!$G$29</f>
        <v>54</v>
      </c>
      <c r="AA23" s="17">
        <f>[19]Março!$G$30</f>
        <v>46</v>
      </c>
      <c r="AB23" s="17">
        <f>[19]Março!$G$31</f>
        <v>74</v>
      </c>
      <c r="AC23" s="17">
        <f>[19]Março!$G$32</f>
        <v>60</v>
      </c>
      <c r="AD23" s="16">
        <f>[19]Março!$G$33</f>
        <v>55</v>
      </c>
      <c r="AE23" s="16">
        <f>[19]Março!$G$34</f>
        <v>49</v>
      </c>
      <c r="AF23" s="17">
        <f>[19]Março!$G$35</f>
        <v>48</v>
      </c>
      <c r="AG23" s="38">
        <f t="shared" si="5"/>
        <v>30</v>
      </c>
      <c r="AH23" s="36">
        <f t="shared" si="6"/>
        <v>47.516129032258064</v>
      </c>
    </row>
    <row r="24" spans="1:34" ht="17.100000000000001" customHeight="1">
      <c r="A24" s="14" t="s">
        <v>14</v>
      </c>
      <c r="B24" s="17">
        <f>[20]Março!$G$5</f>
        <v>46</v>
      </c>
      <c r="C24" s="17">
        <f>[20]Março!$G$6</f>
        <v>52</v>
      </c>
      <c r="D24" s="17">
        <f>[20]Março!$G$7</f>
        <v>43</v>
      </c>
      <c r="E24" s="17">
        <f>[20]Março!$G$8</f>
        <v>34</v>
      </c>
      <c r="F24" s="17">
        <f>[20]Março!$G$9</f>
        <v>44</v>
      </c>
      <c r="G24" s="17">
        <f>[20]Março!$G$10</f>
        <v>43</v>
      </c>
      <c r="H24" s="17">
        <f>[20]Março!$G$11</f>
        <v>50</v>
      </c>
      <c r="I24" s="17">
        <f>[20]Março!$G$12</f>
        <v>54</v>
      </c>
      <c r="J24" s="17">
        <f>[20]Março!$G$13</f>
        <v>54</v>
      </c>
      <c r="K24" s="17">
        <f>[20]Março!$G$14</f>
        <v>54</v>
      </c>
      <c r="L24" s="17">
        <f>[20]Março!$G$15</f>
        <v>37</v>
      </c>
      <c r="M24" s="17">
        <f>[20]Março!$G$16</f>
        <v>34</v>
      </c>
      <c r="N24" s="17">
        <f>[20]Março!$G$17</f>
        <v>52</v>
      </c>
      <c r="O24" s="17">
        <f>[20]Março!$G$18</f>
        <v>54</v>
      </c>
      <c r="P24" s="17">
        <f>[20]Março!$G$19</f>
        <v>47</v>
      </c>
      <c r="Q24" s="17">
        <f>[20]Março!$G$20</f>
        <v>49</v>
      </c>
      <c r="R24" s="17">
        <f>[20]Março!$G$21</f>
        <v>47</v>
      </c>
      <c r="S24" s="17">
        <f>[20]Março!$G$22</f>
        <v>51</v>
      </c>
      <c r="T24" s="17">
        <f>[20]Março!$G$23</f>
        <v>62</v>
      </c>
      <c r="U24" s="17">
        <f>[20]Março!$G$24</f>
        <v>62</v>
      </c>
      <c r="V24" s="17">
        <f>[20]Março!$G$25</f>
        <v>58</v>
      </c>
      <c r="W24" s="17">
        <f>[20]Março!$G$26</f>
        <v>49</v>
      </c>
      <c r="X24" s="17">
        <f>[20]Março!$G$27</f>
        <v>39</v>
      </c>
      <c r="Y24" s="17">
        <f>[20]Março!$G$28</f>
        <v>40</v>
      </c>
      <c r="Z24" s="17">
        <f>[20]Março!$G$29</f>
        <v>45</v>
      </c>
      <c r="AA24" s="17">
        <f>[20]Março!$G$30</f>
        <v>46</v>
      </c>
      <c r="AB24" s="17">
        <f>[20]Março!$G$31</f>
        <v>57</v>
      </c>
      <c r="AC24" s="17">
        <f>[20]Março!$G$32</f>
        <v>45</v>
      </c>
      <c r="AD24" s="17">
        <f>[20]Março!$G$33</f>
        <v>54</v>
      </c>
      <c r="AE24" s="17">
        <f>[20]Março!$G$34</f>
        <v>51</v>
      </c>
      <c r="AF24" s="17">
        <f>[20]Março!$G$35</f>
        <v>53</v>
      </c>
      <c r="AG24" s="38">
        <f t="shared" si="5"/>
        <v>34</v>
      </c>
      <c r="AH24" s="36">
        <f t="shared" si="6"/>
        <v>48.58064516129032</v>
      </c>
    </row>
    <row r="25" spans="1:34" ht="17.100000000000001" customHeight="1">
      <c r="A25" s="14" t="s">
        <v>15</v>
      </c>
      <c r="B25" s="17">
        <f>[21]Março!$G$5</f>
        <v>45</v>
      </c>
      <c r="C25" s="17">
        <f>[21]Março!$G$6</f>
        <v>45</v>
      </c>
      <c r="D25" s="17">
        <f>[21]Março!$G$7</f>
        <v>45</v>
      </c>
      <c r="E25" s="17">
        <f>[21]Março!$G$8</f>
        <v>52</v>
      </c>
      <c r="F25" s="17">
        <f>[21]Março!$G$9</f>
        <v>54</v>
      </c>
      <c r="G25" s="17">
        <f>[21]Março!$G$10</f>
        <v>69</v>
      </c>
      <c r="H25" s="17">
        <f>[21]Março!$G$11</f>
        <v>55</v>
      </c>
      <c r="I25" s="17">
        <f>[21]Março!$G$12</f>
        <v>60</v>
      </c>
      <c r="J25" s="17">
        <f>[21]Março!$G$13</f>
        <v>55</v>
      </c>
      <c r="K25" s="17">
        <f>[21]Março!$G$14</f>
        <v>45</v>
      </c>
      <c r="L25" s="17">
        <f>[21]Março!$G$15</f>
        <v>38</v>
      </c>
      <c r="M25" s="17">
        <f>[21]Março!$G$16</f>
        <v>29</v>
      </c>
      <c r="N25" s="17">
        <f>[21]Março!$G$17</f>
        <v>37</v>
      </c>
      <c r="O25" s="17">
        <f>[21]Março!$G$18</f>
        <v>47</v>
      </c>
      <c r="P25" s="17">
        <f>[21]Março!$G$19</f>
        <v>48</v>
      </c>
      <c r="Q25" s="17">
        <f>[21]Março!$G$20</f>
        <v>47</v>
      </c>
      <c r="R25" s="17">
        <f>[21]Março!$G$21</f>
        <v>37</v>
      </c>
      <c r="S25" s="17">
        <f>[21]Março!$G$22</f>
        <v>45</v>
      </c>
      <c r="T25" s="17">
        <f>[21]Março!$G$23</f>
        <v>45</v>
      </c>
      <c r="U25" s="17">
        <f>[21]Março!$G$24</f>
        <v>51</v>
      </c>
      <c r="V25" s="17">
        <f>[21]Março!$G$25</f>
        <v>39</v>
      </c>
      <c r="W25" s="17">
        <f>[21]Março!$G$26</f>
        <v>32</v>
      </c>
      <c r="X25" s="17">
        <f>[21]Março!$G$27</f>
        <v>30</v>
      </c>
      <c r="Y25" s="17">
        <f>[21]Março!$G$28</f>
        <v>34</v>
      </c>
      <c r="Z25" s="17">
        <f>[21]Março!$G$29</f>
        <v>45</v>
      </c>
      <c r="AA25" s="17">
        <f>[21]Março!$G$30</f>
        <v>54</v>
      </c>
      <c r="AB25" s="17">
        <f>[21]Março!$G$31</f>
        <v>63</v>
      </c>
      <c r="AC25" s="17">
        <f>[21]Março!$G$32</f>
        <v>70</v>
      </c>
      <c r="AD25" s="17">
        <f>[21]Março!$G$33</f>
        <v>61</v>
      </c>
      <c r="AE25" s="17">
        <f>[21]Março!$G$34</f>
        <v>49</v>
      </c>
      <c r="AF25" s="17">
        <f>[21]Março!$G$35</f>
        <v>68</v>
      </c>
      <c r="AG25" s="38">
        <f t="shared" si="5"/>
        <v>29</v>
      </c>
      <c r="AH25" s="36">
        <f t="shared" si="6"/>
        <v>48.193548387096776</v>
      </c>
    </row>
    <row r="26" spans="1:34" ht="17.100000000000001" customHeight="1">
      <c r="A26" s="14" t="s">
        <v>16</v>
      </c>
      <c r="B26" s="17">
        <f>[22]Março!$G$5</f>
        <v>42</v>
      </c>
      <c r="C26" s="17">
        <f>[22]Março!$G$6</f>
        <v>46</v>
      </c>
      <c r="D26" s="17">
        <f>[22]Março!$G$7</f>
        <v>49</v>
      </c>
      <c r="E26" s="17">
        <f>[22]Março!$G$8</f>
        <v>50</v>
      </c>
      <c r="F26" s="17">
        <f>[22]Março!$G$9</f>
        <v>45</v>
      </c>
      <c r="G26" s="17">
        <f>[22]Março!$G$10</f>
        <v>46</v>
      </c>
      <c r="H26" s="17">
        <f>[22]Março!$G$11</f>
        <v>56</v>
      </c>
      <c r="I26" s="17">
        <f>[22]Março!$G$12</f>
        <v>61</v>
      </c>
      <c r="J26" s="17">
        <f>[22]Março!$G$13</f>
        <v>51</v>
      </c>
      <c r="K26" s="17">
        <f>[22]Março!$G$14</f>
        <v>36</v>
      </c>
      <c r="L26" s="17">
        <f>[22]Março!$G$15</f>
        <v>30</v>
      </c>
      <c r="M26" s="17">
        <f>[22]Março!$G$16</f>
        <v>26</v>
      </c>
      <c r="N26" s="17">
        <f>[22]Março!$G$17</f>
        <v>34</v>
      </c>
      <c r="O26" s="17">
        <f>[22]Março!$G$18</f>
        <v>36</v>
      </c>
      <c r="P26" s="17">
        <f>[22]Março!$G$19</f>
        <v>31</v>
      </c>
      <c r="Q26" s="17">
        <f>[22]Março!$G$20</f>
        <v>30</v>
      </c>
      <c r="R26" s="17">
        <f>[22]Março!$G$21</f>
        <v>33</v>
      </c>
      <c r="S26" s="17">
        <f>[22]Março!$G$22</f>
        <v>30</v>
      </c>
      <c r="T26" s="17">
        <f>[22]Março!$G$23</f>
        <v>29</v>
      </c>
      <c r="U26" s="17">
        <f>[22]Março!$G$24</f>
        <v>33</v>
      </c>
      <c r="V26" s="17">
        <f>[22]Março!$G$25</f>
        <v>34</v>
      </c>
      <c r="W26" s="17">
        <f>[22]Março!$G$26</f>
        <v>30</v>
      </c>
      <c r="X26" s="17">
        <f>[22]Março!$G$27</f>
        <v>25</v>
      </c>
      <c r="Y26" s="17">
        <f>[22]Março!$G$28</f>
        <v>21</v>
      </c>
      <c r="Z26" s="17">
        <f>[22]Março!$G$29</f>
        <v>41</v>
      </c>
      <c r="AA26" s="17">
        <f>[22]Março!$G$30</f>
        <v>47</v>
      </c>
      <c r="AB26" s="17">
        <f>[22]Março!$G$31</f>
        <v>76</v>
      </c>
      <c r="AC26" s="17">
        <f>[22]Março!$G$32</f>
        <v>62</v>
      </c>
      <c r="AD26" s="17">
        <f>[22]Março!$G$33</f>
        <v>56</v>
      </c>
      <c r="AE26" s="17">
        <f>[22]Março!$G$34</f>
        <v>35</v>
      </c>
      <c r="AF26" s="17">
        <f>[22]Março!$G$35</f>
        <v>57</v>
      </c>
      <c r="AG26" s="38">
        <f t="shared" si="5"/>
        <v>21</v>
      </c>
      <c r="AH26" s="36">
        <f t="shared" si="6"/>
        <v>41.225806451612904</v>
      </c>
    </row>
    <row r="27" spans="1:34" ht="17.100000000000001" customHeight="1">
      <c r="A27" s="14" t="s">
        <v>17</v>
      </c>
      <c r="B27" s="17">
        <f>[23]Março!$G$5</f>
        <v>45</v>
      </c>
      <c r="C27" s="17">
        <f>[23]Março!$G$6</f>
        <v>54</v>
      </c>
      <c r="D27" s="17">
        <f>[23]Março!$G$7</f>
        <v>43</v>
      </c>
      <c r="E27" s="17">
        <f>[23]Março!$G$8</f>
        <v>45</v>
      </c>
      <c r="F27" s="17">
        <f>[23]Março!$G$9</f>
        <v>40</v>
      </c>
      <c r="G27" s="17">
        <f>[23]Março!$G$10</f>
        <v>48</v>
      </c>
      <c r="H27" s="17">
        <f>[23]Março!$G$11</f>
        <v>53</v>
      </c>
      <c r="I27" s="17">
        <f>[23]Março!$G$12</f>
        <v>68</v>
      </c>
      <c r="J27" s="17">
        <f>[23]Março!$G$13</f>
        <v>50</v>
      </c>
      <c r="K27" s="17">
        <f>[23]Março!$G$14</f>
        <v>45</v>
      </c>
      <c r="L27" s="17">
        <f>[23]Março!$G$15</f>
        <v>39</v>
      </c>
      <c r="M27" s="17">
        <f>[23]Março!$G$16</f>
        <v>40</v>
      </c>
      <c r="N27" s="17">
        <f>[23]Março!$G$17</f>
        <v>47</v>
      </c>
      <c r="O27" s="17">
        <f>[23]Março!$G$18</f>
        <v>44</v>
      </c>
      <c r="P27" s="17">
        <f>[23]Março!$G$19</f>
        <v>42</v>
      </c>
      <c r="Q27" s="17">
        <f>[23]Março!$G$20</f>
        <v>40</v>
      </c>
      <c r="R27" s="17">
        <f>[23]Março!$G$21</f>
        <v>41</v>
      </c>
      <c r="S27" s="17">
        <f>[23]Março!$G$22</f>
        <v>49</v>
      </c>
      <c r="T27" s="17">
        <f>[23]Março!$G$23</f>
        <v>48</v>
      </c>
      <c r="U27" s="17">
        <f>[23]Março!$G$24</f>
        <v>49</v>
      </c>
      <c r="V27" s="17">
        <f>[23]Março!$G$25</f>
        <v>50</v>
      </c>
      <c r="W27" s="17">
        <f>[23]Março!$G$26</f>
        <v>34</v>
      </c>
      <c r="X27" s="17">
        <f>[23]Março!$G$27</f>
        <v>29</v>
      </c>
      <c r="Y27" s="17">
        <f>[23]Março!$G$28</f>
        <v>39</v>
      </c>
      <c r="Z27" s="17">
        <f>[23]Março!$G$29</f>
        <v>49</v>
      </c>
      <c r="AA27" s="17">
        <f>[23]Março!$G$30</f>
        <v>52</v>
      </c>
      <c r="AB27" s="17">
        <f>[23]Março!$G$31</f>
        <v>61</v>
      </c>
      <c r="AC27" s="17">
        <f>[23]Março!$G$32</f>
        <v>53</v>
      </c>
      <c r="AD27" s="17">
        <f>[23]Março!$G$33</f>
        <v>62</v>
      </c>
      <c r="AE27" s="17">
        <f>[23]Março!$G$34</f>
        <v>52</v>
      </c>
      <c r="AF27" s="17">
        <f>[23]Março!$G$35</f>
        <v>52</v>
      </c>
      <c r="AG27" s="38">
        <f t="shared" si="5"/>
        <v>29</v>
      </c>
      <c r="AH27" s="36">
        <f t="shared" si="6"/>
        <v>47.193548387096776</v>
      </c>
    </row>
    <row r="28" spans="1:34" ht="17.100000000000001" customHeight="1">
      <c r="A28" s="14" t="s">
        <v>18</v>
      </c>
      <c r="B28" s="80" t="str">
        <f>[24]Março!$G$5</f>
        <v>*</v>
      </c>
      <c r="C28" s="80" t="str">
        <f>[24]Março!$G$6</f>
        <v>*</v>
      </c>
      <c r="D28" s="80" t="str">
        <f>[24]Março!$G$7</f>
        <v>*</v>
      </c>
      <c r="E28" s="80" t="str">
        <f>[24]Março!$G$8</f>
        <v>*</v>
      </c>
      <c r="F28" s="16" t="str">
        <f>[24]Março!$G$9</f>
        <v>*</v>
      </c>
      <c r="G28" s="17" t="str">
        <f>[24]Março!$G$10</f>
        <v>*</v>
      </c>
      <c r="H28" s="17" t="str">
        <f>[24]Março!$G$11</f>
        <v>*</v>
      </c>
      <c r="I28" s="17" t="str">
        <f>[24]Março!$G$12</f>
        <v>*</v>
      </c>
      <c r="J28" s="17" t="str">
        <f>[24]Março!$G$13</f>
        <v>*</v>
      </c>
      <c r="K28" s="17" t="str">
        <f>[24]Março!$G$14</f>
        <v>*</v>
      </c>
      <c r="L28" s="17" t="str">
        <f>[24]Março!$G$15</f>
        <v>*</v>
      </c>
      <c r="M28" s="17" t="str">
        <f>[24]Março!$G$16</f>
        <v>*</v>
      </c>
      <c r="N28" s="17" t="str">
        <f>[24]Março!$G$17</f>
        <v>*</v>
      </c>
      <c r="O28" s="17" t="str">
        <f>[24]Março!$G$18</f>
        <v>*</v>
      </c>
      <c r="P28" s="17" t="str">
        <f>[24]Março!$G$19</f>
        <v>*</v>
      </c>
      <c r="Q28" s="17" t="str">
        <f>[24]Março!$G$20</f>
        <v>*</v>
      </c>
      <c r="R28" s="17" t="str">
        <f>[24]Março!$G$21</f>
        <v>*</v>
      </c>
      <c r="S28" s="17" t="str">
        <f>[24]Março!$G$22</f>
        <v>*</v>
      </c>
      <c r="T28" s="17" t="str">
        <f>[24]Março!$G$23</f>
        <v>*</v>
      </c>
      <c r="U28" s="17" t="str">
        <f>[24]Março!$G$24</f>
        <v>*</v>
      </c>
      <c r="V28" s="17" t="str">
        <f>[24]Março!$G$25</f>
        <v>*</v>
      </c>
      <c r="W28" s="17" t="str">
        <f>[24]Março!$G$26</f>
        <v>*</v>
      </c>
      <c r="X28" s="17" t="str">
        <f>[24]Março!$G$27</f>
        <v>*</v>
      </c>
      <c r="Y28" s="17" t="str">
        <f>[24]Março!$G$28</f>
        <v>*</v>
      </c>
      <c r="Z28" s="17" t="str">
        <f>[24]Março!$G$29</f>
        <v>*</v>
      </c>
      <c r="AA28" s="17" t="str">
        <f>[24]Março!$G$30</f>
        <v>*</v>
      </c>
      <c r="AB28" s="17" t="str">
        <f>[24]Março!$G$31</f>
        <v>*</v>
      </c>
      <c r="AC28" s="17" t="str">
        <f>[24]Março!$G$32</f>
        <v>*</v>
      </c>
      <c r="AD28" s="17" t="str">
        <f>[24]Março!$G$33</f>
        <v>*</v>
      </c>
      <c r="AE28" s="17" t="str">
        <f>[24]Março!$G$34</f>
        <v>*</v>
      </c>
      <c r="AF28" s="17" t="str">
        <f>[24]Março!$G$35</f>
        <v>*</v>
      </c>
      <c r="AG28" s="38" t="s">
        <v>140</v>
      </c>
      <c r="AH28" s="36" t="s">
        <v>140</v>
      </c>
    </row>
    <row r="29" spans="1:34" ht="17.100000000000001" customHeight="1">
      <c r="A29" s="14" t="s">
        <v>19</v>
      </c>
      <c r="B29" s="17">
        <f>[25]Março!$G$5</f>
        <v>47</v>
      </c>
      <c r="C29" s="17">
        <f>[25]Março!$G$6</f>
        <v>47</v>
      </c>
      <c r="D29" s="17">
        <f>[25]Março!$G$7</f>
        <v>51</v>
      </c>
      <c r="E29" s="17">
        <f>[25]Março!$G$8</f>
        <v>56</v>
      </c>
      <c r="F29" s="17">
        <f>[25]Março!$G$9</f>
        <v>54</v>
      </c>
      <c r="G29" s="17">
        <f>[25]Março!$G$10</f>
        <v>54</v>
      </c>
      <c r="H29" s="17">
        <f>[25]Março!$G$11</f>
        <v>55</v>
      </c>
      <c r="I29" s="17">
        <f>[25]Março!$G$12</f>
        <v>64</v>
      </c>
      <c r="J29" s="17">
        <f>[25]Março!$G$13</f>
        <v>53</v>
      </c>
      <c r="K29" s="17">
        <f>[25]Março!$G$14</f>
        <v>43</v>
      </c>
      <c r="L29" s="17">
        <f>[25]Março!$G$15</f>
        <v>42</v>
      </c>
      <c r="M29" s="17">
        <f>[25]Março!$G$16</f>
        <v>37</v>
      </c>
      <c r="N29" s="17">
        <f>[25]Março!$G$17</f>
        <v>46</v>
      </c>
      <c r="O29" s="17">
        <f>[25]Março!$G$18</f>
        <v>49</v>
      </c>
      <c r="P29" s="17">
        <f>[25]Março!$G$19</f>
        <v>49</v>
      </c>
      <c r="Q29" s="17">
        <f>[25]Março!$G$20</f>
        <v>39</v>
      </c>
      <c r="R29" s="17">
        <f>[25]Março!$G$21</f>
        <v>43</v>
      </c>
      <c r="S29" s="17">
        <f>[25]Março!$G$22</f>
        <v>44</v>
      </c>
      <c r="T29" s="17">
        <f>[25]Março!$G$23</f>
        <v>46</v>
      </c>
      <c r="U29" s="17">
        <f>[25]Março!$G$24</f>
        <v>44</v>
      </c>
      <c r="V29" s="17">
        <f>[25]Março!$G$25</f>
        <v>46</v>
      </c>
      <c r="W29" s="17">
        <f>[25]Março!$G$26</f>
        <v>35</v>
      </c>
      <c r="X29" s="17">
        <f>[25]Março!$G$27</f>
        <v>41</v>
      </c>
      <c r="Y29" s="17">
        <f>[25]Março!$G$28</f>
        <v>38</v>
      </c>
      <c r="Z29" s="17">
        <f>[25]Março!$G$29</f>
        <v>35</v>
      </c>
      <c r="AA29" s="17">
        <f>[25]Março!$G$30</f>
        <v>51</v>
      </c>
      <c r="AB29" s="17">
        <f>[25]Março!$G$31</f>
        <v>59</v>
      </c>
      <c r="AC29" s="17">
        <f>[25]Março!$G$32</f>
        <v>66</v>
      </c>
      <c r="AD29" s="17">
        <f>[25]Março!$G$33</f>
        <v>66</v>
      </c>
      <c r="AE29" s="17">
        <f>[25]Março!$G$34</f>
        <v>55</v>
      </c>
      <c r="AF29" s="17">
        <f>[25]Março!$G$35</f>
        <v>60</v>
      </c>
      <c r="AG29" s="38">
        <f t="shared" si="5"/>
        <v>35</v>
      </c>
      <c r="AH29" s="36">
        <f t="shared" si="6"/>
        <v>48.87096774193548</v>
      </c>
    </row>
    <row r="30" spans="1:34" ht="17.100000000000001" customHeight="1">
      <c r="A30" s="14" t="s">
        <v>31</v>
      </c>
      <c r="B30" s="17">
        <f>[26]Março!$G$5</f>
        <v>47</v>
      </c>
      <c r="C30" s="17">
        <f>[26]Março!$G$6</f>
        <v>48</v>
      </c>
      <c r="D30" s="17">
        <f>[26]Março!$G$7</f>
        <v>51</v>
      </c>
      <c r="E30" s="17">
        <f>[26]Março!$G$8</f>
        <v>63</v>
      </c>
      <c r="F30" s="17">
        <f>[26]Março!$G$9</f>
        <v>48</v>
      </c>
      <c r="G30" s="17">
        <f>[26]Março!$G$10</f>
        <v>49</v>
      </c>
      <c r="H30" s="17">
        <f>[26]Março!$G$11</f>
        <v>54</v>
      </c>
      <c r="I30" s="17">
        <f>[26]Março!$G$12</f>
        <v>56</v>
      </c>
      <c r="J30" s="17">
        <f>[26]Março!$G$13</f>
        <v>46</v>
      </c>
      <c r="K30" s="17">
        <f>[26]Março!$G$14</f>
        <v>46</v>
      </c>
      <c r="L30" s="17">
        <f>[26]Março!$G$15</f>
        <v>44</v>
      </c>
      <c r="M30" s="17">
        <f>[26]Março!$G$16</f>
        <v>43</v>
      </c>
      <c r="N30" s="17">
        <f>[26]Março!$G$17</f>
        <v>42</v>
      </c>
      <c r="O30" s="17">
        <f>[26]Março!$G$18</f>
        <v>41</v>
      </c>
      <c r="P30" s="17">
        <f>[26]Março!$G$19</f>
        <v>38</v>
      </c>
      <c r="Q30" s="17">
        <f>[26]Março!$G$20</f>
        <v>41</v>
      </c>
      <c r="R30" s="17">
        <f>[26]Março!$G$21</f>
        <v>34</v>
      </c>
      <c r="S30" s="17">
        <f>[26]Março!$G$22</f>
        <v>40</v>
      </c>
      <c r="T30" s="17">
        <f>[26]Março!$G$23</f>
        <v>40</v>
      </c>
      <c r="U30" s="17">
        <f>[26]Março!$G$24</f>
        <v>41</v>
      </c>
      <c r="V30" s="17">
        <f>[26]Março!$G$25</f>
        <v>44</v>
      </c>
      <c r="W30" s="17">
        <f>[26]Março!$G$26</f>
        <v>28</v>
      </c>
      <c r="X30" s="17">
        <f>[26]Março!$G$27</f>
        <v>34</v>
      </c>
      <c r="Y30" s="17">
        <f>[26]Março!$G$28</f>
        <v>29</v>
      </c>
      <c r="Z30" s="17">
        <f>[26]Março!$G$29</f>
        <v>42</v>
      </c>
      <c r="AA30" s="17">
        <f>[26]Março!$G$30</f>
        <v>48</v>
      </c>
      <c r="AB30" s="17">
        <f>[26]Março!$G$31</f>
        <v>63</v>
      </c>
      <c r="AC30" s="17">
        <f>[26]Março!$G$32</f>
        <v>56</v>
      </c>
      <c r="AD30" s="17">
        <f>[26]Março!$G$33</f>
        <v>56</v>
      </c>
      <c r="AE30" s="17">
        <f>[26]Março!$G$34</f>
        <v>48</v>
      </c>
      <c r="AF30" s="17">
        <f>[26]Março!$G$35</f>
        <v>50</v>
      </c>
      <c r="AG30" s="38">
        <f t="shared" si="5"/>
        <v>28</v>
      </c>
      <c r="AH30" s="36">
        <f>AVERAGE(B30:AF30)</f>
        <v>45.483870967741936</v>
      </c>
    </row>
    <row r="31" spans="1:34" ht="17.100000000000001" customHeight="1">
      <c r="A31" s="14" t="s">
        <v>49</v>
      </c>
      <c r="B31" s="17">
        <f>[27]Março!$G$5</f>
        <v>48</v>
      </c>
      <c r="C31" s="17">
        <f>[27]Março!$G$6</f>
        <v>53</v>
      </c>
      <c r="D31" s="17">
        <f>[27]Março!$G$7</f>
        <v>50</v>
      </c>
      <c r="E31" s="17">
        <f>[27]Março!$G$8</f>
        <v>57</v>
      </c>
      <c r="F31" s="17">
        <f>[27]Março!$G$9</f>
        <v>49</v>
      </c>
      <c r="G31" s="17">
        <f>[27]Março!$G$10</f>
        <v>34</v>
      </c>
      <c r="H31" s="17">
        <f>[27]Março!$G$11</f>
        <v>48</v>
      </c>
      <c r="I31" s="17">
        <f>[27]Março!$G$12</f>
        <v>53</v>
      </c>
      <c r="J31" s="17">
        <f>[27]Março!$G$13</f>
        <v>52</v>
      </c>
      <c r="K31" s="17">
        <f>[27]Março!$G$14</f>
        <v>59</v>
      </c>
      <c r="L31" s="17">
        <f>[27]Março!$G$15</f>
        <v>51</v>
      </c>
      <c r="M31" s="17">
        <f>[27]Março!$G$16</f>
        <v>53</v>
      </c>
      <c r="N31" s="17">
        <f>[27]Março!$G$17</f>
        <v>50</v>
      </c>
      <c r="O31" s="17">
        <f>[27]Março!$G$18</f>
        <v>50</v>
      </c>
      <c r="P31" s="17">
        <f>[27]Março!$G$19</f>
        <v>51</v>
      </c>
      <c r="Q31" s="17">
        <f>[27]Março!$G$20</f>
        <v>53</v>
      </c>
      <c r="R31" s="17">
        <f>[27]Março!$G$21</f>
        <v>50</v>
      </c>
      <c r="S31" s="17">
        <f>[27]Março!$G$22</f>
        <v>46</v>
      </c>
      <c r="T31" s="17">
        <f>[27]Março!$G$23</f>
        <v>56</v>
      </c>
      <c r="U31" s="17">
        <f>[27]Março!$G$24</f>
        <v>50</v>
      </c>
      <c r="V31" s="17">
        <f>[27]Março!$G$25</f>
        <v>52</v>
      </c>
      <c r="W31" s="17">
        <f>[27]Março!$G$26</f>
        <v>42</v>
      </c>
      <c r="X31" s="17">
        <f>[27]Março!$G$27</f>
        <v>39</v>
      </c>
      <c r="Y31" s="17">
        <f>[27]Março!$G$28</f>
        <v>43</v>
      </c>
      <c r="Z31" s="17">
        <f>[27]Março!$G$29</f>
        <v>49</v>
      </c>
      <c r="AA31" s="17">
        <f>[27]Março!$G$30</f>
        <v>48</v>
      </c>
      <c r="AB31" s="17">
        <f>[27]Março!$G$31</f>
        <v>63</v>
      </c>
      <c r="AC31" s="17">
        <f>[27]Março!$G$32</f>
        <v>51</v>
      </c>
      <c r="AD31" s="17">
        <f>[27]Março!$G$33</f>
        <v>61</v>
      </c>
      <c r="AE31" s="17">
        <f>[27]Março!$G$34</f>
        <v>46</v>
      </c>
      <c r="AF31" s="17">
        <f>[27]Março!$G$35</f>
        <v>46</v>
      </c>
      <c r="AG31" s="38">
        <f>MIN(B31:AF31)</f>
        <v>34</v>
      </c>
      <c r="AH31" s="36">
        <f>AVERAGE(B31:AF31)</f>
        <v>50.096774193548384</v>
      </c>
    </row>
    <row r="32" spans="1:34" ht="17.100000000000001" customHeight="1">
      <c r="A32" s="14" t="s">
        <v>20</v>
      </c>
      <c r="B32" s="17">
        <f>[28]Março!$G$5</f>
        <v>45</v>
      </c>
      <c r="C32" s="17">
        <f>[28]Março!$G$6</f>
        <v>50</v>
      </c>
      <c r="D32" s="17">
        <f>[28]Março!$G$7</f>
        <v>42</v>
      </c>
      <c r="E32" s="17">
        <f>[28]Março!$G$8</f>
        <v>53</v>
      </c>
      <c r="F32" s="17">
        <f>[28]Março!$G$9</f>
        <v>45</v>
      </c>
      <c r="G32" s="17">
        <f>[28]Março!$G$10</f>
        <v>55</v>
      </c>
      <c r="H32" s="17">
        <f>[28]Março!$G$11</f>
        <v>53</v>
      </c>
      <c r="I32" s="17">
        <f>[28]Março!$G$12</f>
        <v>54</v>
      </c>
      <c r="J32" s="17">
        <f>[28]Março!$G$13</f>
        <v>73</v>
      </c>
      <c r="K32" s="17">
        <f>[28]Março!$G$14</f>
        <v>47</v>
      </c>
      <c r="L32" s="17">
        <f>[28]Março!$G$15</f>
        <v>50</v>
      </c>
      <c r="M32" s="17">
        <f>[28]Março!$G$16</f>
        <v>47</v>
      </c>
      <c r="N32" s="17">
        <f>[28]Março!$G$17</f>
        <v>49</v>
      </c>
      <c r="O32" s="17">
        <f>[28]Março!$G$18</f>
        <v>49</v>
      </c>
      <c r="P32" s="17">
        <f>[28]Março!$G$19</f>
        <v>46</v>
      </c>
      <c r="Q32" s="17">
        <f>[28]Março!$G$20</f>
        <v>40</v>
      </c>
      <c r="R32" s="17">
        <f>[28]Março!$G$21</f>
        <v>48</v>
      </c>
      <c r="S32" s="17">
        <f>[28]Março!$G$22</f>
        <v>47</v>
      </c>
      <c r="T32" s="17">
        <f>[28]Março!$G$23</f>
        <v>61</v>
      </c>
      <c r="U32" s="17">
        <f>[28]Março!$G$24</f>
        <v>52</v>
      </c>
      <c r="V32" s="17">
        <f>[28]Março!$G$25</f>
        <v>52</v>
      </c>
      <c r="W32" s="17">
        <f>[28]Março!$G$26</f>
        <v>46</v>
      </c>
      <c r="X32" s="17">
        <f>[28]Março!$G$27</f>
        <v>41</v>
      </c>
      <c r="Y32" s="17">
        <f>[28]Março!$G$28</f>
        <v>33</v>
      </c>
      <c r="Z32" s="17">
        <f>[28]Março!$G$29</f>
        <v>41</v>
      </c>
      <c r="AA32" s="17">
        <f>[28]Março!$G$30</f>
        <v>39</v>
      </c>
      <c r="AB32" s="17">
        <f>[28]Março!$G$31</f>
        <v>54</v>
      </c>
      <c r="AC32" s="17">
        <f>[28]Março!$G$32</f>
        <v>41</v>
      </c>
      <c r="AD32" s="17">
        <f>[28]Março!$G$33</f>
        <v>55</v>
      </c>
      <c r="AE32" s="17">
        <f>[28]Março!$G$34</f>
        <v>57</v>
      </c>
      <c r="AF32" s="17">
        <f>[28]Março!$G$35</f>
        <v>49</v>
      </c>
      <c r="AG32" s="38">
        <f>MIN(B32:AF32)</f>
        <v>33</v>
      </c>
      <c r="AH32" s="36">
        <f>AVERAGE(B32:AF32)</f>
        <v>48.838709677419352</v>
      </c>
    </row>
    <row r="33" spans="1:35" s="5" customFormat="1" ht="17.100000000000001" customHeight="1" thickBot="1">
      <c r="A33" s="113" t="s">
        <v>35</v>
      </c>
      <c r="B33" s="82">
        <f t="shared" ref="B33:AG33" si="9">MIN(B5:B32)</f>
        <v>42</v>
      </c>
      <c r="C33" s="82">
        <f t="shared" si="9"/>
        <v>41</v>
      </c>
      <c r="D33" s="82">
        <f t="shared" si="9"/>
        <v>40</v>
      </c>
      <c r="E33" s="82">
        <f t="shared" si="9"/>
        <v>34</v>
      </c>
      <c r="F33" s="82">
        <f t="shared" si="9"/>
        <v>34</v>
      </c>
      <c r="G33" s="82">
        <f t="shared" si="9"/>
        <v>34</v>
      </c>
      <c r="H33" s="82">
        <f t="shared" si="9"/>
        <v>40</v>
      </c>
      <c r="I33" s="82">
        <f t="shared" si="9"/>
        <v>43</v>
      </c>
      <c r="J33" s="82">
        <f t="shared" si="9"/>
        <v>44</v>
      </c>
      <c r="K33" s="82">
        <f t="shared" si="9"/>
        <v>36</v>
      </c>
      <c r="L33" s="82">
        <f t="shared" si="9"/>
        <v>30</v>
      </c>
      <c r="M33" s="82">
        <f t="shared" si="9"/>
        <v>25</v>
      </c>
      <c r="N33" s="82">
        <f t="shared" si="9"/>
        <v>34</v>
      </c>
      <c r="O33" s="82">
        <f t="shared" si="9"/>
        <v>36</v>
      </c>
      <c r="P33" s="82">
        <f t="shared" si="9"/>
        <v>31</v>
      </c>
      <c r="Q33" s="82">
        <f t="shared" si="9"/>
        <v>30</v>
      </c>
      <c r="R33" s="82">
        <f t="shared" si="9"/>
        <v>31</v>
      </c>
      <c r="S33" s="82">
        <f t="shared" si="9"/>
        <v>30</v>
      </c>
      <c r="T33" s="82">
        <f t="shared" si="9"/>
        <v>29</v>
      </c>
      <c r="U33" s="82">
        <f t="shared" si="9"/>
        <v>33</v>
      </c>
      <c r="V33" s="82">
        <f t="shared" si="9"/>
        <v>34</v>
      </c>
      <c r="W33" s="82">
        <f t="shared" si="9"/>
        <v>28</v>
      </c>
      <c r="X33" s="82">
        <f t="shared" si="9"/>
        <v>17</v>
      </c>
      <c r="Y33" s="82">
        <f t="shared" si="9"/>
        <v>21</v>
      </c>
      <c r="Z33" s="82">
        <f t="shared" si="9"/>
        <v>34</v>
      </c>
      <c r="AA33" s="82">
        <f t="shared" si="9"/>
        <v>39</v>
      </c>
      <c r="AB33" s="82">
        <f t="shared" si="9"/>
        <v>47</v>
      </c>
      <c r="AC33" s="82">
        <f t="shared" si="9"/>
        <v>39</v>
      </c>
      <c r="AD33" s="82">
        <f t="shared" si="9"/>
        <v>46</v>
      </c>
      <c r="AE33" s="82">
        <f t="shared" si="9"/>
        <v>35</v>
      </c>
      <c r="AF33" s="82">
        <f t="shared" si="9"/>
        <v>39</v>
      </c>
      <c r="AG33" s="114">
        <f t="shared" si="9"/>
        <v>17</v>
      </c>
      <c r="AH33" s="105">
        <f>AVERAGE(AH5:AH32)</f>
        <v>47.302860142645081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1"/>
      <c r="AH35" s="99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3"/>
      <c r="AH36" s="99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09"/>
      <c r="AH37" s="110"/>
      <c r="AI37" s="2"/>
    </row>
    <row r="42" spans="1:35">
      <c r="K42" s="2" t="s">
        <v>50</v>
      </c>
      <c r="W42" s="2" t="s">
        <v>50</v>
      </c>
    </row>
    <row r="43" spans="1:35">
      <c r="M43" s="2" t="s">
        <v>50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5"/>
  <sheetViews>
    <sheetView topLeftCell="A13" zoomScale="90" zoomScaleNormal="90" workbookViewId="0">
      <selection activeCell="AB42" sqref="AB42"/>
    </sheetView>
  </sheetViews>
  <sheetFormatPr defaultRowHeight="12.75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>
      <c r="A1" s="136" t="s">
        <v>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s="4" customFormat="1" ht="20.100000000000001" customHeight="1">
      <c r="A2" s="137" t="s">
        <v>21</v>
      </c>
      <c r="B2" s="135" t="s">
        <v>138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</row>
    <row r="4" spans="1:33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</row>
    <row r="5" spans="1:33" s="5" customFormat="1" ht="20.100000000000001" customHeight="1">
      <c r="A5" s="14" t="s">
        <v>45</v>
      </c>
      <c r="B5" s="15">
        <f>[1]Março!$H$5</f>
        <v>10.44</v>
      </c>
      <c r="C5" s="15">
        <f>[1]Março!$H$6</f>
        <v>12.96</v>
      </c>
      <c r="D5" s="15">
        <f>[1]Março!$H$7</f>
        <v>10.44</v>
      </c>
      <c r="E5" s="15">
        <f>[1]Março!$H$8</f>
        <v>6.12</v>
      </c>
      <c r="F5" s="15">
        <f>[1]Março!$H$9</f>
        <v>11.879999999999999</v>
      </c>
      <c r="G5" s="15">
        <f>[1]Março!$H$10</f>
        <v>9.7200000000000006</v>
      </c>
      <c r="H5" s="15">
        <f>[1]Março!$H$11</f>
        <v>15.120000000000001</v>
      </c>
      <c r="I5" s="15">
        <f>[1]Março!$H$12</f>
        <v>16.559999999999999</v>
      </c>
      <c r="J5" s="15">
        <f>[1]Março!$H$13</f>
        <v>12.24</v>
      </c>
      <c r="K5" s="15">
        <f>[1]Março!$H$14</f>
        <v>12.96</v>
      </c>
      <c r="L5" s="15">
        <f>[1]Março!$H$15</f>
        <v>9.7200000000000006</v>
      </c>
      <c r="M5" s="15">
        <f>[1]Março!$H$16</f>
        <v>13.32</v>
      </c>
      <c r="N5" s="15">
        <f>[1]Março!$H$17</f>
        <v>14.4</v>
      </c>
      <c r="O5" s="15">
        <f>[1]Março!$H$18</f>
        <v>10.8</v>
      </c>
      <c r="P5" s="15">
        <f>[1]Março!$H$19</f>
        <v>7.5600000000000005</v>
      </c>
      <c r="Q5" s="15">
        <f>[1]Março!$H$20</f>
        <v>12.96</v>
      </c>
      <c r="R5" s="15">
        <f>[1]Março!$H$21</f>
        <v>8.64</v>
      </c>
      <c r="S5" s="15">
        <f>[1]Março!$H$22</f>
        <v>10.8</v>
      </c>
      <c r="T5" s="15">
        <f>[1]Março!$H$23</f>
        <v>13.68</v>
      </c>
      <c r="U5" s="15">
        <f>[1]Março!$H$24</f>
        <v>9.7200000000000006</v>
      </c>
      <c r="V5" s="15">
        <f>[1]Março!$H$25</f>
        <v>10.8</v>
      </c>
      <c r="W5" s="15">
        <f>[1]Março!$H$26</f>
        <v>7.2</v>
      </c>
      <c r="X5" s="15">
        <f>[1]Março!$H$27</f>
        <v>6.48</v>
      </c>
      <c r="Y5" s="15">
        <f>[1]Março!$H$28</f>
        <v>11.16</v>
      </c>
      <c r="Z5" s="15">
        <f>[1]Março!$H$29</f>
        <v>9.3600000000000012</v>
      </c>
      <c r="AA5" s="15">
        <f>[1]Março!$H$30</f>
        <v>15.840000000000002</v>
      </c>
      <c r="AB5" s="15">
        <f>[1]Março!$H$31</f>
        <v>12.6</v>
      </c>
      <c r="AC5" s="15">
        <f>[1]Março!$H$32</f>
        <v>9.3600000000000012</v>
      </c>
      <c r="AD5" s="15">
        <f>[1]Março!$H$33</f>
        <v>9</v>
      </c>
      <c r="AE5" s="15">
        <f>[1]Março!$H$34</f>
        <v>16.2</v>
      </c>
      <c r="AF5" s="15">
        <f>[1]Março!$H$35</f>
        <v>26.28</v>
      </c>
      <c r="AG5" s="32">
        <f>MAX(B5:AF5)</f>
        <v>26.28</v>
      </c>
    </row>
    <row r="6" spans="1:33" ht="17.100000000000001" customHeight="1">
      <c r="A6" s="14" t="s">
        <v>0</v>
      </c>
      <c r="B6" s="16">
        <f>[2]Março!$H$5</f>
        <v>21.96</v>
      </c>
      <c r="C6" s="16">
        <f>[2]Março!$H$6</f>
        <v>19.440000000000001</v>
      </c>
      <c r="D6" s="16">
        <f>[2]Março!$H$7</f>
        <v>14.04</v>
      </c>
      <c r="E6" s="16">
        <f>[2]Março!$H$8</f>
        <v>19.8</v>
      </c>
      <c r="F6" s="16">
        <f>[2]Março!$H$9</f>
        <v>8.64</v>
      </c>
      <c r="G6" s="16">
        <f>[2]Março!$H$10</f>
        <v>9.3600000000000012</v>
      </c>
      <c r="H6" s="16">
        <f>[2]Março!$H$11</f>
        <v>16.920000000000002</v>
      </c>
      <c r="I6" s="16">
        <f>[2]Março!$H$12</f>
        <v>13.32</v>
      </c>
      <c r="J6" s="16">
        <f>[2]Março!$H$13</f>
        <v>9.3600000000000012</v>
      </c>
      <c r="K6" s="16">
        <f>[2]Março!$H$14</f>
        <v>9</v>
      </c>
      <c r="L6" s="16">
        <f>[2]Março!$H$15</f>
        <v>11.879999999999999</v>
      </c>
      <c r="M6" s="16">
        <f>[2]Março!$H$16</f>
        <v>16.2</v>
      </c>
      <c r="N6" s="16">
        <f>[2]Março!$H$17</f>
        <v>14.04</v>
      </c>
      <c r="O6" s="16">
        <f>[2]Março!$H$18</f>
        <v>19.440000000000001</v>
      </c>
      <c r="P6" s="16">
        <f>[2]Março!$H$19</f>
        <v>14.04</v>
      </c>
      <c r="Q6" s="16">
        <f>[2]Março!$H$20</f>
        <v>8.2799999999999994</v>
      </c>
      <c r="R6" s="16">
        <f>[2]Março!$H$21</f>
        <v>10.44</v>
      </c>
      <c r="S6" s="16">
        <f>[2]Março!$H$22</f>
        <v>12.96</v>
      </c>
      <c r="T6" s="16">
        <f>[2]Março!$H$23</f>
        <v>15.48</v>
      </c>
      <c r="U6" s="16">
        <f>[2]Março!$H$24</f>
        <v>13.68</v>
      </c>
      <c r="V6" s="16">
        <f>[2]Março!$H$25</f>
        <v>14.76</v>
      </c>
      <c r="W6" s="16">
        <f>[2]Março!$H$26</f>
        <v>12.24</v>
      </c>
      <c r="X6" s="16">
        <f>[2]Março!$H$27</f>
        <v>9.3600000000000012</v>
      </c>
      <c r="Y6" s="16">
        <f>[2]Março!$H$28</f>
        <v>16.920000000000002</v>
      </c>
      <c r="Z6" s="16">
        <f>[2]Março!$H$29</f>
        <v>15.120000000000001</v>
      </c>
      <c r="AA6" s="16">
        <f>[2]Março!$H$30</f>
        <v>12.24</v>
      </c>
      <c r="AB6" s="16">
        <f>[2]Março!$H$31</f>
        <v>18.720000000000002</v>
      </c>
      <c r="AC6" s="16">
        <f>[2]Março!$H$32</f>
        <v>8.64</v>
      </c>
      <c r="AD6" s="16">
        <f>[2]Março!$H$33</f>
        <v>9.3600000000000012</v>
      </c>
      <c r="AE6" s="16">
        <f>[2]Março!$H$34</f>
        <v>8.64</v>
      </c>
      <c r="AF6" s="16">
        <f>[2]Março!$H$35</f>
        <v>10.08</v>
      </c>
      <c r="AG6" s="33">
        <f>MAX(B6:AF6)</f>
        <v>21.96</v>
      </c>
    </row>
    <row r="7" spans="1:33" ht="17.100000000000001" customHeight="1">
      <c r="A7" s="14" t="s">
        <v>1</v>
      </c>
      <c r="B7" s="16">
        <f>[3]Março!$H$5</f>
        <v>8.2799999999999994</v>
      </c>
      <c r="C7" s="16">
        <f>[3]Março!$H$6</f>
        <v>15.120000000000001</v>
      </c>
      <c r="D7" s="16">
        <f>[3]Março!$H$7</f>
        <v>19.079999999999998</v>
      </c>
      <c r="E7" s="16">
        <f>[3]Março!$H$8</f>
        <v>13.68</v>
      </c>
      <c r="F7" s="16">
        <f>[3]Março!$H$9</f>
        <v>11.16</v>
      </c>
      <c r="G7" s="16">
        <f>[3]Março!$H$10</f>
        <v>10.8</v>
      </c>
      <c r="H7" s="16">
        <f>[3]Março!$H$11</f>
        <v>10.08</v>
      </c>
      <c r="I7" s="16">
        <f>[3]Março!$H$12</f>
        <v>12.24</v>
      </c>
      <c r="J7" s="16">
        <f>[3]Março!$H$13</f>
        <v>10.44</v>
      </c>
      <c r="K7" s="16">
        <f>[3]Março!$H$14</f>
        <v>6.84</v>
      </c>
      <c r="L7" s="16">
        <f>[3]Março!$H$15</f>
        <v>14.04</v>
      </c>
      <c r="M7" s="16">
        <f>[3]Março!$H$16</f>
        <v>11.520000000000001</v>
      </c>
      <c r="N7" s="16">
        <f>[3]Março!$H$17</f>
        <v>10.8</v>
      </c>
      <c r="O7" s="16">
        <f>[3]Março!$H$18</f>
        <v>9.3600000000000012</v>
      </c>
      <c r="P7" s="16">
        <f>[3]Março!$H$19</f>
        <v>12.24</v>
      </c>
      <c r="Q7" s="16">
        <f>[3]Março!$H$20</f>
        <v>8.64</v>
      </c>
      <c r="R7" s="16">
        <f>[3]Março!$H$21</f>
        <v>10.44</v>
      </c>
      <c r="S7" s="16">
        <f>[3]Março!$H$22</f>
        <v>12.24</v>
      </c>
      <c r="T7" s="16">
        <f>[3]Março!$H$23</f>
        <v>25.56</v>
      </c>
      <c r="U7" s="16">
        <f>[3]Março!$H$24</f>
        <v>10.44</v>
      </c>
      <c r="V7" s="16">
        <f>[3]Março!$H$25</f>
        <v>7.9200000000000008</v>
      </c>
      <c r="W7" s="16">
        <f>[3]Março!$H$26</f>
        <v>3.24</v>
      </c>
      <c r="X7" s="16">
        <f>[3]Março!$H$27</f>
        <v>11.520000000000001</v>
      </c>
      <c r="Y7" s="16">
        <f>[3]Março!$H$28</f>
        <v>10.44</v>
      </c>
      <c r="Z7" s="16">
        <f>[3]Março!$H$29</f>
        <v>11.16</v>
      </c>
      <c r="AA7" s="16">
        <f>[3]Março!$H$30</f>
        <v>13.68</v>
      </c>
      <c r="AB7" s="16">
        <f>[3]Março!$H$31</f>
        <v>14.4</v>
      </c>
      <c r="AC7" s="16">
        <f>[3]Março!$H$32</f>
        <v>7.2</v>
      </c>
      <c r="AD7" s="16">
        <f>[3]Março!$H$33</f>
        <v>7.2</v>
      </c>
      <c r="AE7" s="16">
        <f>[3]Março!$H$34</f>
        <v>8.64</v>
      </c>
      <c r="AF7" s="16">
        <f>[3]Março!$H$35</f>
        <v>20.16</v>
      </c>
      <c r="AG7" s="33">
        <f t="shared" ref="AG7:AG19" si="1">MAX(B7:AF7)</f>
        <v>25.56</v>
      </c>
    </row>
    <row r="8" spans="1:33" ht="17.100000000000001" customHeight="1">
      <c r="A8" s="14" t="s">
        <v>58</v>
      </c>
      <c r="B8" s="16">
        <f>[4]Março!$H$5</f>
        <v>28.8</v>
      </c>
      <c r="C8" s="16">
        <f>[4]Março!$H$6</f>
        <v>23.400000000000002</v>
      </c>
      <c r="D8" s="16">
        <f>[4]Março!$H$7</f>
        <v>15.120000000000001</v>
      </c>
      <c r="E8" s="16">
        <f>[4]Março!$H$8</f>
        <v>14.76</v>
      </c>
      <c r="F8" s="16">
        <f>[4]Março!$H$9</f>
        <v>13.32</v>
      </c>
      <c r="G8" s="16">
        <f>[4]Março!$H$10</f>
        <v>18.720000000000002</v>
      </c>
      <c r="H8" s="16">
        <f>[4]Março!$H$11</f>
        <v>20.88</v>
      </c>
      <c r="I8" s="16">
        <f>[4]Março!$H$12</f>
        <v>14.76</v>
      </c>
      <c r="J8" s="16">
        <f>[4]Março!$H$13</f>
        <v>12.96</v>
      </c>
      <c r="K8" s="16">
        <f>[4]Março!$H$14</f>
        <v>11.879999999999999</v>
      </c>
      <c r="L8" s="16">
        <f>[4]Março!$H$15</f>
        <v>16.2</v>
      </c>
      <c r="M8" s="16">
        <f>[4]Março!$H$16</f>
        <v>26.64</v>
      </c>
      <c r="N8" s="16">
        <f>[4]Março!$H$17</f>
        <v>16.2</v>
      </c>
      <c r="O8" s="16">
        <f>[4]Março!$H$18</f>
        <v>25.56</v>
      </c>
      <c r="P8" s="16">
        <f>[4]Março!$H$19</f>
        <v>15.48</v>
      </c>
      <c r="Q8" s="16">
        <f>[4]Março!$H$20</f>
        <v>14.4</v>
      </c>
      <c r="R8" s="16">
        <f>[4]Março!$H$21</f>
        <v>16.559999999999999</v>
      </c>
      <c r="S8" s="16">
        <f>[4]Março!$H$22</f>
        <v>18.720000000000002</v>
      </c>
      <c r="T8" s="16">
        <f>[4]Março!$H$23</f>
        <v>18</v>
      </c>
      <c r="U8" s="16">
        <f>[4]Março!$H$24</f>
        <v>18</v>
      </c>
      <c r="V8" s="16">
        <f>[4]Março!$H$25</f>
        <v>14.4</v>
      </c>
      <c r="W8" s="16">
        <f>[4]Março!$H$26</f>
        <v>13.68</v>
      </c>
      <c r="X8" s="16">
        <f>[4]Março!$H$27</f>
        <v>15.840000000000002</v>
      </c>
      <c r="Y8" s="16">
        <f>[4]Março!$H$28</f>
        <v>22.68</v>
      </c>
      <c r="Z8" s="16">
        <f>[4]Março!$H$29</f>
        <v>16.559999999999999</v>
      </c>
      <c r="AA8" s="16">
        <f>[4]Março!$H$30</f>
        <v>14.76</v>
      </c>
      <c r="AB8" s="16">
        <f>[4]Março!$H$31</f>
        <v>15.120000000000001</v>
      </c>
      <c r="AC8" s="16">
        <f>[4]Março!$H$32</f>
        <v>9.3600000000000012</v>
      </c>
      <c r="AD8" s="16">
        <f>[4]Março!$H$33</f>
        <v>12.24</v>
      </c>
      <c r="AE8" s="16">
        <f>[4]Março!$H$34</f>
        <v>14.4</v>
      </c>
      <c r="AF8" s="16">
        <f>[4]Março!$H$35</f>
        <v>17.64</v>
      </c>
      <c r="AG8" s="33">
        <f t="shared" ref="AG8" si="2">MAX(B8:AF8)</f>
        <v>28.8</v>
      </c>
    </row>
    <row r="9" spans="1:33" ht="17.100000000000001" customHeight="1">
      <c r="A9" s="14" t="s">
        <v>46</v>
      </c>
      <c r="B9" s="16">
        <f>[5]Março!$H$5</f>
        <v>10.8</v>
      </c>
      <c r="C9" s="16">
        <f>[5]Março!$H$6</f>
        <v>11.520000000000001</v>
      </c>
      <c r="D9" s="16">
        <f>[5]Março!$H$7</f>
        <v>11.520000000000001</v>
      </c>
      <c r="E9" s="16">
        <f>[5]Março!$H$8</f>
        <v>18.720000000000002</v>
      </c>
      <c r="F9" s="16">
        <f>[5]Março!$H$9</f>
        <v>10.44</v>
      </c>
      <c r="G9" s="16">
        <f>[5]Março!$H$10</f>
        <v>13.32</v>
      </c>
      <c r="H9" s="16">
        <f>[5]Março!$H$11</f>
        <v>10.8</v>
      </c>
      <c r="I9" s="16">
        <f>[5]Março!$H$12</f>
        <v>18.720000000000002</v>
      </c>
      <c r="J9" s="16">
        <f>[5]Março!$H$13</f>
        <v>14.4</v>
      </c>
      <c r="K9" s="16">
        <f>[5]Março!$H$14</f>
        <v>11.520000000000001</v>
      </c>
      <c r="L9" s="16">
        <f>[5]Março!$H$15</f>
        <v>12.6</v>
      </c>
      <c r="M9" s="16">
        <f>[5]Março!$H$16</f>
        <v>11.520000000000001</v>
      </c>
      <c r="N9" s="16">
        <f>[5]Março!$H$17</f>
        <v>11.16</v>
      </c>
      <c r="O9" s="16">
        <f>[5]Março!$H$18</f>
        <v>10.8</v>
      </c>
      <c r="P9" s="16">
        <f>[5]Março!$H$19</f>
        <v>9.7200000000000006</v>
      </c>
      <c r="Q9" s="16">
        <f>[5]Março!$H$20</f>
        <v>12.6</v>
      </c>
      <c r="R9" s="16">
        <f>[5]Março!$H$21</f>
        <v>11.16</v>
      </c>
      <c r="S9" s="16">
        <f>[5]Março!$H$22</f>
        <v>7.5600000000000005</v>
      </c>
      <c r="T9" s="16">
        <f>[5]Março!$H$23</f>
        <v>12.24</v>
      </c>
      <c r="U9" s="16">
        <f>[5]Março!$H$24</f>
        <v>9.3600000000000012</v>
      </c>
      <c r="V9" s="16">
        <f>[5]Março!$H$25</f>
        <v>16.920000000000002</v>
      </c>
      <c r="W9" s="16">
        <f>[5]Março!$H$26</f>
        <v>15.48</v>
      </c>
      <c r="X9" s="16">
        <f>[5]Março!$H$27</f>
        <v>11.520000000000001</v>
      </c>
      <c r="Y9" s="16">
        <f>[5]Março!$H$28</f>
        <v>10.8</v>
      </c>
      <c r="Z9" s="16">
        <f>[5]Março!$H$29</f>
        <v>14.04</v>
      </c>
      <c r="AA9" s="16">
        <f>[5]Março!$H$30</f>
        <v>11.16</v>
      </c>
      <c r="AB9" s="16">
        <f>[5]Março!$H$31</f>
        <v>12.24</v>
      </c>
      <c r="AC9" s="16">
        <f>[5]Março!$H$32</f>
        <v>10.08</v>
      </c>
      <c r="AD9" s="16">
        <f>[5]Março!$H$33</f>
        <v>13.68</v>
      </c>
      <c r="AE9" s="16">
        <f>[5]Março!$H$34</f>
        <v>10.08</v>
      </c>
      <c r="AF9" s="16">
        <f>[5]Março!$H$35</f>
        <v>28.44</v>
      </c>
      <c r="AG9" s="33">
        <f t="shared" si="1"/>
        <v>28.44</v>
      </c>
    </row>
    <row r="10" spans="1:33" ht="17.100000000000001" customHeight="1">
      <c r="A10" s="14" t="s">
        <v>2</v>
      </c>
      <c r="B10" s="16">
        <f>[6]Março!$H$5</f>
        <v>23.759999999999998</v>
      </c>
      <c r="C10" s="16">
        <f>[6]Março!$H$6</f>
        <v>26.28</v>
      </c>
      <c r="D10" s="16">
        <f>[6]Março!$H$7</f>
        <v>18.720000000000002</v>
      </c>
      <c r="E10" s="16">
        <f>[6]Março!$H$8</f>
        <v>20.52</v>
      </c>
      <c r="F10" s="16">
        <f>[6]Março!$H$9</f>
        <v>17.64</v>
      </c>
      <c r="G10" s="16">
        <f>[6]Março!$H$10</f>
        <v>20.52</v>
      </c>
      <c r="H10" s="16">
        <f>[6]Março!$H$11</f>
        <v>10.44</v>
      </c>
      <c r="I10" s="16">
        <f>[6]Março!$H$12</f>
        <v>16.920000000000002</v>
      </c>
      <c r="J10" s="16">
        <f>[6]Março!$H$13</f>
        <v>16.559999999999999</v>
      </c>
      <c r="K10" s="16">
        <f>[6]Março!$H$14</f>
        <v>12.6</v>
      </c>
      <c r="L10" s="16">
        <f>[6]Março!$H$15</f>
        <v>16.2</v>
      </c>
      <c r="M10" s="16">
        <f>[6]Março!$H$16</f>
        <v>15.120000000000001</v>
      </c>
      <c r="N10" s="16">
        <f>[6]Março!$H$17</f>
        <v>20.88</v>
      </c>
      <c r="O10" s="16">
        <f>[6]Março!$H$18</f>
        <v>21.96</v>
      </c>
      <c r="P10" s="16">
        <f>[6]Março!$H$19</f>
        <v>23.759999999999998</v>
      </c>
      <c r="Q10" s="16">
        <f>[6]Março!$H$20</f>
        <v>17.64</v>
      </c>
      <c r="R10" s="16">
        <f>[6]Março!$H$21</f>
        <v>15.48</v>
      </c>
      <c r="S10" s="16">
        <f>[6]Março!$H$22</f>
        <v>21.6</v>
      </c>
      <c r="T10" s="16">
        <f>[6]Março!$H$23</f>
        <v>19.8</v>
      </c>
      <c r="U10" s="16">
        <f>[6]Março!$H$24</f>
        <v>20.52</v>
      </c>
      <c r="V10" s="16">
        <f>[6]Março!$H$25</f>
        <v>14.04</v>
      </c>
      <c r="W10" s="16">
        <f>[6]Março!$H$26</f>
        <v>13.68</v>
      </c>
      <c r="X10" s="16">
        <f>[6]Março!$H$27</f>
        <v>15.840000000000002</v>
      </c>
      <c r="Y10" s="16">
        <f>[6]Março!$H$28</f>
        <v>21.240000000000002</v>
      </c>
      <c r="Z10" s="16">
        <f>[6]Março!$H$29</f>
        <v>21.96</v>
      </c>
      <c r="AA10" s="16">
        <f>[6]Março!$H$30</f>
        <v>14.76</v>
      </c>
      <c r="AB10" s="16">
        <f>[6]Março!$H$31</f>
        <v>16.920000000000002</v>
      </c>
      <c r="AC10" s="16">
        <f>[6]Março!$H$32</f>
        <v>12.96</v>
      </c>
      <c r="AD10" s="16">
        <f>[6]Março!$H$33</f>
        <v>11.16</v>
      </c>
      <c r="AE10" s="16">
        <f>[6]Março!$H$34</f>
        <v>12.96</v>
      </c>
      <c r="AF10" s="16">
        <f>[6]Março!$H$35</f>
        <v>27.36</v>
      </c>
      <c r="AG10" s="33">
        <f t="shared" si="1"/>
        <v>27.36</v>
      </c>
    </row>
    <row r="11" spans="1:33" ht="17.100000000000001" customHeight="1">
      <c r="A11" s="14" t="s">
        <v>3</v>
      </c>
      <c r="B11" s="16">
        <f>[7]Março!$H$5</f>
        <v>21.240000000000002</v>
      </c>
      <c r="C11" s="16">
        <f>[7]Março!$H$6</f>
        <v>8.2799999999999994</v>
      </c>
      <c r="D11" s="16">
        <f>[7]Março!$H$7</f>
        <v>16.559999999999999</v>
      </c>
      <c r="E11" s="16">
        <f>[7]Março!$H$8</f>
        <v>12.24</v>
      </c>
      <c r="F11" s="16">
        <f>[7]Março!$H$9</f>
        <v>10.08</v>
      </c>
      <c r="G11" s="16">
        <f>[7]Março!$H$10</f>
        <v>10.44</v>
      </c>
      <c r="H11" s="16">
        <f>[7]Março!$H$11</f>
        <v>11.16</v>
      </c>
      <c r="I11" s="16">
        <f>[7]Março!$H$12</f>
        <v>8.2799999999999994</v>
      </c>
      <c r="J11" s="16">
        <f>[7]Março!$H$13</f>
        <v>14.04</v>
      </c>
      <c r="K11" s="16">
        <f>[7]Março!$H$14</f>
        <v>11.879999999999999</v>
      </c>
      <c r="L11" s="16">
        <f>[7]Março!$H$15</f>
        <v>10.44</v>
      </c>
      <c r="M11" s="16">
        <f>[7]Março!$H$16</f>
        <v>17.64</v>
      </c>
      <c r="N11" s="16">
        <f>[7]Março!$H$17</f>
        <v>21.240000000000002</v>
      </c>
      <c r="O11" s="16">
        <f>[7]Março!$H$18</f>
        <v>14.04</v>
      </c>
      <c r="P11" s="16">
        <f>[7]Março!$H$19</f>
        <v>11.16</v>
      </c>
      <c r="Q11" s="16">
        <f>[7]Março!$H$20</f>
        <v>11.16</v>
      </c>
      <c r="R11" s="16">
        <f>[7]Março!$H$21</f>
        <v>18.36</v>
      </c>
      <c r="S11" s="16">
        <f>[7]Março!$H$22</f>
        <v>17.64</v>
      </c>
      <c r="T11" s="16">
        <f>[7]Março!$H$23</f>
        <v>11.520000000000001</v>
      </c>
      <c r="U11" s="16">
        <f>[7]Março!$H$24</f>
        <v>7.5600000000000005</v>
      </c>
      <c r="V11" s="16">
        <f>[7]Março!$H$25</f>
        <v>13.32</v>
      </c>
      <c r="W11" s="16">
        <f>[7]Março!$H$26</f>
        <v>9.3600000000000012</v>
      </c>
      <c r="X11" s="16">
        <f>[7]Março!$H$27</f>
        <v>7.2</v>
      </c>
      <c r="Y11" s="16">
        <f>[7]Março!$H$28</f>
        <v>10.8</v>
      </c>
      <c r="Z11" s="16">
        <f>[7]Março!$H$29</f>
        <v>12.6</v>
      </c>
      <c r="AA11" s="16">
        <f>[7]Março!$H$30</f>
        <v>8.2799999999999994</v>
      </c>
      <c r="AB11" s="16">
        <f>[7]Março!$H$31</f>
        <v>7.5600000000000005</v>
      </c>
      <c r="AC11" s="16">
        <f>[7]Março!$H$32</f>
        <v>8.64</v>
      </c>
      <c r="AD11" s="16">
        <f>[7]Março!$H$33</f>
        <v>7.2</v>
      </c>
      <c r="AE11" s="16">
        <f>[7]Março!$H$34</f>
        <v>8.2799999999999994</v>
      </c>
      <c r="AF11" s="16">
        <f>[7]Março!$H$35</f>
        <v>14.4</v>
      </c>
      <c r="AG11" s="33">
        <f>MAX(B11:AF11)</f>
        <v>21.240000000000002</v>
      </c>
    </row>
    <row r="12" spans="1:33" ht="17.100000000000001" customHeight="1">
      <c r="A12" s="14" t="s">
        <v>4</v>
      </c>
      <c r="B12" s="16">
        <f>[8]Março!$H$5</f>
        <v>18</v>
      </c>
      <c r="C12" s="16">
        <f>[8]Março!$H$6</f>
        <v>14.76</v>
      </c>
      <c r="D12" s="16">
        <f>[8]Março!$H$7</f>
        <v>17.64</v>
      </c>
      <c r="E12" s="16">
        <f>[8]Março!$H$8</f>
        <v>10.8</v>
      </c>
      <c r="F12" s="16">
        <f>[8]Março!$H$9</f>
        <v>13.32</v>
      </c>
      <c r="G12" s="16">
        <f>[8]Março!$H$10</f>
        <v>2.8800000000000003</v>
      </c>
      <c r="H12" s="16">
        <f>[8]Março!$H$11</f>
        <v>8.64</v>
      </c>
      <c r="I12" s="16">
        <f>[8]Março!$H$12</f>
        <v>7.9200000000000008</v>
      </c>
      <c r="J12" s="16">
        <f>[8]Março!$H$13</f>
        <v>23.040000000000003</v>
      </c>
      <c r="K12" s="16">
        <f>[8]Março!$H$14</f>
        <v>15.48</v>
      </c>
      <c r="L12" s="16">
        <f>[8]Março!$H$15</f>
        <v>19.8</v>
      </c>
      <c r="M12" s="16">
        <f>[8]Março!$H$16</f>
        <v>18.36</v>
      </c>
      <c r="N12" s="16">
        <f>[8]Março!$H$17</f>
        <v>19.8</v>
      </c>
      <c r="O12" s="16">
        <f>[8]Março!$H$18</f>
        <v>8.2799999999999994</v>
      </c>
      <c r="P12" s="16">
        <f>[8]Março!$H$19</f>
        <v>16.559999999999999</v>
      </c>
      <c r="Q12" s="16">
        <f>[8]Março!$H$20</f>
        <v>16.2</v>
      </c>
      <c r="R12" s="16">
        <f>[8]Março!$H$21</f>
        <v>17.64</v>
      </c>
      <c r="S12" s="16">
        <f>[8]Março!$H$22</f>
        <v>10.44</v>
      </c>
      <c r="T12" s="16">
        <f>[8]Março!$H$23</f>
        <v>7.5600000000000005</v>
      </c>
      <c r="U12" s="16">
        <f>[8]Março!$H$24</f>
        <v>7.2</v>
      </c>
      <c r="V12" s="16">
        <f>[8]Março!$H$25</f>
        <v>15.48</v>
      </c>
      <c r="W12" s="16">
        <f>[8]Março!$H$26</f>
        <v>6.48</v>
      </c>
      <c r="X12" s="16">
        <f>[8]Março!$H$27</f>
        <v>4.32</v>
      </c>
      <c r="Y12" s="16">
        <f>[8]Março!$H$28</f>
        <v>20.52</v>
      </c>
      <c r="Z12" s="16">
        <f>[8]Março!$H$29</f>
        <v>12.96</v>
      </c>
      <c r="AA12" s="16">
        <f>[8]Março!$H$30</f>
        <v>10.08</v>
      </c>
      <c r="AB12" s="16">
        <f>[8]Março!$H$31</f>
        <v>19.8</v>
      </c>
      <c r="AC12" s="16">
        <f>[8]Março!$H$32</f>
        <v>10.08</v>
      </c>
      <c r="AD12" s="16">
        <f>[8]Março!$H$33</f>
        <v>1.08</v>
      </c>
      <c r="AE12" s="16">
        <f>[8]Março!$H$34</f>
        <v>5.4</v>
      </c>
      <c r="AF12" s="16">
        <f>[8]Março!$H$35</f>
        <v>10.08</v>
      </c>
      <c r="AG12" s="33">
        <f t="shared" si="1"/>
        <v>23.040000000000003</v>
      </c>
    </row>
    <row r="13" spans="1:33" ht="17.100000000000001" customHeight="1">
      <c r="A13" s="14" t="s">
        <v>5</v>
      </c>
      <c r="B13" s="16">
        <f>[9]Março!$H$5</f>
        <v>11.879999999999999</v>
      </c>
      <c r="C13" s="16">
        <f>[9]Março!$H$6</f>
        <v>11.520000000000001</v>
      </c>
      <c r="D13" s="16">
        <f>[9]Março!$H$7</f>
        <v>12.96</v>
      </c>
      <c r="E13" s="16">
        <f>[9]Março!$H$8</f>
        <v>14.04</v>
      </c>
      <c r="F13" s="16">
        <f>[9]Março!$H$9</f>
        <v>14.76</v>
      </c>
      <c r="G13" s="16">
        <f>[9]Março!$H$10</f>
        <v>12.96</v>
      </c>
      <c r="H13" s="16">
        <f>[9]Março!$H$11</f>
        <v>11.520000000000001</v>
      </c>
      <c r="I13" s="16">
        <f>[9]Março!$H$12</f>
        <v>8.2799999999999994</v>
      </c>
      <c r="J13" s="16">
        <f>[9]Março!$H$13</f>
        <v>11.520000000000001</v>
      </c>
      <c r="K13" s="16">
        <f>[9]Março!$H$14</f>
        <v>10.08</v>
      </c>
      <c r="L13" s="16">
        <f>[9]Março!$H$15</f>
        <v>7.2</v>
      </c>
      <c r="M13" s="16">
        <f>[9]Março!$H$16</f>
        <v>8.2799999999999994</v>
      </c>
      <c r="N13" s="16">
        <f>[9]Março!$H$17</f>
        <v>8.64</v>
      </c>
      <c r="O13" s="16">
        <f>[9]Março!$H$18</f>
        <v>11.520000000000001</v>
      </c>
      <c r="P13" s="16">
        <f>[9]Março!$H$19</f>
        <v>8.64</v>
      </c>
      <c r="Q13" s="16">
        <f>[9]Março!$H$20</f>
        <v>12.96</v>
      </c>
      <c r="R13" s="16">
        <f>[9]Março!$H$21</f>
        <v>11.520000000000001</v>
      </c>
      <c r="S13" s="16">
        <f>[9]Março!$H$22</f>
        <v>21.96</v>
      </c>
      <c r="T13" s="16">
        <f>[9]Março!$H$23</f>
        <v>12.24</v>
      </c>
      <c r="U13" s="16">
        <f>[9]Março!$H$24</f>
        <v>15.120000000000001</v>
      </c>
      <c r="V13" s="16">
        <f>[9]Março!$H$25</f>
        <v>12.96</v>
      </c>
      <c r="W13" s="16">
        <f>[9]Março!$H$26</f>
        <v>9</v>
      </c>
      <c r="X13" s="16">
        <f>[9]Março!$H$27</f>
        <v>11.520000000000001</v>
      </c>
      <c r="Y13" s="16">
        <f>[9]Março!$H$28</f>
        <v>11.879999999999999</v>
      </c>
      <c r="Z13" s="16">
        <f>[9]Março!$H$29</f>
        <v>11.16</v>
      </c>
      <c r="AA13" s="16">
        <f>[9]Março!$H$30</f>
        <v>12.6</v>
      </c>
      <c r="AB13" s="16">
        <f>[9]Março!$H$31</f>
        <v>16.920000000000002</v>
      </c>
      <c r="AC13" s="16">
        <f>[9]Março!$H$32</f>
        <v>12.96</v>
      </c>
      <c r="AD13" s="16">
        <f>[9]Março!$H$33</f>
        <v>14.76</v>
      </c>
      <c r="AE13" s="16">
        <f>[9]Março!$H$34</f>
        <v>7.9200000000000008</v>
      </c>
      <c r="AF13" s="16">
        <f>[9]Março!$H$35</f>
        <v>11.520000000000001</v>
      </c>
      <c r="AG13" s="33">
        <f t="shared" si="1"/>
        <v>21.96</v>
      </c>
    </row>
    <row r="14" spans="1:33" ht="17.100000000000001" customHeight="1">
      <c r="A14" s="14" t="s">
        <v>48</v>
      </c>
      <c r="B14" s="16">
        <f>[10]Março!$H$5</f>
        <v>30.6</v>
      </c>
      <c r="C14" s="16">
        <f>[10]Março!$H$6</f>
        <v>18</v>
      </c>
      <c r="D14" s="16">
        <f>[10]Março!$H$7</f>
        <v>21.96</v>
      </c>
      <c r="E14" s="16">
        <f>[10]Março!$H$8</f>
        <v>24.840000000000003</v>
      </c>
      <c r="F14" s="16">
        <f>[10]Março!$H$9</f>
        <v>29.16</v>
      </c>
      <c r="G14" s="16">
        <f>[10]Março!$H$10</f>
        <v>14.76</v>
      </c>
      <c r="H14" s="16">
        <f>[10]Março!$H$11</f>
        <v>11.879999999999999</v>
      </c>
      <c r="I14" s="16">
        <f>[10]Março!$H$12</f>
        <v>16.559999999999999</v>
      </c>
      <c r="J14" s="16">
        <f>[10]Março!$H$13</f>
        <v>20.88</v>
      </c>
      <c r="K14" s="16">
        <f>[10]Março!$H$14</f>
        <v>19.8</v>
      </c>
      <c r="L14" s="16">
        <f>[10]Março!$H$15</f>
        <v>19.8</v>
      </c>
      <c r="M14" s="16">
        <f>[10]Março!$H$16</f>
        <v>16.559999999999999</v>
      </c>
      <c r="N14" s="16">
        <f>[10]Março!$H$17</f>
        <v>21.6</v>
      </c>
      <c r="O14" s="16">
        <f>[10]Março!$H$18</f>
        <v>20.88</v>
      </c>
      <c r="P14" s="16">
        <f>[10]Março!$H$19</f>
        <v>18.720000000000002</v>
      </c>
      <c r="Q14" s="16">
        <f>[10]Março!$H$20</f>
        <v>17.64</v>
      </c>
      <c r="R14" s="16">
        <f>[10]Março!$H$21</f>
        <v>25.56</v>
      </c>
      <c r="S14" s="16">
        <f>[10]Março!$H$22</f>
        <v>19.079999999999998</v>
      </c>
      <c r="T14" s="16">
        <f>[10]Março!$H$23</f>
        <v>19.079999999999998</v>
      </c>
      <c r="U14" s="16">
        <f>[10]Março!$H$24</f>
        <v>17.64</v>
      </c>
      <c r="V14" s="16">
        <f>[10]Março!$H$25</f>
        <v>20.16</v>
      </c>
      <c r="W14" s="16">
        <f>[10]Março!$H$26</f>
        <v>15.840000000000002</v>
      </c>
      <c r="X14" s="16">
        <f>[10]Março!$H$27</f>
        <v>12.24</v>
      </c>
      <c r="Y14" s="16">
        <f>[10]Março!$H$28</f>
        <v>18</v>
      </c>
      <c r="Z14" s="16">
        <f>[10]Março!$H$29</f>
        <v>17.64</v>
      </c>
      <c r="AA14" s="16">
        <f>[10]Março!$H$30</f>
        <v>24.48</v>
      </c>
      <c r="AB14" s="16">
        <f>[10]Março!$H$31</f>
        <v>19.440000000000001</v>
      </c>
      <c r="AC14" s="16">
        <f>[10]Março!$H$32</f>
        <v>12.96</v>
      </c>
      <c r="AD14" s="16">
        <f>[10]Março!$H$33</f>
        <v>20.88</v>
      </c>
      <c r="AE14" s="16">
        <f>[10]Março!$H$34</f>
        <v>16.2</v>
      </c>
      <c r="AF14" s="16">
        <f>[10]Março!$H$35</f>
        <v>14.76</v>
      </c>
      <c r="AG14" s="33">
        <f>MAX(B14:AF14)</f>
        <v>30.6</v>
      </c>
    </row>
    <row r="15" spans="1:33" ht="17.100000000000001" customHeight="1">
      <c r="A15" s="14" t="s">
        <v>6</v>
      </c>
      <c r="B15" s="16">
        <f>[11]Março!$H$5</f>
        <v>12.96</v>
      </c>
      <c r="C15" s="16">
        <f>[11]Março!$H$6</f>
        <v>10.44</v>
      </c>
      <c r="D15" s="16">
        <f>[11]Março!$H$7</f>
        <v>9</v>
      </c>
      <c r="E15" s="16">
        <f>[11]Março!$H$8</f>
        <v>14.4</v>
      </c>
      <c r="F15" s="16">
        <f>[11]Março!$H$9</f>
        <v>10.44</v>
      </c>
      <c r="G15" s="16">
        <f>[11]Março!$H$10</f>
        <v>7.2</v>
      </c>
      <c r="H15" s="16">
        <f>[11]Março!$H$11</f>
        <v>14.4</v>
      </c>
      <c r="I15" s="16">
        <f>[11]Março!$H$12</f>
        <v>15.48</v>
      </c>
      <c r="J15" s="16">
        <f>[11]Março!$H$13</f>
        <v>18</v>
      </c>
      <c r="K15" s="16">
        <f>[11]Março!$H$14</f>
        <v>11.879999999999999</v>
      </c>
      <c r="L15" s="16">
        <f>[11]Março!$H$15</f>
        <v>13.32</v>
      </c>
      <c r="M15" s="16">
        <f>[11]Março!$H$16</f>
        <v>13.32</v>
      </c>
      <c r="N15" s="16">
        <f>[11]Março!$H$17</f>
        <v>13.32</v>
      </c>
      <c r="O15" s="16">
        <f>[11]Março!$H$18</f>
        <v>9.7200000000000006</v>
      </c>
      <c r="P15" s="16">
        <f>[11]Março!$H$19</f>
        <v>19.440000000000001</v>
      </c>
      <c r="Q15" s="16">
        <f>[11]Março!$H$20</f>
        <v>9.7200000000000006</v>
      </c>
      <c r="R15" s="16">
        <f>[11]Março!$H$21</f>
        <v>11.520000000000001</v>
      </c>
      <c r="S15" s="16">
        <f>[11]Março!$H$22</f>
        <v>15.840000000000002</v>
      </c>
      <c r="T15" s="16">
        <f>[11]Março!$H$23</f>
        <v>14.04</v>
      </c>
      <c r="U15" s="16">
        <f>[11]Março!$H$24</f>
        <v>7.5600000000000005</v>
      </c>
      <c r="V15" s="16">
        <f>[11]Março!$H$25</f>
        <v>9.3600000000000012</v>
      </c>
      <c r="W15" s="16">
        <f>[11]Março!$H$26</f>
        <v>11.520000000000001</v>
      </c>
      <c r="X15" s="16">
        <f>[11]Março!$H$27</f>
        <v>10.08</v>
      </c>
      <c r="Y15" s="16">
        <f>[11]Março!$H$28</f>
        <v>10.08</v>
      </c>
      <c r="Z15" s="16">
        <f>[11]Março!$H$29</f>
        <v>9.3600000000000012</v>
      </c>
      <c r="AA15" s="16">
        <f>[11]Março!$H$30</f>
        <v>13.32</v>
      </c>
      <c r="AB15" s="16">
        <f>[11]Março!$H$31</f>
        <v>7.9200000000000008</v>
      </c>
      <c r="AC15" s="16">
        <f>[11]Março!$H$32</f>
        <v>11.520000000000001</v>
      </c>
      <c r="AD15" s="16">
        <f>[11]Março!$H$33</f>
        <v>12.96</v>
      </c>
      <c r="AE15" s="16">
        <f>[11]Março!$H$34</f>
        <v>12.6</v>
      </c>
      <c r="AF15" s="16">
        <f>[11]Março!$H$35</f>
        <v>17.64</v>
      </c>
      <c r="AG15" s="33">
        <f t="shared" si="1"/>
        <v>19.440000000000001</v>
      </c>
    </row>
    <row r="16" spans="1:33" ht="17.100000000000001" customHeight="1">
      <c r="A16" s="14" t="s">
        <v>7</v>
      </c>
      <c r="B16" s="16">
        <f>[12]Março!$H$5</f>
        <v>19.440000000000001</v>
      </c>
      <c r="C16" s="16">
        <f>[12]Março!$H$6</f>
        <v>18</v>
      </c>
      <c r="D16" s="16">
        <f>[12]Março!$H$7</f>
        <v>11.879999999999999</v>
      </c>
      <c r="E16" s="16">
        <f>[12]Março!$H$8</f>
        <v>10.44</v>
      </c>
      <c r="F16" s="16">
        <f>[12]Março!$H$9</f>
        <v>7.9200000000000008</v>
      </c>
      <c r="G16" s="16">
        <f>[12]Março!$H$10</f>
        <v>6.48</v>
      </c>
      <c r="H16" s="16">
        <f>[12]Março!$H$11</f>
        <v>16.559999999999999</v>
      </c>
      <c r="I16" s="16" t="str">
        <f>[12]Março!$H$12</f>
        <v>*</v>
      </c>
      <c r="J16" s="16">
        <f>[12]Março!$H$13</f>
        <v>13.32</v>
      </c>
      <c r="K16" s="16">
        <f>[12]Março!$H$14</f>
        <v>8.2799999999999994</v>
      </c>
      <c r="L16" s="16">
        <f>[12]Março!$H$15</f>
        <v>13.32</v>
      </c>
      <c r="M16" s="16">
        <f>[12]Março!$H$16</f>
        <v>11.16</v>
      </c>
      <c r="N16" s="16">
        <f>[12]Março!$H$17</f>
        <v>10.44</v>
      </c>
      <c r="O16" s="16">
        <f>[12]Março!$H$18</f>
        <v>30.96</v>
      </c>
      <c r="P16" s="16">
        <f>[12]Março!$H$19</f>
        <v>12.24</v>
      </c>
      <c r="Q16" s="16">
        <f>[12]Março!$H$20</f>
        <v>9</v>
      </c>
      <c r="R16" s="16">
        <f>[12]Março!$H$21</f>
        <v>16.559999999999999</v>
      </c>
      <c r="S16" s="16">
        <f>[12]Março!$H$22</f>
        <v>19.440000000000001</v>
      </c>
      <c r="T16" s="16">
        <f>[12]Março!$H$23</f>
        <v>15.48</v>
      </c>
      <c r="U16" s="16">
        <f>[12]Março!$H$24</f>
        <v>12.6</v>
      </c>
      <c r="V16" s="16">
        <f>[12]Março!$H$25</f>
        <v>12.96</v>
      </c>
      <c r="W16" s="16">
        <f>[12]Março!$H$26</f>
        <v>12.6</v>
      </c>
      <c r="X16" s="16">
        <f>[12]Março!$H$27</f>
        <v>9.3600000000000012</v>
      </c>
      <c r="Y16" s="16">
        <f>[12]Março!$H$28</f>
        <v>15.840000000000002</v>
      </c>
      <c r="Z16" s="16">
        <f>[12]Março!$H$29</f>
        <v>16.920000000000002</v>
      </c>
      <c r="AA16" s="16">
        <f>[12]Março!$H$30</f>
        <v>18</v>
      </c>
      <c r="AB16" s="16">
        <f>[12]Março!$H$31</f>
        <v>11.16</v>
      </c>
      <c r="AC16" s="16">
        <f>[12]Março!$H$32</f>
        <v>12.24</v>
      </c>
      <c r="AD16" s="16">
        <f>[12]Março!$H$33</f>
        <v>8.64</v>
      </c>
      <c r="AE16" s="16">
        <f>[12]Março!$H$34</f>
        <v>10.44</v>
      </c>
      <c r="AF16" s="16">
        <f>[12]Março!$H$35</f>
        <v>23.040000000000003</v>
      </c>
      <c r="AG16" s="33">
        <f t="shared" si="1"/>
        <v>30.96</v>
      </c>
    </row>
    <row r="17" spans="1:33" ht="17.100000000000001" customHeight="1">
      <c r="A17" s="14" t="s">
        <v>8</v>
      </c>
      <c r="B17" s="16">
        <f>[13]Março!$H$5</f>
        <v>24.48</v>
      </c>
      <c r="C17" s="16">
        <f>[13]Março!$H$6</f>
        <v>23.759999999999998</v>
      </c>
      <c r="D17" s="16">
        <f>[13]Março!$H$7</f>
        <v>24.12</v>
      </c>
      <c r="E17" s="16">
        <f>[13]Março!$H$8</f>
        <v>16.559999999999999</v>
      </c>
      <c r="F17" s="16">
        <f>[13]Março!$H$9</f>
        <v>14.4</v>
      </c>
      <c r="G17" s="16">
        <f>[13]Março!$H$10</f>
        <v>30.96</v>
      </c>
      <c r="H17" s="16">
        <f>[13]Março!$H$11</f>
        <v>13.68</v>
      </c>
      <c r="I17" s="16">
        <f>[13]Março!$H$12</f>
        <v>10.08</v>
      </c>
      <c r="J17" s="16">
        <f>[13]Março!$H$13</f>
        <v>15.120000000000001</v>
      </c>
      <c r="K17" s="16">
        <f>[13]Março!$H$14</f>
        <v>14.04</v>
      </c>
      <c r="L17" s="16">
        <f>[13]Março!$H$15</f>
        <v>15.120000000000001</v>
      </c>
      <c r="M17" s="16">
        <f>[13]Março!$H$16</f>
        <v>18.36</v>
      </c>
      <c r="N17" s="16">
        <f>[13]Março!$H$17</f>
        <v>25.92</v>
      </c>
      <c r="O17" s="16">
        <f>[13]Março!$H$18</f>
        <v>23.040000000000003</v>
      </c>
      <c r="P17" s="16">
        <f>[13]Março!$H$19</f>
        <v>11.16</v>
      </c>
      <c r="Q17" s="16">
        <f>[13]Março!$H$20</f>
        <v>9.3600000000000012</v>
      </c>
      <c r="R17" s="16">
        <f>[13]Março!$H$21</f>
        <v>18.720000000000002</v>
      </c>
      <c r="S17" s="16">
        <f>[13]Março!$H$22</f>
        <v>17.64</v>
      </c>
      <c r="T17" s="16">
        <f>[13]Março!$H$23</f>
        <v>17.64</v>
      </c>
      <c r="U17" s="16">
        <f>[13]Março!$H$24</f>
        <v>16.559999999999999</v>
      </c>
      <c r="V17" s="16">
        <f>[13]Março!$H$25</f>
        <v>12.24</v>
      </c>
      <c r="W17" s="16">
        <f>[13]Março!$H$26</f>
        <v>16.559999999999999</v>
      </c>
      <c r="X17" s="16">
        <f>[13]Março!$H$27</f>
        <v>13.68</v>
      </c>
      <c r="Y17" s="16">
        <f>[13]Março!$H$28</f>
        <v>21.240000000000002</v>
      </c>
      <c r="Z17" s="16">
        <f>[13]Março!$H$29</f>
        <v>17.28</v>
      </c>
      <c r="AA17" s="16">
        <f>[13]Março!$H$30</f>
        <v>15.48</v>
      </c>
      <c r="AB17" s="16">
        <f>[13]Março!$H$31</f>
        <v>11.879999999999999</v>
      </c>
      <c r="AC17" s="16">
        <f>[13]Março!$H$32</f>
        <v>12.24</v>
      </c>
      <c r="AD17" s="16">
        <f>[13]Março!$H$33</f>
        <v>11.16</v>
      </c>
      <c r="AE17" s="16">
        <f>[13]Março!$H$34</f>
        <v>11.879999999999999</v>
      </c>
      <c r="AF17" s="16">
        <f>[13]Março!$H$35</f>
        <v>14.04</v>
      </c>
      <c r="AG17" s="33">
        <f t="shared" si="1"/>
        <v>30.96</v>
      </c>
    </row>
    <row r="18" spans="1:33" ht="17.100000000000001" customHeight="1">
      <c r="A18" s="14" t="s">
        <v>9</v>
      </c>
      <c r="B18" s="16">
        <f>[14]Março!$H$5</f>
        <v>21.240000000000002</v>
      </c>
      <c r="C18" s="16">
        <f>[14]Março!$H$6</f>
        <v>18.36</v>
      </c>
      <c r="D18" s="16">
        <f>[14]Março!$H$7</f>
        <v>12.96</v>
      </c>
      <c r="E18" s="16">
        <f>[14]Março!$H$8</f>
        <v>26.64</v>
      </c>
      <c r="F18" s="16">
        <f>[14]Março!$H$9</f>
        <v>12.96</v>
      </c>
      <c r="G18" s="16">
        <f>[14]Março!$H$10</f>
        <v>27.720000000000002</v>
      </c>
      <c r="H18" s="16">
        <f>[14]Março!$H$11</f>
        <v>14.04</v>
      </c>
      <c r="I18" s="16">
        <f>[14]Março!$H$12</f>
        <v>29.52</v>
      </c>
      <c r="J18" s="16">
        <f>[14]Março!$H$13</f>
        <v>13.32</v>
      </c>
      <c r="K18" s="16">
        <f>[14]Março!$H$14</f>
        <v>11.16</v>
      </c>
      <c r="L18" s="16">
        <f>[14]Março!$H$15</f>
        <v>12.6</v>
      </c>
      <c r="M18" s="16">
        <f>[14]Março!$H$16</f>
        <v>19.440000000000001</v>
      </c>
      <c r="N18" s="16">
        <f>[14]Março!$H$17</f>
        <v>10.44</v>
      </c>
      <c r="O18" s="16">
        <f>[14]Março!$H$18</f>
        <v>10.08</v>
      </c>
      <c r="P18" s="16">
        <f>[14]Março!$H$19</f>
        <v>10.8</v>
      </c>
      <c r="Q18" s="16">
        <f>[14]Março!$H$20</f>
        <v>10.08</v>
      </c>
      <c r="R18" s="16">
        <f>[14]Março!$H$21</f>
        <v>13.32</v>
      </c>
      <c r="S18" s="16">
        <f>[14]Março!$H$22</f>
        <v>14.4</v>
      </c>
      <c r="T18" s="16">
        <f>[14]Março!$H$23</f>
        <v>18.720000000000002</v>
      </c>
      <c r="U18" s="16">
        <f>[14]Março!$H$24</f>
        <v>11.16</v>
      </c>
      <c r="V18" s="16">
        <f>[14]Março!$H$25</f>
        <v>13.68</v>
      </c>
      <c r="W18" s="16">
        <f>[14]Março!$H$26</f>
        <v>14.04</v>
      </c>
      <c r="X18" s="16">
        <f>[14]Março!$H$27</f>
        <v>13.68</v>
      </c>
      <c r="Y18" s="16">
        <f>[14]Março!$H$28</f>
        <v>14.76</v>
      </c>
      <c r="Z18" s="16">
        <f>[14]Março!$H$29</f>
        <v>15.840000000000002</v>
      </c>
      <c r="AA18" s="16">
        <f>[14]Março!$H$30</f>
        <v>11.879999999999999</v>
      </c>
      <c r="AB18" s="16">
        <f>[14]Março!$H$31</f>
        <v>14.76</v>
      </c>
      <c r="AC18" s="16">
        <f>[14]Março!$H$32</f>
        <v>15.120000000000001</v>
      </c>
      <c r="AD18" s="16">
        <f>[14]Março!$H$33</f>
        <v>15.120000000000001</v>
      </c>
      <c r="AE18" s="16">
        <f>[14]Março!$H$34</f>
        <v>10.44</v>
      </c>
      <c r="AF18" s="16">
        <f>[14]Março!$H$35</f>
        <v>19.440000000000001</v>
      </c>
      <c r="AG18" s="33">
        <f t="shared" si="1"/>
        <v>29.52</v>
      </c>
    </row>
    <row r="19" spans="1:33" ht="17.100000000000001" customHeight="1">
      <c r="A19" s="14" t="s">
        <v>47</v>
      </c>
      <c r="B19" s="16">
        <f>[15]Março!$H$5</f>
        <v>14.04</v>
      </c>
      <c r="C19" s="16">
        <f>[15]Março!$H$6</f>
        <v>10.08</v>
      </c>
      <c r="D19" s="16">
        <f>[15]Março!$H$7</f>
        <v>16.559999999999999</v>
      </c>
      <c r="E19" s="16">
        <f>[15]Março!$H$8</f>
        <v>17.64</v>
      </c>
      <c r="F19" s="16">
        <f>[15]Março!$H$9</f>
        <v>12.24</v>
      </c>
      <c r="G19" s="16">
        <f>[15]Março!$H$10</f>
        <v>16.2</v>
      </c>
      <c r="H19" s="16">
        <f>[15]Março!$H$11</f>
        <v>10.08</v>
      </c>
      <c r="I19" s="16">
        <f>[15]Março!$H$12</f>
        <v>10.08</v>
      </c>
      <c r="J19" s="16">
        <f>[15]Março!$H$13</f>
        <v>11.16</v>
      </c>
      <c r="K19" s="16">
        <f>[15]Março!$H$14</f>
        <v>7.9200000000000008</v>
      </c>
      <c r="L19" s="16">
        <f>[15]Março!$H$15</f>
        <v>10.44</v>
      </c>
      <c r="M19" s="16">
        <f>[15]Março!$H$16</f>
        <v>12.24</v>
      </c>
      <c r="N19" s="16">
        <f>[15]Março!$H$17</f>
        <v>19.440000000000001</v>
      </c>
      <c r="O19" s="16">
        <f>[15]Março!$H$18</f>
        <v>12.24</v>
      </c>
      <c r="P19" s="16">
        <f>[15]Março!$H$19</f>
        <v>9.3600000000000012</v>
      </c>
      <c r="Q19" s="16">
        <f>[15]Março!$H$20</f>
        <v>6.12</v>
      </c>
      <c r="R19" s="16">
        <f>[15]Março!$H$21</f>
        <v>8.2799999999999994</v>
      </c>
      <c r="S19" s="16">
        <f>[15]Março!$H$22</f>
        <v>11.879999999999999</v>
      </c>
      <c r="T19" s="16">
        <f>[15]Março!$H$23</f>
        <v>9.7200000000000006</v>
      </c>
      <c r="U19" s="16">
        <f>[15]Março!$H$24</f>
        <v>10.8</v>
      </c>
      <c r="V19" s="16">
        <f>[15]Março!$H$25</f>
        <v>11.520000000000001</v>
      </c>
      <c r="W19" s="16">
        <f>[15]Março!$H$26</f>
        <v>12.6</v>
      </c>
      <c r="X19" s="16">
        <f>[15]Março!$H$27</f>
        <v>9</v>
      </c>
      <c r="Y19" s="16">
        <f>[15]Março!$H$28</f>
        <v>12.24</v>
      </c>
      <c r="Z19" s="16">
        <f>[15]Março!$H$29</f>
        <v>13.32</v>
      </c>
      <c r="AA19" s="16">
        <f>[15]Março!$H$30</f>
        <v>14.04</v>
      </c>
      <c r="AB19" s="16">
        <f>[15]Março!$H$31</f>
        <v>9.3600000000000012</v>
      </c>
      <c r="AC19" s="16">
        <f>[15]Março!$H$32</f>
        <v>11.520000000000001</v>
      </c>
      <c r="AD19" s="16">
        <f>[15]Março!$H$33</f>
        <v>17.64</v>
      </c>
      <c r="AE19" s="16">
        <f>[15]Março!$H$34</f>
        <v>9.7200000000000006</v>
      </c>
      <c r="AF19" s="16">
        <f>[15]Março!$H$35</f>
        <v>9.7200000000000006</v>
      </c>
      <c r="AG19" s="33">
        <f t="shared" si="1"/>
        <v>19.440000000000001</v>
      </c>
    </row>
    <row r="20" spans="1:33" ht="17.100000000000001" customHeight="1">
      <c r="A20" s="14" t="s">
        <v>10</v>
      </c>
      <c r="B20" s="16">
        <f>[16]Março!$H$5</f>
        <v>17.64</v>
      </c>
      <c r="C20" s="16">
        <f>[16]Março!$H$6</f>
        <v>11.520000000000001</v>
      </c>
      <c r="D20" s="16">
        <f>[16]Março!$H$7</f>
        <v>11.520000000000001</v>
      </c>
      <c r="E20" s="16">
        <f>[16]Março!$H$8</f>
        <v>14.4</v>
      </c>
      <c r="F20" s="16">
        <f>[16]Março!$H$9</f>
        <v>7.2</v>
      </c>
      <c r="G20" s="16">
        <f>[16]Março!$H$10</f>
        <v>12.96</v>
      </c>
      <c r="H20" s="16">
        <f>[16]Março!$H$11</f>
        <v>9.3600000000000012</v>
      </c>
      <c r="I20" s="16">
        <f>[16]Março!$H$12</f>
        <v>12.6</v>
      </c>
      <c r="J20" s="16">
        <f>[16]Março!$H$13</f>
        <v>10.8</v>
      </c>
      <c r="K20" s="16">
        <f>[16]Março!$H$14</f>
        <v>9</v>
      </c>
      <c r="L20" s="16">
        <f>[16]Março!$H$15</f>
        <v>8.64</v>
      </c>
      <c r="M20" s="16">
        <f>[16]Março!$H$16</f>
        <v>16.559999999999999</v>
      </c>
      <c r="N20" s="16">
        <f>[16]Março!$H$17</f>
        <v>16.920000000000002</v>
      </c>
      <c r="O20" s="16">
        <f>[16]Março!$H$18</f>
        <v>9.3600000000000012</v>
      </c>
      <c r="P20" s="16">
        <f>[16]Março!$H$19</f>
        <v>7.5600000000000005</v>
      </c>
      <c r="Q20" s="16">
        <f>[16]Março!$H$20</f>
        <v>2.52</v>
      </c>
      <c r="R20" s="16">
        <f>[16]Março!$H$21</f>
        <v>5.4</v>
      </c>
      <c r="S20" s="16">
        <f>[16]Março!$H$22</f>
        <v>7.5600000000000005</v>
      </c>
      <c r="T20" s="16">
        <f>[16]Março!$H$23</f>
        <v>11.879999999999999</v>
      </c>
      <c r="U20" s="16">
        <f>[16]Março!$H$24</f>
        <v>6.84</v>
      </c>
      <c r="V20" s="16">
        <f>[16]Março!$H$25</f>
        <v>1.8</v>
      </c>
      <c r="W20" s="16">
        <f>[16]Março!$H$26</f>
        <v>8.64</v>
      </c>
      <c r="X20" s="16">
        <f>[16]Março!$H$27</f>
        <v>0</v>
      </c>
      <c r="Y20" s="16">
        <f>[16]Março!$H$28</f>
        <v>10.08</v>
      </c>
      <c r="Z20" s="16">
        <f>[16]Março!$H$29</f>
        <v>3.9600000000000004</v>
      </c>
      <c r="AA20" s="16">
        <f>[16]Março!$H$30</f>
        <v>1.8</v>
      </c>
      <c r="AB20" s="16">
        <f>[16]Março!$H$31</f>
        <v>1.4400000000000002</v>
      </c>
      <c r="AC20" s="16">
        <f>[16]Março!$H$32</f>
        <v>0</v>
      </c>
      <c r="AD20" s="16">
        <f>[16]Março!$H$33</f>
        <v>0</v>
      </c>
      <c r="AE20" s="16">
        <f>[16]Março!$H$34</f>
        <v>1.08</v>
      </c>
      <c r="AF20" s="16">
        <f>[16]Março!$H$35</f>
        <v>1.08</v>
      </c>
      <c r="AG20" s="33">
        <f>MAX(B20:AF20)</f>
        <v>17.64</v>
      </c>
    </row>
    <row r="21" spans="1:33" ht="17.100000000000001" customHeight="1">
      <c r="A21" s="14" t="s">
        <v>11</v>
      </c>
      <c r="B21" s="16">
        <f>[17]Março!$H$5</f>
        <v>10.44</v>
      </c>
      <c r="C21" s="16">
        <f>[17]Março!$H$6</f>
        <v>11.879999999999999</v>
      </c>
      <c r="D21" s="16">
        <f>[17]Março!$H$7</f>
        <v>7.9200000000000008</v>
      </c>
      <c r="E21" s="16">
        <f>[17]Março!$H$8</f>
        <v>13.68</v>
      </c>
      <c r="F21" s="16">
        <f>[17]Março!$H$9</f>
        <v>11.520000000000001</v>
      </c>
      <c r="G21" s="16">
        <f>[17]Março!$H$10</f>
        <v>9.3600000000000012</v>
      </c>
      <c r="H21" s="16">
        <f>[17]Março!$H$11</f>
        <v>10.8</v>
      </c>
      <c r="I21" s="16">
        <f>[17]Março!$H$12</f>
        <v>16.920000000000002</v>
      </c>
      <c r="J21" s="16">
        <f>[17]Março!$H$13</f>
        <v>18.720000000000002</v>
      </c>
      <c r="K21" s="16">
        <f>[17]Março!$H$14</f>
        <v>10.44</v>
      </c>
      <c r="L21" s="16">
        <f>[17]Março!$H$15</f>
        <v>14.04</v>
      </c>
      <c r="M21" s="16">
        <f>[17]Março!$H$16</f>
        <v>8.2799999999999994</v>
      </c>
      <c r="N21" s="16">
        <f>[17]Março!$H$17</f>
        <v>13.68</v>
      </c>
      <c r="O21" s="16">
        <f>[17]Março!$H$18</f>
        <v>5.4</v>
      </c>
      <c r="P21" s="16">
        <f>[17]Março!$H$19</f>
        <v>18</v>
      </c>
      <c r="Q21" s="16">
        <f>[17]Março!$H$20</f>
        <v>2.52</v>
      </c>
      <c r="R21" s="16">
        <f>[17]Março!$H$21</f>
        <v>10.44</v>
      </c>
      <c r="S21" s="16">
        <f>[17]Março!$H$22</f>
        <v>13.32</v>
      </c>
      <c r="T21" s="16">
        <f>[17]Março!$H$23</f>
        <v>10.8</v>
      </c>
      <c r="U21" s="16">
        <f>[17]Março!$H$24</f>
        <v>0</v>
      </c>
      <c r="V21" s="16">
        <f>[17]Março!$H$25</f>
        <v>9.3600000000000012</v>
      </c>
      <c r="W21" s="16">
        <f>[17]Março!$H$26</f>
        <v>9</v>
      </c>
      <c r="X21" s="16">
        <f>[17]Março!$H$27</f>
        <v>6.12</v>
      </c>
      <c r="Y21" s="16">
        <f>[17]Março!$H$28</f>
        <v>10.44</v>
      </c>
      <c r="Z21" s="16">
        <f>[17]Março!$H$29</f>
        <v>9</v>
      </c>
      <c r="AA21" s="16">
        <f>[17]Março!$H$30</f>
        <v>15.120000000000001</v>
      </c>
      <c r="AB21" s="16">
        <f>[17]Março!$H$31</f>
        <v>12.6</v>
      </c>
      <c r="AC21" s="16">
        <f>[17]Março!$H$32</f>
        <v>5.04</v>
      </c>
      <c r="AD21" s="16">
        <f>[17]Março!$H$33</f>
        <v>7.2</v>
      </c>
      <c r="AE21" s="16">
        <f>[17]Março!$H$34</f>
        <v>10.8</v>
      </c>
      <c r="AF21" s="16">
        <f>[17]Março!$H$35</f>
        <v>10.08</v>
      </c>
      <c r="AG21" s="33">
        <f>MAX(B21:AF21)</f>
        <v>18.720000000000002</v>
      </c>
    </row>
    <row r="22" spans="1:33" ht="17.100000000000001" customHeight="1">
      <c r="A22" s="14" t="s">
        <v>12</v>
      </c>
      <c r="B22" s="16">
        <f>[18]Março!$H$5</f>
        <v>6.84</v>
      </c>
      <c r="C22" s="16">
        <f>[18]Março!$H$6</f>
        <v>7.9200000000000008</v>
      </c>
      <c r="D22" s="16">
        <f>[18]Março!$H$7</f>
        <v>12.24</v>
      </c>
      <c r="E22" s="16">
        <f>[18]Março!$H$8</f>
        <v>11.879999999999999</v>
      </c>
      <c r="F22" s="16">
        <f>[18]Março!$H$9</f>
        <v>9.3600000000000012</v>
      </c>
      <c r="G22" s="16">
        <f>[18]Março!$H$10</f>
        <v>10.8</v>
      </c>
      <c r="H22" s="16">
        <f>[18]Março!$H$11</f>
        <v>5.4</v>
      </c>
      <c r="I22" s="16">
        <f>[18]Março!$H$12</f>
        <v>11.520000000000001</v>
      </c>
      <c r="J22" s="16">
        <f>[18]Março!$H$13</f>
        <v>7.9200000000000008</v>
      </c>
      <c r="K22" s="16">
        <f>[18]Março!$H$14</f>
        <v>8.64</v>
      </c>
      <c r="L22" s="16">
        <f>[18]Março!$H$15</f>
        <v>6.48</v>
      </c>
      <c r="M22" s="16">
        <f>[18]Março!$H$16</f>
        <v>8.2799999999999994</v>
      </c>
      <c r="N22" s="16">
        <f>[18]Março!$H$17</f>
        <v>9.7200000000000006</v>
      </c>
      <c r="O22" s="16">
        <f>[18]Março!$H$18</f>
        <v>10.8</v>
      </c>
      <c r="P22" s="16">
        <f>[18]Março!$H$19</f>
        <v>9</v>
      </c>
      <c r="Q22" s="16">
        <f>[18]Março!$H$20</f>
        <v>6.48</v>
      </c>
      <c r="R22" s="16">
        <f>[18]Março!$H$21</f>
        <v>7.5600000000000005</v>
      </c>
      <c r="S22" s="16">
        <f>[18]Março!$H$22</f>
        <v>8.64</v>
      </c>
      <c r="T22" s="16">
        <f>[18]Março!$H$23</f>
        <v>9</v>
      </c>
      <c r="U22" s="16">
        <f>[18]Março!$H$24</f>
        <v>5.4</v>
      </c>
      <c r="V22" s="16">
        <f>[18]Março!$H$25</f>
        <v>7.9200000000000008</v>
      </c>
      <c r="W22" s="16">
        <f>[18]Março!$H$26</f>
        <v>8.64</v>
      </c>
      <c r="X22" s="16" t="str">
        <f>[18]Março!$H$27</f>
        <v>*</v>
      </c>
      <c r="Y22" s="16" t="str">
        <f>[18]Março!$H$28</f>
        <v>*</v>
      </c>
      <c r="Z22" s="16" t="str">
        <f>[18]Março!$H$29</f>
        <v>*</v>
      </c>
      <c r="AA22" s="16" t="str">
        <f>[18]Março!$H$30</f>
        <v>*</v>
      </c>
      <c r="AB22" s="16" t="str">
        <f>[18]Março!$H$31</f>
        <v>*</v>
      </c>
      <c r="AC22" s="16" t="str">
        <f>[18]Março!$H$32</f>
        <v>*</v>
      </c>
      <c r="AD22" s="16" t="str">
        <f>[18]Março!$H$33</f>
        <v>*</v>
      </c>
      <c r="AE22" s="16" t="str">
        <f>[18]Março!$H$34</f>
        <v>*</v>
      </c>
      <c r="AF22" s="16" t="str">
        <f>[18]Março!$H$35</f>
        <v>*</v>
      </c>
      <c r="AG22" s="33">
        <f>MAX(B22:AF22)</f>
        <v>12.24</v>
      </c>
    </row>
    <row r="23" spans="1:33" ht="17.100000000000001" customHeight="1">
      <c r="A23" s="14" t="s">
        <v>13</v>
      </c>
      <c r="B23" s="16">
        <f>[19]Março!$H$5</f>
        <v>15.48</v>
      </c>
      <c r="C23" s="16">
        <f>[19]Março!$H$6</f>
        <v>12.24</v>
      </c>
      <c r="D23" s="16">
        <f>[19]Março!$H$7</f>
        <v>13.68</v>
      </c>
      <c r="E23" s="16">
        <f>[19]Março!$H$8</f>
        <v>25.92</v>
      </c>
      <c r="F23" s="16">
        <f>[19]Março!$H$9</f>
        <v>14.76</v>
      </c>
      <c r="G23" s="16">
        <f>[19]Março!$H$10</f>
        <v>13.32</v>
      </c>
      <c r="H23" s="16">
        <f>[19]Março!$H$11</f>
        <v>15.120000000000001</v>
      </c>
      <c r="I23" s="16">
        <f>[19]Março!$H$12</f>
        <v>18</v>
      </c>
      <c r="J23" s="16">
        <f>[19]Março!$H$13</f>
        <v>21.6</v>
      </c>
      <c r="K23" s="16">
        <f>[19]Março!$H$14</f>
        <v>13.68</v>
      </c>
      <c r="L23" s="16">
        <f>[19]Março!$H$15</f>
        <v>11.520000000000001</v>
      </c>
      <c r="M23" s="16">
        <f>[19]Março!$H$16</f>
        <v>10.8</v>
      </c>
      <c r="N23" s="16">
        <f>[19]Março!$H$17</f>
        <v>16.920000000000002</v>
      </c>
      <c r="O23" s="16">
        <f>[19]Março!$H$18</f>
        <v>27.720000000000002</v>
      </c>
      <c r="P23" s="16">
        <f>[19]Março!$H$19</f>
        <v>10.08</v>
      </c>
      <c r="Q23" s="16">
        <f>[19]Março!$H$20</f>
        <v>18.36</v>
      </c>
      <c r="R23" s="16">
        <f>[19]Março!$H$21</f>
        <v>16.2</v>
      </c>
      <c r="S23" s="16">
        <f>[19]Março!$H$22</f>
        <v>14.04</v>
      </c>
      <c r="T23" s="16">
        <f>[19]Março!$H$23</f>
        <v>9.3600000000000012</v>
      </c>
      <c r="U23" s="16">
        <f>[19]Março!$H$24</f>
        <v>12.6</v>
      </c>
      <c r="V23" s="16">
        <f>[19]Março!$H$25</f>
        <v>14.76</v>
      </c>
      <c r="W23" s="16">
        <f>[19]Março!$H$26</f>
        <v>12.96</v>
      </c>
      <c r="X23" s="16">
        <f>[19]Março!$H$27</f>
        <v>13.32</v>
      </c>
      <c r="Y23" s="16">
        <f>[19]Março!$H$28</f>
        <v>20.88</v>
      </c>
      <c r="Z23" s="16">
        <f>[19]Março!$H$29</f>
        <v>19.440000000000001</v>
      </c>
      <c r="AA23" s="16">
        <f>[19]Março!$H$30</f>
        <v>17.28</v>
      </c>
      <c r="AB23" s="16">
        <f>[19]Março!$H$31</f>
        <v>13.32</v>
      </c>
      <c r="AC23" s="16">
        <f>[19]Março!$H$32</f>
        <v>12.96</v>
      </c>
      <c r="AD23" s="16">
        <f>[19]Março!$H$33</f>
        <v>11.520000000000001</v>
      </c>
      <c r="AE23" s="16">
        <f>[19]Março!$H$34</f>
        <v>12.24</v>
      </c>
      <c r="AF23" s="16">
        <f>[19]Março!$H$35</f>
        <v>33.480000000000004</v>
      </c>
      <c r="AG23" s="33">
        <f>MAX(B23:AF23)</f>
        <v>33.480000000000004</v>
      </c>
    </row>
    <row r="24" spans="1:33" ht="17.100000000000001" customHeight="1">
      <c r="A24" s="14" t="s">
        <v>14</v>
      </c>
      <c r="B24" s="16">
        <f>[20]Março!$H$5</f>
        <v>14.4</v>
      </c>
      <c r="C24" s="16">
        <f>[20]Março!$H$6</f>
        <v>13.32</v>
      </c>
      <c r="D24" s="16">
        <f>[20]Março!$H$7</f>
        <v>11.16</v>
      </c>
      <c r="E24" s="16">
        <f>[20]Março!$H$8</f>
        <v>12.6</v>
      </c>
      <c r="F24" s="16">
        <f>[20]Março!$H$9</f>
        <v>11.16</v>
      </c>
      <c r="G24" s="16">
        <f>[20]Março!$H$10</f>
        <v>12.24</v>
      </c>
      <c r="H24" s="16">
        <f>[20]Março!$H$11</f>
        <v>14.76</v>
      </c>
      <c r="I24" s="16">
        <f>[20]Março!$H$12</f>
        <v>12.6</v>
      </c>
      <c r="J24" s="16">
        <f>[20]Março!$H$13</f>
        <v>19.079999999999998</v>
      </c>
      <c r="K24" s="16">
        <f>[20]Março!$H$14</f>
        <v>8.2799999999999994</v>
      </c>
      <c r="L24" s="16">
        <f>[20]Março!$H$15</f>
        <v>13.68</v>
      </c>
      <c r="M24" s="16">
        <f>[20]Março!$H$16</f>
        <v>35.28</v>
      </c>
      <c r="N24" s="16">
        <f>[20]Março!$H$17</f>
        <v>20.16</v>
      </c>
      <c r="O24" s="16">
        <f>[20]Março!$H$18</f>
        <v>16.559999999999999</v>
      </c>
      <c r="P24" s="16">
        <f>[20]Março!$H$19</f>
        <v>17.28</v>
      </c>
      <c r="Q24" s="16">
        <f>[20]Março!$H$20</f>
        <v>14.76</v>
      </c>
      <c r="R24" s="16">
        <f>[20]Março!$H$21</f>
        <v>16.559999999999999</v>
      </c>
      <c r="S24" s="16">
        <f>[20]Março!$H$22</f>
        <v>11.879999999999999</v>
      </c>
      <c r="T24" s="16">
        <f>[20]Março!$H$23</f>
        <v>16.559999999999999</v>
      </c>
      <c r="U24" s="16">
        <f>[20]Março!$H$24</f>
        <v>13.68</v>
      </c>
      <c r="V24" s="16">
        <f>[20]Março!$H$25</f>
        <v>12.24</v>
      </c>
      <c r="W24" s="16">
        <f>[20]Março!$H$26</f>
        <v>10.44</v>
      </c>
      <c r="X24" s="16">
        <f>[20]Março!$H$27</f>
        <v>9.7200000000000006</v>
      </c>
      <c r="Y24" s="16">
        <f>[20]Março!$H$28</f>
        <v>11.520000000000001</v>
      </c>
      <c r="Z24" s="16">
        <f>[20]Março!$H$29</f>
        <v>10.8</v>
      </c>
      <c r="AA24" s="16">
        <f>[20]Março!$H$30</f>
        <v>11.879999999999999</v>
      </c>
      <c r="AB24" s="16">
        <f>[20]Março!$H$31</f>
        <v>20.52</v>
      </c>
      <c r="AC24" s="16">
        <f>[20]Março!$H$32</f>
        <v>8.64</v>
      </c>
      <c r="AD24" s="16">
        <f>[20]Março!$H$33</f>
        <v>19.8</v>
      </c>
      <c r="AE24" s="16">
        <f>[20]Março!$H$34</f>
        <v>27.720000000000002</v>
      </c>
      <c r="AF24" s="16">
        <f>[20]Março!$H$35</f>
        <v>9.7200000000000006</v>
      </c>
      <c r="AG24" s="33">
        <f>MAX(B24:AF24)</f>
        <v>35.28</v>
      </c>
    </row>
    <row r="25" spans="1:33" ht="17.100000000000001" customHeight="1">
      <c r="A25" s="14" t="s">
        <v>15</v>
      </c>
      <c r="B25" s="16">
        <f>[21]Março!$H$5</f>
        <v>26.28</v>
      </c>
      <c r="C25" s="16">
        <f>[21]Março!$H$6</f>
        <v>21.6</v>
      </c>
      <c r="D25" s="16">
        <f>[21]Março!$H$7</f>
        <v>19.440000000000001</v>
      </c>
      <c r="E25" s="16">
        <f>[21]Março!$H$8</f>
        <v>15.120000000000001</v>
      </c>
      <c r="F25" s="16">
        <f>[21]Março!$H$9</f>
        <v>11.16</v>
      </c>
      <c r="G25" s="16">
        <f>[21]Março!$H$10</f>
        <v>14.4</v>
      </c>
      <c r="H25" s="16">
        <f>[21]Março!$H$11</f>
        <v>16.920000000000002</v>
      </c>
      <c r="I25" s="16">
        <f>[21]Março!$H$12</f>
        <v>15.48</v>
      </c>
      <c r="J25" s="16">
        <f>[21]Março!$H$13</f>
        <v>16.559999999999999</v>
      </c>
      <c r="K25" s="16">
        <f>[21]Março!$H$14</f>
        <v>12.96</v>
      </c>
      <c r="L25" s="16">
        <f>[21]Março!$H$15</f>
        <v>15.120000000000001</v>
      </c>
      <c r="M25" s="16">
        <f>[21]Março!$H$16</f>
        <v>15.48</v>
      </c>
      <c r="N25" s="16">
        <f>[21]Março!$H$17</f>
        <v>12.6</v>
      </c>
      <c r="O25" s="16">
        <f>[21]Março!$H$18</f>
        <v>19.079999999999998</v>
      </c>
      <c r="P25" s="16">
        <f>[21]Março!$H$19</f>
        <v>14.04</v>
      </c>
      <c r="Q25" s="16">
        <f>[21]Março!$H$20</f>
        <v>11.520000000000001</v>
      </c>
      <c r="R25" s="16">
        <f>[21]Março!$H$21</f>
        <v>12.96</v>
      </c>
      <c r="S25" s="16">
        <f>[21]Março!$H$22</f>
        <v>16.920000000000002</v>
      </c>
      <c r="T25" s="16">
        <f>[21]Março!$H$23</f>
        <v>13.68</v>
      </c>
      <c r="U25" s="16">
        <f>[21]Março!$H$24</f>
        <v>16.2</v>
      </c>
      <c r="V25" s="16">
        <f>[21]Março!$H$25</f>
        <v>15.840000000000002</v>
      </c>
      <c r="W25" s="16">
        <f>[21]Março!$H$26</f>
        <v>18</v>
      </c>
      <c r="X25" s="16">
        <f>[21]Março!$H$27</f>
        <v>12.24</v>
      </c>
      <c r="Y25" s="16">
        <f>[21]Março!$H$28</f>
        <v>17.64</v>
      </c>
      <c r="Z25" s="16">
        <f>[21]Março!$H$29</f>
        <v>18.720000000000002</v>
      </c>
      <c r="AA25" s="16">
        <f>[21]Março!$H$30</f>
        <v>12.96</v>
      </c>
      <c r="AB25" s="16">
        <f>[21]Março!$H$31</f>
        <v>13.68</v>
      </c>
      <c r="AC25" s="16">
        <f>[21]Março!$H$32</f>
        <v>9.3600000000000012</v>
      </c>
      <c r="AD25" s="16">
        <f>[21]Março!$H$33</f>
        <v>16.559999999999999</v>
      </c>
      <c r="AE25" s="16">
        <f>[21]Março!$H$34</f>
        <v>13.68</v>
      </c>
      <c r="AF25" s="16">
        <f>[21]Março!$H$35</f>
        <v>18</v>
      </c>
      <c r="AG25" s="33">
        <f t="shared" ref="AG25:AG32" si="3">MAX(B25:AF25)</f>
        <v>26.28</v>
      </c>
    </row>
    <row r="26" spans="1:33" ht="17.100000000000001" customHeight="1">
      <c r="A26" s="14" t="s">
        <v>16</v>
      </c>
      <c r="B26" s="16">
        <f>[22]Março!$H$5</f>
        <v>0.72000000000000008</v>
      </c>
      <c r="C26" s="16">
        <f>[22]Março!$H$6</f>
        <v>0.72000000000000008</v>
      </c>
      <c r="D26" s="16">
        <f>[22]Março!$H$7</f>
        <v>3.24</v>
      </c>
      <c r="E26" s="16">
        <f>[22]Março!$H$8</f>
        <v>6.84</v>
      </c>
      <c r="F26" s="16">
        <f>[22]Março!$H$9</f>
        <v>0</v>
      </c>
      <c r="G26" s="16">
        <f>[22]Março!$H$10</f>
        <v>0.36000000000000004</v>
      </c>
      <c r="H26" s="16">
        <f>[22]Março!$H$11</f>
        <v>0</v>
      </c>
      <c r="I26" s="16">
        <f>[22]Março!$H$12</f>
        <v>13.32</v>
      </c>
      <c r="J26" s="16">
        <f>[22]Março!$H$13</f>
        <v>1.08</v>
      </c>
      <c r="K26" s="16">
        <f>[22]Março!$H$14</f>
        <v>0</v>
      </c>
      <c r="L26" s="16">
        <f>[22]Março!$H$15</f>
        <v>0.36000000000000004</v>
      </c>
      <c r="M26" s="16">
        <f>[22]Março!$H$16</f>
        <v>1.08</v>
      </c>
      <c r="N26" s="16">
        <f>[22]Março!$H$17</f>
        <v>0.36000000000000004</v>
      </c>
      <c r="O26" s="16">
        <f>[22]Março!$H$18</f>
        <v>0.36000000000000004</v>
      </c>
      <c r="P26" s="16">
        <f>[22]Março!$H$19</f>
        <v>0</v>
      </c>
      <c r="Q26" s="16">
        <f>[22]Março!$H$20</f>
        <v>0</v>
      </c>
      <c r="R26" s="16">
        <f>[22]Março!$H$21</f>
        <v>0</v>
      </c>
      <c r="S26" s="16">
        <f>[22]Março!$H$22</f>
        <v>1.8</v>
      </c>
      <c r="T26" s="16">
        <f>[22]Março!$H$23</f>
        <v>17.64</v>
      </c>
      <c r="U26" s="16">
        <f>[22]Março!$H$24</f>
        <v>4.6800000000000006</v>
      </c>
      <c r="V26" s="16">
        <f>[22]Março!$H$25</f>
        <v>12.6</v>
      </c>
      <c r="W26" s="16">
        <f>[22]Março!$H$26</f>
        <v>1.8</v>
      </c>
      <c r="X26" s="16">
        <f>[22]Março!$H$27</f>
        <v>0.72000000000000008</v>
      </c>
      <c r="Y26" s="16">
        <f>[22]Março!$H$28</f>
        <v>3.9600000000000004</v>
      </c>
      <c r="Z26" s="16">
        <f>[22]Março!$H$29</f>
        <v>4.32</v>
      </c>
      <c r="AA26" s="16">
        <f>[22]Março!$H$30</f>
        <v>2.8800000000000003</v>
      </c>
      <c r="AB26" s="16">
        <f>[22]Março!$H$31</f>
        <v>0</v>
      </c>
      <c r="AC26" s="16">
        <f>[22]Março!$H$32</f>
        <v>0</v>
      </c>
      <c r="AD26" s="16">
        <f>[22]Março!$H$33</f>
        <v>0.36000000000000004</v>
      </c>
      <c r="AE26" s="16">
        <f>[22]Março!$H$34</f>
        <v>0</v>
      </c>
      <c r="AF26" s="16">
        <f>[22]Março!$H$35</f>
        <v>8.64</v>
      </c>
      <c r="AG26" s="33">
        <f t="shared" si="3"/>
        <v>17.64</v>
      </c>
    </row>
    <row r="27" spans="1:33" ht="17.100000000000001" customHeight="1">
      <c r="A27" s="14" t="s">
        <v>17</v>
      </c>
      <c r="B27" s="16">
        <f>[23]Março!$H$5</f>
        <v>0</v>
      </c>
      <c r="C27" s="16">
        <f>[23]Março!$H$6</f>
        <v>0</v>
      </c>
      <c r="D27" s="16">
        <f>[23]Março!$H$7</f>
        <v>0</v>
      </c>
      <c r="E27" s="16">
        <f>[23]Março!$H$8</f>
        <v>0</v>
      </c>
      <c r="F27" s="16">
        <f>[23]Março!$H$9</f>
        <v>0</v>
      </c>
      <c r="G27" s="16">
        <f>[23]Março!$H$10</f>
        <v>0</v>
      </c>
      <c r="H27" s="16">
        <f>[23]Março!$H$11</f>
        <v>0</v>
      </c>
      <c r="I27" s="16">
        <f>[23]Março!$H$12</f>
        <v>0</v>
      </c>
      <c r="J27" s="16">
        <f>[23]Março!$H$13</f>
        <v>5.7600000000000007</v>
      </c>
      <c r="K27" s="16">
        <f>[23]Março!$H$14</f>
        <v>9.7200000000000006</v>
      </c>
      <c r="L27" s="16">
        <f>[23]Março!$H$15</f>
        <v>12.24</v>
      </c>
      <c r="M27" s="16">
        <f>[23]Março!$H$16</f>
        <v>14.04</v>
      </c>
      <c r="N27" s="16">
        <f>[23]Março!$H$17</f>
        <v>15.48</v>
      </c>
      <c r="O27" s="16">
        <f>[23]Março!$H$18</f>
        <v>12.6</v>
      </c>
      <c r="P27" s="16">
        <f>[23]Março!$H$19</f>
        <v>11.520000000000001</v>
      </c>
      <c r="Q27" s="16">
        <f>[23]Março!$H$20</f>
        <v>9.3600000000000012</v>
      </c>
      <c r="R27" s="16">
        <f>[23]Março!$H$21</f>
        <v>21.240000000000002</v>
      </c>
      <c r="S27" s="16">
        <f>[23]Março!$H$22</f>
        <v>11.520000000000001</v>
      </c>
      <c r="T27" s="16">
        <f>[23]Março!$H$23</f>
        <v>12.96</v>
      </c>
      <c r="U27" s="16">
        <f>[23]Março!$H$24</f>
        <v>7.9200000000000008</v>
      </c>
      <c r="V27" s="16">
        <f>[23]Março!$H$25</f>
        <v>12.24</v>
      </c>
      <c r="W27" s="16">
        <f>[23]Março!$H$26</f>
        <v>12.96</v>
      </c>
      <c r="X27" s="16">
        <f>[23]Março!$H$27</f>
        <v>9.3600000000000012</v>
      </c>
      <c r="Y27" s="16">
        <f>[23]Março!$H$28</f>
        <v>12.6</v>
      </c>
      <c r="Z27" s="16">
        <f>[23]Março!$H$29</f>
        <v>9.7200000000000006</v>
      </c>
      <c r="AA27" s="16">
        <f>[23]Março!$H$30</f>
        <v>19.440000000000001</v>
      </c>
      <c r="AB27" s="16">
        <f>[23]Março!$H$31</f>
        <v>15.48</v>
      </c>
      <c r="AC27" s="16">
        <f>[23]Março!$H$32</f>
        <v>9</v>
      </c>
      <c r="AD27" s="16">
        <f>[23]Março!$H$33</f>
        <v>6.84</v>
      </c>
      <c r="AE27" s="16">
        <f>[23]Março!$H$34</f>
        <v>8.64</v>
      </c>
      <c r="AF27" s="16">
        <f>[23]Março!$H$35</f>
        <v>38.159999999999997</v>
      </c>
      <c r="AG27" s="33">
        <f t="shared" si="3"/>
        <v>38.159999999999997</v>
      </c>
    </row>
    <row r="28" spans="1:33" ht="17.100000000000001" customHeight="1">
      <c r="A28" s="14" t="s">
        <v>18</v>
      </c>
      <c r="B28" s="16" t="str">
        <f>[24]Março!$H$5</f>
        <v>*</v>
      </c>
      <c r="C28" s="16" t="str">
        <f>[24]Março!$H$6</f>
        <v>*</v>
      </c>
      <c r="D28" s="16" t="str">
        <f>[24]Março!$H$7</f>
        <v>*</v>
      </c>
      <c r="E28" s="16" t="str">
        <f>[24]Março!$H$8</f>
        <v>*</v>
      </c>
      <c r="F28" s="16" t="str">
        <f>[24]Março!$H$9</f>
        <v>*</v>
      </c>
      <c r="G28" s="16" t="str">
        <f>[24]Março!$H$10</f>
        <v>*</v>
      </c>
      <c r="H28" s="16" t="str">
        <f>[24]Março!$H$11</f>
        <v>*</v>
      </c>
      <c r="I28" s="16" t="str">
        <f>[24]Março!$H$12</f>
        <v>*</v>
      </c>
      <c r="J28" s="16" t="str">
        <f>[24]Março!$H$13</f>
        <v>*</v>
      </c>
      <c r="K28" s="16" t="str">
        <f>[24]Março!$H$14</f>
        <v>*</v>
      </c>
      <c r="L28" s="16" t="str">
        <f>[24]Março!$H$15</f>
        <v>*</v>
      </c>
      <c r="M28" s="16" t="str">
        <f>[24]Março!$H$16</f>
        <v>*</v>
      </c>
      <c r="N28" s="16" t="str">
        <f>[24]Março!$H$17</f>
        <v>*</v>
      </c>
      <c r="O28" s="16" t="str">
        <f>[24]Março!$H$18</f>
        <v>*</v>
      </c>
      <c r="P28" s="16" t="str">
        <f>[24]Março!$H$19</f>
        <v>*</v>
      </c>
      <c r="Q28" s="16" t="str">
        <f>[24]Março!$H$20</f>
        <v>*</v>
      </c>
      <c r="R28" s="16" t="str">
        <f>[24]Março!$H$21</f>
        <v>*</v>
      </c>
      <c r="S28" s="16" t="str">
        <f>[24]Março!$H$22</f>
        <v>*</v>
      </c>
      <c r="T28" s="16" t="str">
        <f>[24]Março!$H$23</f>
        <v>*</v>
      </c>
      <c r="U28" s="16" t="str">
        <f>[24]Março!$H$24</f>
        <v>*</v>
      </c>
      <c r="V28" s="16" t="str">
        <f>[24]Março!$H$25</f>
        <v>*</v>
      </c>
      <c r="W28" s="16" t="str">
        <f>[24]Março!$H$26</f>
        <v>*</v>
      </c>
      <c r="X28" s="16" t="str">
        <f>[24]Março!$H$27</f>
        <v>*</v>
      </c>
      <c r="Y28" s="16" t="str">
        <f>[24]Março!$H$28</f>
        <v>*</v>
      </c>
      <c r="Z28" s="16" t="str">
        <f>[24]Março!$H$29</f>
        <v>*</v>
      </c>
      <c r="AA28" s="16" t="str">
        <f>[24]Março!$H$30</f>
        <v>*</v>
      </c>
      <c r="AB28" s="16" t="str">
        <f>[24]Março!$H$31</f>
        <v>*</v>
      </c>
      <c r="AC28" s="16" t="str">
        <f>[24]Março!$H$32</f>
        <v>*</v>
      </c>
      <c r="AD28" s="16" t="str">
        <f>[24]Março!$H$33</f>
        <v>*</v>
      </c>
      <c r="AE28" s="16" t="str">
        <f>[24]Março!$H$34</f>
        <v>*</v>
      </c>
      <c r="AF28" s="16" t="str">
        <f>[24]Março!$H$35</f>
        <v>*</v>
      </c>
      <c r="AG28" s="33" t="s">
        <v>140</v>
      </c>
    </row>
    <row r="29" spans="1:33" ht="17.100000000000001" customHeight="1">
      <c r="A29" s="14" t="s">
        <v>19</v>
      </c>
      <c r="B29" s="16">
        <f>[25]Março!$H$5</f>
        <v>25.2</v>
      </c>
      <c r="C29" s="16">
        <f>[25]Março!$H$6</f>
        <v>20.16</v>
      </c>
      <c r="D29" s="16">
        <f>[25]Março!$H$7</f>
        <v>19.079999999999998</v>
      </c>
      <c r="E29" s="16">
        <f>[25]Março!$H$8</f>
        <v>17.28</v>
      </c>
      <c r="F29" s="16">
        <f>[25]Março!$H$9</f>
        <v>12.96</v>
      </c>
      <c r="G29" s="16">
        <f>[25]Março!$H$10</f>
        <v>17.28</v>
      </c>
      <c r="H29" s="16">
        <f>[25]Março!$H$11</f>
        <v>14.76</v>
      </c>
      <c r="I29" s="16">
        <f>[25]Março!$H$12</f>
        <v>20.16</v>
      </c>
      <c r="J29" s="16">
        <f>[25]Março!$H$13</f>
        <v>11.520000000000001</v>
      </c>
      <c r="K29" s="16">
        <f>[25]Março!$H$14</f>
        <v>10.8</v>
      </c>
      <c r="L29" s="16">
        <f>[25]Março!$H$15</f>
        <v>11.879999999999999</v>
      </c>
      <c r="M29" s="16">
        <f>[25]Março!$H$16</f>
        <v>6.12</v>
      </c>
      <c r="N29" s="16">
        <f>[25]Março!$H$17</f>
        <v>20.16</v>
      </c>
      <c r="O29" s="16">
        <f>[25]Março!$H$18</f>
        <v>19.079999999999998</v>
      </c>
      <c r="P29" s="16">
        <f>[25]Março!$H$19</f>
        <v>18.36</v>
      </c>
      <c r="Q29" s="16">
        <f>[25]Março!$H$20</f>
        <v>8.2799999999999994</v>
      </c>
      <c r="R29" s="16">
        <f>[25]Março!$H$21</f>
        <v>16.2</v>
      </c>
      <c r="S29" s="16">
        <f>[25]Março!$H$22</f>
        <v>14.04</v>
      </c>
      <c r="T29" s="16">
        <f>[25]Março!$H$23</f>
        <v>17.28</v>
      </c>
      <c r="U29" s="16">
        <f>[25]Março!$H$24</f>
        <v>19.079999999999998</v>
      </c>
      <c r="V29" s="16">
        <f>[25]Março!$H$25</f>
        <v>13.68</v>
      </c>
      <c r="W29" s="16">
        <f>[25]Março!$H$26</f>
        <v>15.120000000000001</v>
      </c>
      <c r="X29" s="16">
        <f>[25]Março!$H$27</f>
        <v>12.6</v>
      </c>
      <c r="Y29" s="16">
        <f>[25]Março!$H$28</f>
        <v>22.68</v>
      </c>
      <c r="Z29" s="16">
        <f>[25]Março!$H$29</f>
        <v>18.36</v>
      </c>
      <c r="AA29" s="16">
        <f>[25]Março!$H$30</f>
        <v>14.04</v>
      </c>
      <c r="AB29" s="16">
        <f>[25]Março!$H$31</f>
        <v>12.6</v>
      </c>
      <c r="AC29" s="16">
        <f>[25]Março!$H$32</f>
        <v>10.44</v>
      </c>
      <c r="AD29" s="16">
        <f>[25]Março!$H$33</f>
        <v>8.64</v>
      </c>
      <c r="AE29" s="16">
        <f>[25]Março!$H$34</f>
        <v>7.9200000000000008</v>
      </c>
      <c r="AF29" s="16">
        <f>[25]Março!$H$35</f>
        <v>11.16</v>
      </c>
      <c r="AG29" s="33">
        <f t="shared" si="3"/>
        <v>25.2</v>
      </c>
    </row>
    <row r="30" spans="1:33" ht="17.100000000000001" customHeight="1">
      <c r="A30" s="14" t="s">
        <v>31</v>
      </c>
      <c r="B30" s="16" t="str">
        <f>[26]Março!$H$5</f>
        <v>*</v>
      </c>
      <c r="C30" s="16" t="str">
        <f>[26]Março!$H$6</f>
        <v>*</v>
      </c>
      <c r="D30" s="16" t="str">
        <f>[26]Março!$H$7</f>
        <v>*</v>
      </c>
      <c r="E30" s="16" t="str">
        <f>[26]Março!$H$8</f>
        <v>*</v>
      </c>
      <c r="F30" s="16" t="str">
        <f>[26]Março!$H$9</f>
        <v>*</v>
      </c>
      <c r="G30" s="16" t="str">
        <f>[26]Março!$H$10</f>
        <v>*</v>
      </c>
      <c r="H30" s="16" t="str">
        <f>[26]Março!$H$11</f>
        <v>*</v>
      </c>
      <c r="I30" s="16" t="str">
        <f>[26]Março!$H$12</f>
        <v>*</v>
      </c>
      <c r="J30" s="16" t="str">
        <f>[26]Março!$H$13</f>
        <v>*</v>
      </c>
      <c r="K30" s="16" t="str">
        <f>[26]Março!$H$14</f>
        <v>*</v>
      </c>
      <c r="L30" s="16" t="str">
        <f>[26]Março!$H$15</f>
        <v>*</v>
      </c>
      <c r="M30" s="16" t="str">
        <f>[26]Março!$H$16</f>
        <v>*</v>
      </c>
      <c r="N30" s="16" t="str">
        <f>[26]Março!$H$17</f>
        <v>*</v>
      </c>
      <c r="O30" s="16" t="str">
        <f>[26]Março!$H$18</f>
        <v>*</v>
      </c>
      <c r="P30" s="16" t="str">
        <f>[26]Março!$H$19</f>
        <v>*</v>
      </c>
      <c r="Q30" s="16" t="str">
        <f>[26]Março!$H$20</f>
        <v>*</v>
      </c>
      <c r="R30" s="16" t="str">
        <f>[26]Março!$H$21</f>
        <v>*</v>
      </c>
      <c r="S30" s="16" t="str">
        <f>[26]Março!$H$22</f>
        <v>*</v>
      </c>
      <c r="T30" s="16" t="str">
        <f>[26]Março!$H$23</f>
        <v>*</v>
      </c>
      <c r="U30" s="16" t="str">
        <f>[26]Março!$H$24</f>
        <v>*</v>
      </c>
      <c r="V30" s="16" t="str">
        <f>[26]Março!$H$25</f>
        <v>*</v>
      </c>
      <c r="W30" s="16" t="str">
        <f>[26]Março!$H$26</f>
        <v>*</v>
      </c>
      <c r="X30" s="16" t="str">
        <f>[26]Março!$H$27</f>
        <v>*</v>
      </c>
      <c r="Y30" s="16" t="str">
        <f>[26]Março!$H$28</f>
        <v>*</v>
      </c>
      <c r="Z30" s="16" t="str">
        <f>[26]Março!$H$29</f>
        <v>*</v>
      </c>
      <c r="AA30" s="16" t="str">
        <f>[26]Março!$H$30</f>
        <v>*</v>
      </c>
      <c r="AB30" s="16" t="str">
        <f>[26]Março!$H$31</f>
        <v>*</v>
      </c>
      <c r="AC30" s="16" t="str">
        <f>[26]Março!$H$32</f>
        <v>*</v>
      </c>
      <c r="AD30" s="16" t="str">
        <f>[26]Março!$H$33</f>
        <v>*</v>
      </c>
      <c r="AE30" s="16" t="str">
        <f>[26]Março!$H$34</f>
        <v>*</v>
      </c>
      <c r="AF30" s="16" t="str">
        <f>[26]Março!$H$35</f>
        <v>*</v>
      </c>
      <c r="AG30" s="33">
        <f t="shared" si="3"/>
        <v>0</v>
      </c>
    </row>
    <row r="31" spans="1:33" ht="17.100000000000001" customHeight="1">
      <c r="A31" s="14" t="s">
        <v>49</v>
      </c>
      <c r="B31" s="16">
        <f>[27]Março!$H$5</f>
        <v>36.72</v>
      </c>
      <c r="C31" s="16">
        <f>[27]Março!$H$6</f>
        <v>20.52</v>
      </c>
      <c r="D31" s="16">
        <f>[27]Março!$H$7</f>
        <v>18.720000000000002</v>
      </c>
      <c r="E31" s="16">
        <f>[27]Março!$H$8</f>
        <v>18.720000000000002</v>
      </c>
      <c r="F31" s="16">
        <f>[27]Março!$H$9</f>
        <v>21.6</v>
      </c>
      <c r="G31" s="16">
        <f>[27]Março!$H$10</f>
        <v>16.920000000000002</v>
      </c>
      <c r="H31" s="16">
        <f>[27]Março!$H$11</f>
        <v>18</v>
      </c>
      <c r="I31" s="16">
        <f>[27]Março!$H$12</f>
        <v>15.120000000000001</v>
      </c>
      <c r="J31" s="16">
        <f>[27]Março!$H$13</f>
        <v>22.32</v>
      </c>
      <c r="K31" s="16">
        <f>[27]Março!$H$14</f>
        <v>17.28</v>
      </c>
      <c r="L31" s="16">
        <f>[27]Março!$H$15</f>
        <v>15.120000000000001</v>
      </c>
      <c r="M31" s="16">
        <f>[27]Março!$H$16</f>
        <v>16.559999999999999</v>
      </c>
      <c r="N31" s="16">
        <f>[27]Março!$H$17</f>
        <v>21.96</v>
      </c>
      <c r="O31" s="16">
        <f>[27]Março!$H$18</f>
        <v>18</v>
      </c>
      <c r="P31" s="16">
        <f>[27]Março!$H$19</f>
        <v>12.96</v>
      </c>
      <c r="Q31" s="16">
        <f>[27]Março!$H$20</f>
        <v>16.920000000000002</v>
      </c>
      <c r="R31" s="16">
        <f>[27]Março!$H$21</f>
        <v>16.2</v>
      </c>
      <c r="S31" s="16">
        <f>[27]Março!$H$22</f>
        <v>31.319999999999997</v>
      </c>
      <c r="T31" s="16">
        <f>[27]Março!$H$23</f>
        <v>24.12</v>
      </c>
      <c r="U31" s="16">
        <f>[27]Março!$H$24</f>
        <v>21.240000000000002</v>
      </c>
      <c r="V31" s="16">
        <f>[27]Março!$H$25</f>
        <v>18</v>
      </c>
      <c r="W31" s="16">
        <f>[27]Março!$H$26</f>
        <v>14.04</v>
      </c>
      <c r="X31" s="16">
        <f>[27]Março!$H$27</f>
        <v>20.88</v>
      </c>
      <c r="Y31" s="16">
        <f>[27]Março!$H$28</f>
        <v>15.840000000000002</v>
      </c>
      <c r="Z31" s="16">
        <f>[27]Março!$H$29</f>
        <v>16.559999999999999</v>
      </c>
      <c r="AA31" s="16">
        <f>[27]Março!$H$30</f>
        <v>24.12</v>
      </c>
      <c r="AB31" s="16">
        <f>[27]Março!$H$31</f>
        <v>21.240000000000002</v>
      </c>
      <c r="AC31" s="16">
        <f>[27]Março!$H$32</f>
        <v>17.28</v>
      </c>
      <c r="AD31" s="16">
        <f>[27]Março!$H$33</f>
        <v>18</v>
      </c>
      <c r="AE31" s="16">
        <f>[27]Março!$H$34</f>
        <v>14.4</v>
      </c>
      <c r="AF31" s="16">
        <f>[27]Março!$H$35</f>
        <v>19.8</v>
      </c>
      <c r="AG31" s="33">
        <f>MAX(B31:AF31)</f>
        <v>36.72</v>
      </c>
    </row>
    <row r="32" spans="1:33" ht="17.100000000000001" customHeight="1">
      <c r="A32" s="14" t="s">
        <v>20</v>
      </c>
      <c r="B32" s="16">
        <f>[28]Março!$H$5</f>
        <v>10.08</v>
      </c>
      <c r="C32" s="16">
        <f>[28]Março!$H$6</f>
        <v>10.44</v>
      </c>
      <c r="D32" s="16">
        <f>[28]Março!$H$7</f>
        <v>11.879999999999999</v>
      </c>
      <c r="E32" s="16">
        <f>[28]Março!$H$8</f>
        <v>5.4</v>
      </c>
      <c r="F32" s="16">
        <f>[28]Março!$H$9</f>
        <v>12.6</v>
      </c>
      <c r="G32" s="16">
        <f>[28]Março!$H$10</f>
        <v>16.559999999999999</v>
      </c>
      <c r="H32" s="16">
        <f>[28]Março!$H$11</f>
        <v>14.04</v>
      </c>
      <c r="I32" s="16">
        <f>[28]Março!$H$12</f>
        <v>10.08</v>
      </c>
      <c r="J32" s="16">
        <f>[28]Março!$H$13</f>
        <v>12.6</v>
      </c>
      <c r="K32" s="16">
        <f>[28]Março!$H$14</f>
        <v>10.44</v>
      </c>
      <c r="L32" s="16">
        <f>[28]Março!$H$15</f>
        <v>11.520000000000001</v>
      </c>
      <c r="M32" s="16">
        <f>[28]Março!$H$16</f>
        <v>12.24</v>
      </c>
      <c r="N32" s="16">
        <f>[28]Março!$H$17</f>
        <v>16.2</v>
      </c>
      <c r="O32" s="16">
        <f>[28]Março!$H$18</f>
        <v>19.8</v>
      </c>
      <c r="P32" s="16">
        <f>[28]Março!$H$19</f>
        <v>11.16</v>
      </c>
      <c r="Q32" s="16">
        <f>[28]Março!$H$20</f>
        <v>7.2</v>
      </c>
      <c r="R32" s="16">
        <f>[28]Março!$H$21</f>
        <v>10.8</v>
      </c>
      <c r="S32" s="16">
        <f>[28]Março!$H$22</f>
        <v>7.5600000000000005</v>
      </c>
      <c r="T32" s="16">
        <f>[28]Março!$H$23</f>
        <v>7.9200000000000008</v>
      </c>
      <c r="U32" s="16">
        <f>[28]Março!$H$24</f>
        <v>12.6</v>
      </c>
      <c r="V32" s="16">
        <f>[28]Março!$H$25</f>
        <v>7.5600000000000005</v>
      </c>
      <c r="W32" s="16">
        <f>[28]Março!$H$26</f>
        <v>6.84</v>
      </c>
      <c r="X32" s="16">
        <f>[28]Março!$H$27</f>
        <v>6.84</v>
      </c>
      <c r="Y32" s="16">
        <f>[28]Março!$H$28</f>
        <v>7.5600000000000005</v>
      </c>
      <c r="Z32" s="16">
        <f>[28]Março!$H$29</f>
        <v>5.4</v>
      </c>
      <c r="AA32" s="16">
        <f>[28]Março!$H$30</f>
        <v>5.7600000000000007</v>
      </c>
      <c r="AB32" s="16">
        <f>[28]Março!$H$31</f>
        <v>13.32</v>
      </c>
      <c r="AC32" s="16">
        <f>[28]Março!$H$32</f>
        <v>5.04</v>
      </c>
      <c r="AD32" s="16">
        <f>[28]Março!$H$33</f>
        <v>3.24</v>
      </c>
      <c r="AE32" s="16">
        <f>[28]Março!$H$34</f>
        <v>11.520000000000001</v>
      </c>
      <c r="AF32" s="16">
        <f>[28]Março!$H$35</f>
        <v>5.04</v>
      </c>
      <c r="AG32" s="33">
        <f t="shared" si="3"/>
        <v>19.8</v>
      </c>
    </row>
    <row r="33" spans="1:35" s="5" customFormat="1" ht="17.100000000000001" customHeight="1" thickBot="1">
      <c r="A33" s="81" t="s">
        <v>33</v>
      </c>
      <c r="B33" s="82">
        <f t="shared" ref="B33:AG33" si="4">MAX(B5:B32)</f>
        <v>36.72</v>
      </c>
      <c r="C33" s="82">
        <f t="shared" si="4"/>
        <v>26.28</v>
      </c>
      <c r="D33" s="82">
        <f t="shared" si="4"/>
        <v>24.12</v>
      </c>
      <c r="E33" s="82">
        <f t="shared" si="4"/>
        <v>26.64</v>
      </c>
      <c r="F33" s="82">
        <f t="shared" si="4"/>
        <v>29.16</v>
      </c>
      <c r="G33" s="82">
        <f t="shared" si="4"/>
        <v>30.96</v>
      </c>
      <c r="H33" s="82">
        <f t="shared" si="4"/>
        <v>20.88</v>
      </c>
      <c r="I33" s="82">
        <f t="shared" si="4"/>
        <v>29.52</v>
      </c>
      <c r="J33" s="82">
        <f t="shared" si="4"/>
        <v>23.040000000000003</v>
      </c>
      <c r="K33" s="82">
        <f t="shared" si="4"/>
        <v>19.8</v>
      </c>
      <c r="L33" s="82">
        <f t="shared" si="4"/>
        <v>19.8</v>
      </c>
      <c r="M33" s="82">
        <f t="shared" si="4"/>
        <v>35.28</v>
      </c>
      <c r="N33" s="82">
        <f t="shared" si="4"/>
        <v>25.92</v>
      </c>
      <c r="O33" s="82">
        <f t="shared" si="4"/>
        <v>30.96</v>
      </c>
      <c r="P33" s="82">
        <f t="shared" si="4"/>
        <v>23.759999999999998</v>
      </c>
      <c r="Q33" s="82">
        <f t="shared" si="4"/>
        <v>18.36</v>
      </c>
      <c r="R33" s="82">
        <f t="shared" si="4"/>
        <v>25.56</v>
      </c>
      <c r="S33" s="82">
        <f t="shared" si="4"/>
        <v>31.319999999999997</v>
      </c>
      <c r="T33" s="82">
        <f t="shared" si="4"/>
        <v>25.56</v>
      </c>
      <c r="U33" s="82">
        <f t="shared" si="4"/>
        <v>21.240000000000002</v>
      </c>
      <c r="V33" s="82">
        <f t="shared" si="4"/>
        <v>20.16</v>
      </c>
      <c r="W33" s="82">
        <f t="shared" si="4"/>
        <v>18</v>
      </c>
      <c r="X33" s="82">
        <f t="shared" si="4"/>
        <v>20.88</v>
      </c>
      <c r="Y33" s="82">
        <f t="shared" si="4"/>
        <v>22.68</v>
      </c>
      <c r="Z33" s="82">
        <f t="shared" si="4"/>
        <v>21.96</v>
      </c>
      <c r="AA33" s="82">
        <f t="shared" si="4"/>
        <v>24.48</v>
      </c>
      <c r="AB33" s="82">
        <f t="shared" si="4"/>
        <v>21.240000000000002</v>
      </c>
      <c r="AC33" s="82">
        <f t="shared" si="4"/>
        <v>17.28</v>
      </c>
      <c r="AD33" s="82">
        <f t="shared" si="4"/>
        <v>20.88</v>
      </c>
      <c r="AE33" s="82">
        <f t="shared" si="4"/>
        <v>27.720000000000002</v>
      </c>
      <c r="AF33" s="82">
        <f t="shared" si="4"/>
        <v>38.159999999999997</v>
      </c>
      <c r="AG33" s="83">
        <f t="shared" si="4"/>
        <v>38.159999999999997</v>
      </c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10"/>
      <c r="AH37" s="24"/>
      <c r="AI37" s="2"/>
    </row>
    <row r="38" spans="1:35">
      <c r="A38" s="78"/>
      <c r="B38" s="79"/>
      <c r="C38" s="79"/>
      <c r="D38" s="79"/>
      <c r="E38" s="79"/>
      <c r="F38" s="79"/>
      <c r="G38" s="79"/>
      <c r="H38" s="79"/>
    </row>
    <row r="44" spans="1:35">
      <c r="O44" s="3" t="s">
        <v>50</v>
      </c>
      <c r="X44" s="3" t="s">
        <v>50</v>
      </c>
    </row>
    <row r="45" spans="1:35">
      <c r="G45" s="3" t="s">
        <v>50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3"/>
  <sheetViews>
    <sheetView workbookViewId="0">
      <selection activeCell="AG41" sqref="AG41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4" s="4" customFormat="1" ht="15" customHeight="1">
      <c r="A2" s="137" t="s">
        <v>21</v>
      </c>
      <c r="B2" s="139" t="s">
        <v>138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7"/>
    </row>
    <row r="3" spans="1:34" s="5" customFormat="1" ht="12.75" customHeight="1">
      <c r="A3" s="137"/>
      <c r="B3" s="134"/>
      <c r="C3" s="134">
        <f>SUM(B3+1)</f>
        <v>1</v>
      </c>
      <c r="D3" s="134">
        <f t="shared" ref="D3:AD3" si="0">SUM(C3+1)</f>
        <v>2</v>
      </c>
      <c r="E3" s="134">
        <f t="shared" si="0"/>
        <v>3</v>
      </c>
      <c r="F3" s="134">
        <f t="shared" si="0"/>
        <v>4</v>
      </c>
      <c r="G3" s="134">
        <f t="shared" si="0"/>
        <v>5</v>
      </c>
      <c r="H3" s="134">
        <f t="shared" si="0"/>
        <v>6</v>
      </c>
      <c r="I3" s="134">
        <f t="shared" si="0"/>
        <v>7</v>
      </c>
      <c r="J3" s="134">
        <f t="shared" si="0"/>
        <v>8</v>
      </c>
      <c r="K3" s="134">
        <f t="shared" si="0"/>
        <v>9</v>
      </c>
      <c r="L3" s="134">
        <f t="shared" si="0"/>
        <v>10</v>
      </c>
      <c r="M3" s="134">
        <f t="shared" si="0"/>
        <v>11</v>
      </c>
      <c r="N3" s="134">
        <f t="shared" si="0"/>
        <v>12</v>
      </c>
      <c r="O3" s="134">
        <f t="shared" si="0"/>
        <v>13</v>
      </c>
      <c r="P3" s="134">
        <f t="shared" si="0"/>
        <v>14</v>
      </c>
      <c r="Q3" s="134">
        <f t="shared" si="0"/>
        <v>15</v>
      </c>
      <c r="R3" s="134">
        <f t="shared" si="0"/>
        <v>16</v>
      </c>
      <c r="S3" s="134">
        <f t="shared" si="0"/>
        <v>17</v>
      </c>
      <c r="T3" s="134">
        <f t="shared" si="0"/>
        <v>18</v>
      </c>
      <c r="U3" s="134">
        <f t="shared" si="0"/>
        <v>19</v>
      </c>
      <c r="V3" s="134">
        <f t="shared" si="0"/>
        <v>20</v>
      </c>
      <c r="W3" s="134">
        <f t="shared" si="0"/>
        <v>21</v>
      </c>
      <c r="X3" s="134">
        <f t="shared" si="0"/>
        <v>22</v>
      </c>
      <c r="Y3" s="134">
        <f t="shared" si="0"/>
        <v>23</v>
      </c>
      <c r="Z3" s="134">
        <f t="shared" si="0"/>
        <v>24</v>
      </c>
      <c r="AA3" s="134">
        <f t="shared" si="0"/>
        <v>25</v>
      </c>
      <c r="AB3" s="134">
        <f t="shared" si="0"/>
        <v>26</v>
      </c>
      <c r="AC3" s="134">
        <f t="shared" si="0"/>
        <v>27</v>
      </c>
      <c r="AD3" s="134">
        <f t="shared" si="0"/>
        <v>28</v>
      </c>
      <c r="AE3" s="134">
        <v>30</v>
      </c>
      <c r="AF3" s="134">
        <v>31</v>
      </c>
      <c r="AG3" s="28" t="s">
        <v>43</v>
      </c>
      <c r="AH3" s="10"/>
    </row>
    <row r="4" spans="1:34" s="5" customFormat="1" ht="10.5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28" t="s">
        <v>39</v>
      </c>
      <c r="AH4" s="10"/>
    </row>
    <row r="5" spans="1:34" s="5" customFormat="1" ht="14.25" customHeight="1">
      <c r="A5" s="14" t="s">
        <v>45</v>
      </c>
      <c r="B5" s="18" t="str">
        <f>[1]Março!$I$5</f>
        <v>SO</v>
      </c>
      <c r="C5" s="18" t="str">
        <f>[1]Março!$I$6</f>
        <v>S</v>
      </c>
      <c r="D5" s="18" t="str">
        <f>[1]Março!$I$7</f>
        <v>SE</v>
      </c>
      <c r="E5" s="18" t="str">
        <f>[1]Março!$I$8</f>
        <v>O</v>
      </c>
      <c r="F5" s="18" t="str">
        <f>[1]Março!$I$9</f>
        <v>NE</v>
      </c>
      <c r="G5" s="18" t="str">
        <f>[1]Março!$I$10</f>
        <v>NE</v>
      </c>
      <c r="H5" s="18" t="str">
        <f>[1]Março!$I$11</f>
        <v>L</v>
      </c>
      <c r="I5" s="18" t="str">
        <f>[1]Março!$I$12</f>
        <v>L</v>
      </c>
      <c r="J5" s="18" t="str">
        <f>[1]Março!$I$13</f>
        <v>L</v>
      </c>
      <c r="K5" s="18" t="str">
        <f>[1]Março!$I$14</f>
        <v>NE</v>
      </c>
      <c r="L5" s="18" t="str">
        <f>[1]Março!$I$15</f>
        <v>NE</v>
      </c>
      <c r="M5" s="18" t="str">
        <f>[1]Março!$I$16</f>
        <v>NE</v>
      </c>
      <c r="N5" s="18" t="str">
        <f>[1]Março!$I$17</f>
        <v>NE</v>
      </c>
      <c r="O5" s="18" t="str">
        <f>[1]Março!$I$18</f>
        <v>S</v>
      </c>
      <c r="P5" s="18" t="str">
        <f>[1]Março!$I$19</f>
        <v>SO</v>
      </c>
      <c r="Q5" s="18" t="str">
        <f>[1]Março!$I$20</f>
        <v>O</v>
      </c>
      <c r="R5" s="18" t="str">
        <f>[1]Março!$I$21</f>
        <v>SO</v>
      </c>
      <c r="S5" s="18" t="str">
        <f>[1]Março!$I$22</f>
        <v>O</v>
      </c>
      <c r="T5" s="18" t="str">
        <f>[1]Março!$I$23</f>
        <v>O</v>
      </c>
      <c r="U5" s="18" t="str">
        <f>[1]Março!$I$24</f>
        <v>O</v>
      </c>
      <c r="V5" s="18" t="str">
        <f>[1]Março!$I$25</f>
        <v>O</v>
      </c>
      <c r="W5" s="18" t="str">
        <f>[1]Março!$I$26</f>
        <v>NO</v>
      </c>
      <c r="X5" s="18" t="str">
        <f>[1]Março!$I$27</f>
        <v>NO</v>
      </c>
      <c r="Y5" s="18" t="str">
        <f>[1]Março!$I$28</f>
        <v>SO</v>
      </c>
      <c r="Z5" s="18" t="str">
        <f>[1]Março!$I$29</f>
        <v>O</v>
      </c>
      <c r="AA5" s="18" t="s">
        <v>146</v>
      </c>
      <c r="AB5" s="18" t="str">
        <f>[1]Março!$I$31</f>
        <v>SE</v>
      </c>
      <c r="AC5" s="18" t="str">
        <f>[1]Março!$I$32</f>
        <v>N</v>
      </c>
      <c r="AD5" s="18" t="str">
        <f>[1]Março!$I$33</f>
        <v>N</v>
      </c>
      <c r="AE5" s="18" t="str">
        <f>[1]Março!$I$34</f>
        <v>NO</v>
      </c>
      <c r="AF5" s="18" t="str">
        <f>[1]Março!$I$35</f>
        <v>NO</v>
      </c>
      <c r="AG5" s="39" t="str">
        <f>[1]Março!$I$36</f>
        <v>NE</v>
      </c>
      <c r="AH5" s="10"/>
    </row>
    <row r="6" spans="1:34" s="1" customFormat="1" ht="12" customHeight="1">
      <c r="A6" s="14" t="s">
        <v>0</v>
      </c>
      <c r="B6" s="16" t="str">
        <f>[2]Março!$I$5</f>
        <v>SO</v>
      </c>
      <c r="C6" s="16" t="str">
        <f>[2]Março!$I$6</f>
        <v>SO</v>
      </c>
      <c r="D6" s="16" t="str">
        <f>[2]Março!$I$7</f>
        <v>SO</v>
      </c>
      <c r="E6" s="16" t="str">
        <f>[2]Março!$I$8</f>
        <v>SO</v>
      </c>
      <c r="F6" s="16" t="str">
        <f>[2]Março!$I$9</f>
        <v>SO</v>
      </c>
      <c r="G6" s="16" t="str">
        <f>[2]Março!$I$10</f>
        <v>SO</v>
      </c>
      <c r="H6" s="16" t="str">
        <f>[2]Março!$I$11</f>
        <v>SO</v>
      </c>
      <c r="I6" s="16" t="str">
        <f>[2]Março!$I$12</f>
        <v>SO</v>
      </c>
      <c r="J6" s="16" t="str">
        <f>[2]Março!$I$13</f>
        <v>SO</v>
      </c>
      <c r="K6" s="16" t="str">
        <f>[2]Março!$I$14</f>
        <v>SO</v>
      </c>
      <c r="L6" s="16" t="str">
        <f>[2]Março!$I$15</f>
        <v>SO</v>
      </c>
      <c r="M6" s="16" t="str">
        <f>[2]Março!$I$16</f>
        <v>SO</v>
      </c>
      <c r="N6" s="16" t="str">
        <f>[2]Março!$I$17</f>
        <v>SO</v>
      </c>
      <c r="O6" s="16" t="str">
        <f>[2]Março!$I$18</f>
        <v>SO</v>
      </c>
      <c r="P6" s="16" t="str">
        <f>[2]Março!$I$19</f>
        <v>SO</v>
      </c>
      <c r="Q6" s="16" t="str">
        <f>[2]Março!$I$20</f>
        <v>SO</v>
      </c>
      <c r="R6" s="16" t="str">
        <f>[2]Março!$I$21</f>
        <v>SO</v>
      </c>
      <c r="S6" s="16" t="str">
        <f>[2]Março!$I$22</f>
        <v>SO</v>
      </c>
      <c r="T6" s="19" t="str">
        <f>[2]Março!$I$23</f>
        <v>SO</v>
      </c>
      <c r="U6" s="19" t="str">
        <f>[2]Março!$I$24</f>
        <v>SO</v>
      </c>
      <c r="V6" s="19" t="str">
        <f>[2]Março!$I$25</f>
        <v>SO</v>
      </c>
      <c r="W6" s="19" t="str">
        <f>[2]Março!$I$26</f>
        <v>SO</v>
      </c>
      <c r="X6" s="19" t="str">
        <f>[2]Março!$I$27</f>
        <v>SO</v>
      </c>
      <c r="Y6" s="19" t="str">
        <f>[2]Março!$I$28</f>
        <v>SO</v>
      </c>
      <c r="Z6" s="19" t="str">
        <f>[2]Março!$I$29</f>
        <v>SO</v>
      </c>
      <c r="AA6" s="19" t="s">
        <v>143</v>
      </c>
      <c r="AB6" s="19" t="str">
        <f>[2]Março!$I$31</f>
        <v>SO</v>
      </c>
      <c r="AC6" s="19" t="str">
        <f>[2]Março!$I$32</f>
        <v>SO</v>
      </c>
      <c r="AD6" s="19" t="str">
        <f>[2]Março!$I$33</f>
        <v>SO</v>
      </c>
      <c r="AE6" s="19" t="str">
        <f>[2]Março!$I$34</f>
        <v>SO</v>
      </c>
      <c r="AF6" s="19" t="str">
        <f>[2]Março!$I$35</f>
        <v>SO</v>
      </c>
      <c r="AG6" s="40" t="str">
        <f>[2]Março!$I$36</f>
        <v>SO</v>
      </c>
      <c r="AH6" s="2"/>
    </row>
    <row r="7" spans="1:34" ht="12" customHeight="1">
      <c r="A7" s="14" t="s">
        <v>1</v>
      </c>
      <c r="B7" s="16" t="str">
        <f>[3]Março!$I$5</f>
        <v>NE</v>
      </c>
      <c r="C7" s="16" t="str">
        <f>[3]Março!$I$6</f>
        <v>SE</v>
      </c>
      <c r="D7" s="16" t="str">
        <f>[3]Março!$I$7</f>
        <v>N</v>
      </c>
      <c r="E7" s="16" t="str">
        <f>[3]Março!$I$8</f>
        <v>NO</v>
      </c>
      <c r="F7" s="16" t="str">
        <f>[3]Março!$I$9</f>
        <v>NO</v>
      </c>
      <c r="G7" s="16" t="str">
        <f>[3]Março!$I$10</f>
        <v>SE</v>
      </c>
      <c r="H7" s="16" t="str">
        <f>[3]Março!$I$11</f>
        <v>NO</v>
      </c>
      <c r="I7" s="16" t="str">
        <f>[3]Março!$I$12</f>
        <v>NO</v>
      </c>
      <c r="J7" s="16" t="str">
        <f>[3]Março!$I$13</f>
        <v>NO</v>
      </c>
      <c r="K7" s="16" t="str">
        <f>[3]Março!$I$14</f>
        <v>NO</v>
      </c>
      <c r="L7" s="16" t="str">
        <f>[3]Março!$I$15</f>
        <v>NO</v>
      </c>
      <c r="M7" s="16" t="str">
        <f>[3]Março!$I$16</f>
        <v>N</v>
      </c>
      <c r="N7" s="16" t="str">
        <f>[3]Março!$I$17</f>
        <v>SE</v>
      </c>
      <c r="O7" s="16" t="str">
        <f>[3]Março!$I$18</f>
        <v>SE</v>
      </c>
      <c r="P7" s="16" t="str">
        <f>[3]Março!$I$19</f>
        <v>SE</v>
      </c>
      <c r="Q7" s="16" t="str">
        <f>[3]Março!$I$20</f>
        <v>SE</v>
      </c>
      <c r="R7" s="16" t="str">
        <f>[3]Março!$I$21</f>
        <v>SE</v>
      </c>
      <c r="S7" s="16" t="str">
        <f>[3]Março!$I$22</f>
        <v>SE</v>
      </c>
      <c r="T7" s="19" t="str">
        <f>[3]Março!$I$23</f>
        <v>SE</v>
      </c>
      <c r="U7" s="19" t="str">
        <f>[3]Março!$I$24</f>
        <v>SE</v>
      </c>
      <c r="V7" s="19" t="str">
        <f>[3]Março!$I$25</f>
        <v>SE</v>
      </c>
      <c r="W7" s="19" t="str">
        <f>[3]Março!$I$26</f>
        <v>S</v>
      </c>
      <c r="X7" s="19" t="str">
        <f>[3]Março!$I$27</f>
        <v>SE</v>
      </c>
      <c r="Y7" s="19" t="str">
        <f>[3]Março!$I$28</f>
        <v>SE</v>
      </c>
      <c r="Z7" s="19" t="str">
        <f>[3]Março!$I$29</f>
        <v>SE</v>
      </c>
      <c r="AA7" s="19" t="s">
        <v>144</v>
      </c>
      <c r="AB7" s="19" t="str">
        <f>[3]Março!$I$31</f>
        <v>N</v>
      </c>
      <c r="AC7" s="19" t="str">
        <f>[3]Março!$I$32</f>
        <v>NO</v>
      </c>
      <c r="AD7" s="19" t="str">
        <f>[3]Março!$I$33</f>
        <v>S</v>
      </c>
      <c r="AE7" s="19" t="str">
        <f>[3]Março!$I$34</f>
        <v>NO</v>
      </c>
      <c r="AF7" s="19" t="str">
        <f>[3]Março!$I$35</f>
        <v>SE</v>
      </c>
      <c r="AG7" s="40" t="str">
        <f>[3]Março!$I$36</f>
        <v>SE</v>
      </c>
      <c r="AH7" s="2"/>
    </row>
    <row r="8" spans="1:34" ht="12" customHeight="1">
      <c r="A8" s="14" t="s">
        <v>58</v>
      </c>
      <c r="B8" s="17" t="str">
        <f>[4]Março!$I$5</f>
        <v>L</v>
      </c>
      <c r="C8" s="17" t="str">
        <f>[4]Março!$I$6</f>
        <v>L</v>
      </c>
      <c r="D8" s="17" t="str">
        <f>[4]Março!$I$7</f>
        <v>NE</v>
      </c>
      <c r="E8" s="17" t="str">
        <f>[4]Março!$I$8</f>
        <v>N</v>
      </c>
      <c r="F8" s="17" t="str">
        <f>[4]Março!$I$9</f>
        <v>NO</v>
      </c>
      <c r="G8" s="17" t="str">
        <f>[4]Março!$I$10</f>
        <v>SE</v>
      </c>
      <c r="H8" s="17" t="str">
        <f>[4]Março!$I$11</f>
        <v>NO</v>
      </c>
      <c r="I8" s="17" t="str">
        <f>[4]Março!$I$12</f>
        <v>NO</v>
      </c>
      <c r="J8" s="17" t="str">
        <f>[4]Março!$I$13</f>
        <v>N</v>
      </c>
      <c r="K8" s="17" t="str">
        <f>[4]Março!$I$14</f>
        <v>SO</v>
      </c>
      <c r="L8" s="17" t="str">
        <f>[4]Março!$I$15</f>
        <v>O</v>
      </c>
      <c r="M8" s="17" t="str">
        <f>[4]Março!$I$16</f>
        <v>S</v>
      </c>
      <c r="N8" s="17" t="str">
        <f>[4]Março!$I$17</f>
        <v>NE</v>
      </c>
      <c r="O8" s="17" t="str">
        <f>[4]Março!$I$18</f>
        <v>NE</v>
      </c>
      <c r="P8" s="17" t="str">
        <f>[4]Março!$I$19</f>
        <v>L</v>
      </c>
      <c r="Q8" s="17" t="str">
        <f>[4]Março!$I$20</f>
        <v>L</v>
      </c>
      <c r="R8" s="17" t="str">
        <f>[4]Março!$I$21</f>
        <v>L</v>
      </c>
      <c r="S8" s="17" t="str">
        <f>[4]Março!$I$22</f>
        <v>L</v>
      </c>
      <c r="T8" s="20" t="str">
        <f>[4]Março!$I$23</f>
        <v>L</v>
      </c>
      <c r="U8" s="20" t="str">
        <f>[4]Março!$I$24</f>
        <v>L</v>
      </c>
      <c r="V8" s="20" t="str">
        <f>[4]Março!$I$25</f>
        <v>L</v>
      </c>
      <c r="W8" s="20" t="str">
        <f>[4]Março!$I$26</f>
        <v>S</v>
      </c>
      <c r="X8" s="20" t="str">
        <f>[4]Março!$I$27</f>
        <v>S</v>
      </c>
      <c r="Y8" s="20" t="str">
        <f>[4]Março!$I$28</f>
        <v>SE</v>
      </c>
      <c r="Z8" s="20" t="str">
        <f>[4]Março!$I$29</f>
        <v>L</v>
      </c>
      <c r="AA8" s="19" t="s">
        <v>57</v>
      </c>
      <c r="AB8" s="20" t="str">
        <f>[4]Março!$I$31</f>
        <v>NO</v>
      </c>
      <c r="AC8" s="20" t="str">
        <f>[4]Março!$I$32</f>
        <v>NO</v>
      </c>
      <c r="AD8" s="20" t="str">
        <f>[4]Março!$I$33</f>
        <v>SO</v>
      </c>
      <c r="AE8" s="20" t="str">
        <f>[4]Março!$I$34</f>
        <v>NE</v>
      </c>
      <c r="AF8" s="20" t="str">
        <f>[4]Março!$I$35</f>
        <v>NO</v>
      </c>
      <c r="AG8" s="40" t="str">
        <f>[4]Março!$I$36</f>
        <v>L</v>
      </c>
      <c r="AH8" s="2"/>
    </row>
    <row r="9" spans="1:34" ht="10.5" customHeight="1">
      <c r="A9" s="14" t="s">
        <v>46</v>
      </c>
      <c r="B9" s="21" t="str">
        <f>[5]Março!$I$5</f>
        <v>NE</v>
      </c>
      <c r="C9" s="21" t="str">
        <f>[5]Março!$I$6</f>
        <v>NE</v>
      </c>
      <c r="D9" s="21" t="str">
        <f>[5]Março!$I$7</f>
        <v>NE</v>
      </c>
      <c r="E9" s="21" t="str">
        <f>[5]Março!$I$8</f>
        <v>NE</v>
      </c>
      <c r="F9" s="21" t="str">
        <f>[5]Março!$I$9</f>
        <v>NE</v>
      </c>
      <c r="G9" s="21" t="str">
        <f>[5]Março!$I$10</f>
        <v>NE</v>
      </c>
      <c r="H9" s="21" t="str">
        <f>[5]Março!$I$11</f>
        <v>N</v>
      </c>
      <c r="I9" s="21" t="str">
        <f>[5]Março!$I$12</f>
        <v>NE</v>
      </c>
      <c r="J9" s="21" t="str">
        <f>[5]Março!$I$13</f>
        <v>NE</v>
      </c>
      <c r="K9" s="21" t="str">
        <f>[5]Março!$I$14</f>
        <v>S</v>
      </c>
      <c r="L9" s="21" t="str">
        <f>[5]Março!$I$15</f>
        <v>SO</v>
      </c>
      <c r="M9" s="21" t="str">
        <f>[5]Março!$I$16</f>
        <v>NE</v>
      </c>
      <c r="N9" s="21" t="str">
        <f>[5]Março!$I$17</f>
        <v>NE</v>
      </c>
      <c r="O9" s="21" t="str">
        <f>[5]Março!$I$18</f>
        <v>NE</v>
      </c>
      <c r="P9" s="21" t="str">
        <f>[5]Março!$I$19</f>
        <v>NE</v>
      </c>
      <c r="Q9" s="21" t="str">
        <f>[5]Março!$I$20</f>
        <v>NE</v>
      </c>
      <c r="R9" s="21" t="str">
        <f>[5]Março!$I$21</f>
        <v>NE</v>
      </c>
      <c r="S9" s="21" t="str">
        <f>[5]Março!$I$22</f>
        <v>NE</v>
      </c>
      <c r="T9" s="20" t="str">
        <f>[5]Março!$I$23</f>
        <v>NE</v>
      </c>
      <c r="U9" s="20" t="str">
        <f>[5]Março!$I$24</f>
        <v>NE</v>
      </c>
      <c r="V9" s="20" t="str">
        <f>[5]Março!$I$25</f>
        <v>SO</v>
      </c>
      <c r="W9" s="20" t="str">
        <f>[5]Março!$I$26</f>
        <v>S</v>
      </c>
      <c r="X9" s="20" t="str">
        <f>[5]Março!$I$27</f>
        <v>S</v>
      </c>
      <c r="Y9" s="20" t="str">
        <f>[5]Março!$I$28</f>
        <v>NE</v>
      </c>
      <c r="Z9" s="20" t="str">
        <f>[5]Março!$I$29</f>
        <v>NE</v>
      </c>
      <c r="AA9" s="19" t="s">
        <v>57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NE</v>
      </c>
      <c r="AF9" s="20" t="str">
        <f>[5]Março!$I$35</f>
        <v>NE</v>
      </c>
      <c r="AG9" s="40" t="str">
        <f>[5]Março!$I$36</f>
        <v>NE</v>
      </c>
      <c r="AH9" s="2"/>
    </row>
    <row r="10" spans="1:34" ht="13.5" customHeight="1">
      <c r="A10" s="14" t="s">
        <v>2</v>
      </c>
      <c r="B10" s="22" t="str">
        <f>[6]Março!$I$5</f>
        <v>L</v>
      </c>
      <c r="C10" s="22" t="str">
        <f>[6]Março!$I$6</f>
        <v>L</v>
      </c>
      <c r="D10" s="22" t="str">
        <f>[6]Março!$I$7</f>
        <v>N</v>
      </c>
      <c r="E10" s="22" t="str">
        <f>[6]Março!$I$8</f>
        <v>N</v>
      </c>
      <c r="F10" s="22" t="str">
        <f>[6]Março!$I$9</f>
        <v>N</v>
      </c>
      <c r="G10" s="22" t="str">
        <f>[6]Março!$I$10</f>
        <v>N</v>
      </c>
      <c r="H10" s="22" t="str">
        <f>[6]Março!$I$11</f>
        <v>N</v>
      </c>
      <c r="I10" s="22" t="str">
        <f>[6]Março!$I$12</f>
        <v>N</v>
      </c>
      <c r="J10" s="22" t="str">
        <f>[6]Março!$I$13</f>
        <v>N</v>
      </c>
      <c r="K10" s="22" t="str">
        <f>[6]Março!$I$14</f>
        <v>N</v>
      </c>
      <c r="L10" s="22" t="str">
        <f>[6]Março!$I$15</f>
        <v>N</v>
      </c>
      <c r="M10" s="22" t="str">
        <f>[6]Março!$I$16</f>
        <v>N</v>
      </c>
      <c r="N10" s="22" t="str">
        <f>[6]Março!$I$17</f>
        <v>N</v>
      </c>
      <c r="O10" s="22" t="str">
        <f>[6]Março!$I$18</f>
        <v>NE</v>
      </c>
      <c r="P10" s="22" t="str">
        <f>[6]Março!$I$19</f>
        <v>N</v>
      </c>
      <c r="Q10" s="22" t="str">
        <f>[6]Março!$I$20</f>
        <v>N</v>
      </c>
      <c r="R10" s="22" t="str">
        <f>[6]Março!$I$21</f>
        <v>L</v>
      </c>
      <c r="S10" s="22" t="str">
        <f>[6]Março!$I$22</f>
        <v>L</v>
      </c>
      <c r="T10" s="19" t="str">
        <f>[6]Março!$I$23</f>
        <v>L</v>
      </c>
      <c r="U10" s="19" t="str">
        <f>[6]Março!$I$24</f>
        <v>SE</v>
      </c>
      <c r="V10" s="22" t="str">
        <f>[6]Março!$I$25</f>
        <v>N</v>
      </c>
      <c r="W10" s="19" t="str">
        <f>[6]Março!$I$26</f>
        <v>N</v>
      </c>
      <c r="X10" s="19" t="str">
        <f>[6]Março!$I$27</f>
        <v>N</v>
      </c>
      <c r="Y10" s="19" t="str">
        <f>[6]Março!$I$28</f>
        <v>L</v>
      </c>
      <c r="Z10" s="19" t="str">
        <f>[6]Março!$I$29</f>
        <v>L</v>
      </c>
      <c r="AA10" s="19" t="s">
        <v>57</v>
      </c>
      <c r="AB10" s="19" t="str">
        <f>[6]Março!$I$31</f>
        <v>N</v>
      </c>
      <c r="AC10" s="19" t="str">
        <f>[6]Março!$I$32</f>
        <v>N</v>
      </c>
      <c r="AD10" s="19" t="str">
        <f>[6]Março!$I$33</f>
        <v>N</v>
      </c>
      <c r="AE10" s="19" t="str">
        <f>[6]Março!$I$34</f>
        <v>N</v>
      </c>
      <c r="AF10" s="19" t="str">
        <f>[6]Março!$I$35</f>
        <v>N</v>
      </c>
      <c r="AG10" s="40" t="str">
        <f>[6]Março!$I$36</f>
        <v>N</v>
      </c>
      <c r="AH10" s="2"/>
    </row>
    <row r="11" spans="1:34" ht="12" customHeight="1">
      <c r="A11" s="14" t="s">
        <v>3</v>
      </c>
      <c r="B11" s="22" t="str">
        <f>[7]Março!$I$5</f>
        <v>L</v>
      </c>
      <c r="C11" s="22" t="str">
        <f>[7]Março!$I$6</f>
        <v>L</v>
      </c>
      <c r="D11" s="22" t="str">
        <f>[7]Março!$I$7</f>
        <v>L</v>
      </c>
      <c r="E11" s="22" t="str">
        <f>[7]Março!$I$8</f>
        <v>NO</v>
      </c>
      <c r="F11" s="22" t="str">
        <f>[7]Março!$I$9</f>
        <v>O</v>
      </c>
      <c r="G11" s="22" t="str">
        <f>[7]Março!$I$10</f>
        <v>L</v>
      </c>
      <c r="H11" s="22" t="str">
        <f>[7]Março!$I$11</f>
        <v>O</v>
      </c>
      <c r="I11" s="22" t="str">
        <f>[7]Março!$I$12</f>
        <v>NO</v>
      </c>
      <c r="J11" s="22" t="str">
        <f>[7]Março!$I$13</f>
        <v>N</v>
      </c>
      <c r="K11" s="22" t="str">
        <f>[7]Março!$I$14</f>
        <v>O</v>
      </c>
      <c r="L11" s="22" t="str">
        <f>[7]Março!$I$15</f>
        <v>O</v>
      </c>
      <c r="M11" s="22" t="str">
        <f>[7]Março!$I$16</f>
        <v>O</v>
      </c>
      <c r="N11" s="22" t="str">
        <f>[7]Março!$I$17</f>
        <v>SO</v>
      </c>
      <c r="O11" s="22" t="str">
        <f>[7]Março!$I$18</f>
        <v>NE</v>
      </c>
      <c r="P11" s="22" t="str">
        <f>[7]Março!$I$19</f>
        <v>L</v>
      </c>
      <c r="Q11" s="22" t="str">
        <f>[7]Março!$I$20</f>
        <v>L</v>
      </c>
      <c r="R11" s="22" t="str">
        <f>[7]Março!$I$21</f>
        <v>L</v>
      </c>
      <c r="S11" s="22" t="str">
        <f>[7]Março!$I$22</f>
        <v>L</v>
      </c>
      <c r="T11" s="19" t="str">
        <f>[7]Março!$I$23</f>
        <v>L</v>
      </c>
      <c r="U11" s="19" t="str">
        <f>[7]Março!$I$24</f>
        <v>N</v>
      </c>
      <c r="V11" s="19" t="str">
        <f>[7]Março!$I$25</f>
        <v>L</v>
      </c>
      <c r="W11" s="19" t="str">
        <f>[7]Março!$I$26</f>
        <v>O</v>
      </c>
      <c r="X11" s="19" t="str">
        <f>[7]Março!$I$27</f>
        <v>O</v>
      </c>
      <c r="Y11" s="19" t="str">
        <f>[7]Março!$I$28</f>
        <v>L</v>
      </c>
      <c r="Z11" s="19" t="str">
        <f>[7]Março!$I$29</f>
        <v>L</v>
      </c>
      <c r="AA11" s="19" t="s">
        <v>57</v>
      </c>
      <c r="AB11" s="19" t="str">
        <f>[7]Março!$I$31</f>
        <v>O</v>
      </c>
      <c r="AC11" s="19" t="str">
        <f>[7]Março!$I$32</f>
        <v>SO</v>
      </c>
      <c r="AD11" s="19" t="str">
        <f>[7]Março!$I$33</f>
        <v>NO</v>
      </c>
      <c r="AE11" s="19" t="str">
        <f>[7]Março!$I$34</f>
        <v>O</v>
      </c>
      <c r="AF11" s="19" t="str">
        <f>[7]Março!$I$35</f>
        <v>L</v>
      </c>
      <c r="AG11" s="40" t="str">
        <f>[7]Março!$I$36</f>
        <v>L</v>
      </c>
      <c r="AH11" s="2"/>
    </row>
    <row r="12" spans="1:34" ht="12" customHeight="1">
      <c r="A12" s="14" t="s">
        <v>4</v>
      </c>
      <c r="B12" s="22" t="str">
        <f>[8]Março!$I$5</f>
        <v>SE</v>
      </c>
      <c r="C12" s="22" t="str">
        <f>[8]Março!$I$6</f>
        <v>NE</v>
      </c>
      <c r="D12" s="22" t="str">
        <f>[8]Março!$I$7</f>
        <v>NE</v>
      </c>
      <c r="E12" s="22" t="str">
        <f>[8]Março!$I$8</f>
        <v>NE</v>
      </c>
      <c r="F12" s="22" t="str">
        <f>[8]Março!$I$9</f>
        <v>NO</v>
      </c>
      <c r="G12" s="22" t="str">
        <f>[8]Março!$I$10</f>
        <v>SE</v>
      </c>
      <c r="H12" s="22" t="str">
        <f>[8]Março!$I$11</f>
        <v>SO</v>
      </c>
      <c r="I12" s="22" t="str">
        <f>[8]Março!$I$12</f>
        <v>NO</v>
      </c>
      <c r="J12" s="22" t="str">
        <f>[8]Março!$I$13</f>
        <v>NO</v>
      </c>
      <c r="K12" s="22" t="str">
        <f>[8]Março!$I$14</f>
        <v>O</v>
      </c>
      <c r="L12" s="22" t="str">
        <f>[8]Março!$I$15</f>
        <v>NO</v>
      </c>
      <c r="M12" s="22" t="str">
        <f>[8]Março!$I$16</f>
        <v>NO</v>
      </c>
      <c r="N12" s="22" t="str">
        <f>[8]Março!$I$17</f>
        <v>NE</v>
      </c>
      <c r="O12" s="22" t="str">
        <f>[8]Março!$I$18</f>
        <v>NE</v>
      </c>
      <c r="P12" s="22" t="str">
        <f>[8]Março!$I$19</f>
        <v>NE</v>
      </c>
      <c r="Q12" s="22" t="str">
        <f>[8]Março!$I$20</f>
        <v>N</v>
      </c>
      <c r="R12" s="22" t="str">
        <f>[8]Março!$I$21</f>
        <v>N</v>
      </c>
      <c r="S12" s="22" t="str">
        <f>[8]Março!$I$22</f>
        <v>NE</v>
      </c>
      <c r="T12" s="19" t="str">
        <f>[8]Março!$I$23</f>
        <v>N</v>
      </c>
      <c r="U12" s="19" t="str">
        <f>[8]Março!$I$24</f>
        <v>L</v>
      </c>
      <c r="V12" s="19" t="str">
        <f>[8]Março!$I$25</f>
        <v>O</v>
      </c>
      <c r="W12" s="19" t="str">
        <f>[8]Março!$I$26</f>
        <v>NO</v>
      </c>
      <c r="X12" s="19" t="str">
        <f>[8]Março!$I$27</f>
        <v>SE</v>
      </c>
      <c r="Y12" s="19" t="str">
        <f>[8]Março!$I$28</f>
        <v>L</v>
      </c>
      <c r="Z12" s="19" t="str">
        <f>[8]Março!$I$29</f>
        <v>L</v>
      </c>
      <c r="AA12" s="19" t="s">
        <v>57</v>
      </c>
      <c r="AB12" s="19" t="str">
        <f>[8]Março!$I$31</f>
        <v>NO</v>
      </c>
      <c r="AC12" s="19" t="str">
        <f>[8]Março!$I$32</f>
        <v>SE</v>
      </c>
      <c r="AD12" s="19" t="str">
        <f>[8]Março!$I$33</f>
        <v>S</v>
      </c>
      <c r="AE12" s="19" t="str">
        <f>[8]Março!$I$34</f>
        <v>NO</v>
      </c>
      <c r="AF12" s="19" t="str">
        <f>[8]Março!$I$35</f>
        <v>NE</v>
      </c>
      <c r="AG12" s="40" t="str">
        <f>[8]Março!$I$36</f>
        <v>NO</v>
      </c>
      <c r="AH12" s="2"/>
    </row>
    <row r="13" spans="1:34" ht="11.25" customHeight="1">
      <c r="A13" s="14" t="s">
        <v>5</v>
      </c>
      <c r="B13" s="19" t="str">
        <f>[9]Março!$I$5</f>
        <v>L</v>
      </c>
      <c r="C13" s="19" t="str">
        <f>[9]Março!$I$6</f>
        <v>L</v>
      </c>
      <c r="D13" s="19" t="str">
        <f>[9]Março!$I$7</f>
        <v>NE</v>
      </c>
      <c r="E13" s="19" t="str">
        <f>[9]Março!$I$8</f>
        <v>NE</v>
      </c>
      <c r="F13" s="19" t="str">
        <f>[9]Março!$I$9</f>
        <v>NE</v>
      </c>
      <c r="G13" s="19" t="str">
        <f>[9]Março!$I$10</f>
        <v>O</v>
      </c>
      <c r="H13" s="19" t="str">
        <f>[9]Março!$I$11</f>
        <v>NO</v>
      </c>
      <c r="I13" s="19" t="str">
        <f>[9]Março!$I$12</f>
        <v>NO</v>
      </c>
      <c r="J13" s="19" t="str">
        <f>[9]Março!$I$13</f>
        <v>L</v>
      </c>
      <c r="K13" s="19" t="str">
        <f>[9]Março!$I$14</f>
        <v>NO</v>
      </c>
      <c r="L13" s="19" t="str">
        <f>[9]Março!$I$15</f>
        <v>NO</v>
      </c>
      <c r="M13" s="19" t="str">
        <f>[9]Março!$I$16</f>
        <v>NO</v>
      </c>
      <c r="N13" s="19" t="str">
        <f>[9]Março!$I$17</f>
        <v>N</v>
      </c>
      <c r="O13" s="19" t="str">
        <f>[9]Março!$I$18</f>
        <v>L</v>
      </c>
      <c r="P13" s="19" t="str">
        <f>[9]Março!$I$19</f>
        <v>L</v>
      </c>
      <c r="Q13" s="19" t="str">
        <f>[9]Março!$I$20</f>
        <v>L</v>
      </c>
      <c r="R13" s="19" t="str">
        <f>[9]Março!$I$21</f>
        <v>L</v>
      </c>
      <c r="S13" s="19" t="str">
        <f>[9]Março!$I$22</f>
        <v>L</v>
      </c>
      <c r="T13" s="19" t="str">
        <f>[9]Março!$I$23</f>
        <v>NE</v>
      </c>
      <c r="U13" s="19" t="str">
        <f>[9]Março!$I$24</f>
        <v>SE</v>
      </c>
      <c r="V13" s="19" t="str">
        <f>[9]Março!$I$25</f>
        <v>SO</v>
      </c>
      <c r="W13" s="19" t="str">
        <f>[9]Março!$I$26</f>
        <v>N</v>
      </c>
      <c r="X13" s="19" t="str">
        <f>[9]Março!$I$27</f>
        <v>SE</v>
      </c>
      <c r="Y13" s="19" t="str">
        <f>[9]Março!$I$28</f>
        <v>L</v>
      </c>
      <c r="Z13" s="19" t="str">
        <f>[9]Março!$I$29</f>
        <v>L</v>
      </c>
      <c r="AA13" s="19" t="s">
        <v>57</v>
      </c>
      <c r="AB13" s="19" t="str">
        <f>[9]Março!$I$31</f>
        <v>SO</v>
      </c>
      <c r="AC13" s="19" t="str">
        <f>[9]Março!$I$32</f>
        <v>SO</v>
      </c>
      <c r="AD13" s="19" t="str">
        <f>[9]Março!$I$33</f>
        <v>SO</v>
      </c>
      <c r="AE13" s="19" t="str">
        <f>[9]Março!$I$34</f>
        <v>NO</v>
      </c>
      <c r="AF13" s="19" t="str">
        <f>[9]Março!$I$35</f>
        <v>L</v>
      </c>
      <c r="AG13" s="40" t="str">
        <f>[9]Março!$I$36</f>
        <v>L</v>
      </c>
      <c r="AH13" s="2"/>
    </row>
    <row r="14" spans="1:34" ht="12.75" customHeight="1">
      <c r="A14" s="14" t="s">
        <v>48</v>
      </c>
      <c r="B14" s="19" t="str">
        <f>[10]Março!$I$5</f>
        <v>L</v>
      </c>
      <c r="C14" s="19" t="str">
        <f>[10]Março!$I$6</f>
        <v>NE</v>
      </c>
      <c r="D14" s="19" t="str">
        <f>[10]Março!$I$7</f>
        <v>NE</v>
      </c>
      <c r="E14" s="19" t="str">
        <f>[10]Março!$I$8</f>
        <v>NE</v>
      </c>
      <c r="F14" s="19" t="str">
        <f>[10]Março!$I$9</f>
        <v>NE</v>
      </c>
      <c r="G14" s="19" t="str">
        <f>[10]Março!$I$10</f>
        <v>NE</v>
      </c>
      <c r="H14" s="19" t="str">
        <f>[10]Março!$I$11</f>
        <v>NE</v>
      </c>
      <c r="I14" s="19" t="str">
        <f>[10]Março!$I$12</f>
        <v>N</v>
      </c>
      <c r="J14" s="19" t="str">
        <f>[10]Março!$I$13</f>
        <v>NE</v>
      </c>
      <c r="K14" s="19" t="str">
        <f>[10]Março!$I$14</f>
        <v>O</v>
      </c>
      <c r="L14" s="19" t="str">
        <f>[10]Março!$I$15</f>
        <v>O</v>
      </c>
      <c r="M14" s="19" t="str">
        <f>[10]Março!$I$16</f>
        <v>NO</v>
      </c>
      <c r="N14" s="19" t="str">
        <f>[10]Março!$I$17</f>
        <v>NE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NE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NE</v>
      </c>
      <c r="U14" s="19" t="str">
        <f>[10]Março!$I$24</f>
        <v>NE</v>
      </c>
      <c r="V14" s="19" t="str">
        <f>[10]Março!$I$25</f>
        <v>O</v>
      </c>
      <c r="W14" s="19" t="str">
        <f>[10]Março!$I$26</f>
        <v>SO</v>
      </c>
      <c r="X14" s="19" t="str">
        <f>[10]Março!$I$27</f>
        <v>L</v>
      </c>
      <c r="Y14" s="19" t="str">
        <f>[10]Março!$I$28</f>
        <v>L</v>
      </c>
      <c r="Z14" s="19" t="str">
        <f>[10]Março!$I$29</f>
        <v>NE</v>
      </c>
      <c r="AA14" s="19" t="s">
        <v>56</v>
      </c>
      <c r="AB14" s="19" t="str">
        <f>[10]Março!$I$31</f>
        <v>SO</v>
      </c>
      <c r="AC14" s="19" t="str">
        <f>[10]Março!$I$32</f>
        <v>L</v>
      </c>
      <c r="AD14" s="19" t="str">
        <f>[10]Março!$I$33</f>
        <v>L</v>
      </c>
      <c r="AE14" s="19" t="str">
        <f>[10]Março!$I$34</f>
        <v>N</v>
      </c>
      <c r="AF14" s="19" t="str">
        <f>[10]Março!$I$35</f>
        <v>NE</v>
      </c>
      <c r="AG14" s="40" t="str">
        <f>[10]Março!$I$36</f>
        <v>NE</v>
      </c>
      <c r="AH14" s="2"/>
    </row>
    <row r="15" spans="1:34" ht="12" customHeight="1">
      <c r="A15" s="14" t="s">
        <v>6</v>
      </c>
      <c r="B15" s="19" t="str">
        <f>[11]Março!$I$5</f>
        <v>L</v>
      </c>
      <c r="C15" s="19" t="str">
        <f>[11]Março!$I$6</f>
        <v>SE</v>
      </c>
      <c r="D15" s="19" t="str">
        <f>[11]Março!$I$7</f>
        <v>L</v>
      </c>
      <c r="E15" s="19" t="str">
        <f>[11]Março!$I$8</f>
        <v>O</v>
      </c>
      <c r="F15" s="19" t="str">
        <f>[11]Março!$I$9</f>
        <v>L</v>
      </c>
      <c r="G15" s="19" t="str">
        <f>[11]Março!$I$10</f>
        <v>O</v>
      </c>
      <c r="H15" s="19" t="str">
        <f>[11]Março!$I$11</f>
        <v>NE</v>
      </c>
      <c r="I15" s="19" t="str">
        <f>[11]Março!$I$12</f>
        <v>O</v>
      </c>
      <c r="J15" s="19" t="str">
        <f>[11]Março!$I$13</f>
        <v>L</v>
      </c>
      <c r="K15" s="19" t="str">
        <f>[11]Março!$I$14</f>
        <v>SO</v>
      </c>
      <c r="L15" s="19" t="str">
        <f>[11]Março!$I$15</f>
        <v>O</v>
      </c>
      <c r="M15" s="19" t="str">
        <f>[11]Março!$I$16</f>
        <v>NO</v>
      </c>
      <c r="N15" s="19" t="str">
        <f>[11]Março!$I$17</f>
        <v>NO</v>
      </c>
      <c r="O15" s="19" t="str">
        <f>[11]Março!$I$18</f>
        <v>L</v>
      </c>
      <c r="P15" s="19" t="str">
        <f>[11]Março!$I$19</f>
        <v>L</v>
      </c>
      <c r="Q15" s="19" t="str">
        <f>[11]Março!$I$20</f>
        <v>SO</v>
      </c>
      <c r="R15" s="19" t="str">
        <f>[11]Março!$I$21</f>
        <v>L</v>
      </c>
      <c r="S15" s="19" t="str">
        <f>[11]Março!$I$22</f>
        <v>L</v>
      </c>
      <c r="T15" s="19" t="str">
        <f>[11]Março!$I$23</f>
        <v>SE</v>
      </c>
      <c r="U15" s="19" t="str">
        <f>[11]Março!$I$24</f>
        <v>L</v>
      </c>
      <c r="V15" s="19" t="str">
        <f>[11]Março!$I$25</f>
        <v>SO</v>
      </c>
      <c r="W15" s="19" t="str">
        <f>[11]Março!$I$26</f>
        <v>SE</v>
      </c>
      <c r="X15" s="19" t="str">
        <f>[11]Março!$I$27</f>
        <v>L</v>
      </c>
      <c r="Y15" s="19" t="str">
        <f>[11]Março!$I$28</f>
        <v>SE</v>
      </c>
      <c r="Z15" s="19" t="str">
        <f>[11]Março!$I$29</f>
        <v>SE</v>
      </c>
      <c r="AA15" s="19" t="s">
        <v>144</v>
      </c>
      <c r="AB15" s="19" t="str">
        <f>[11]Março!$I$31</f>
        <v>NE</v>
      </c>
      <c r="AC15" s="19" t="str">
        <f>[11]Março!$I$32</f>
        <v>O</v>
      </c>
      <c r="AD15" s="19" t="str">
        <f>[11]Março!$I$33</f>
        <v>SO</v>
      </c>
      <c r="AE15" s="19" t="str">
        <f>[11]Março!$I$34</f>
        <v>O</v>
      </c>
      <c r="AF15" s="19" t="str">
        <f>[11]Março!$I$35</f>
        <v>SE</v>
      </c>
      <c r="AG15" s="40" t="str">
        <f>[11]Março!$I$36</f>
        <v>L</v>
      </c>
      <c r="AH15" s="2"/>
    </row>
    <row r="16" spans="1:34" ht="10.5" customHeight="1">
      <c r="A16" s="14" t="s">
        <v>7</v>
      </c>
      <c r="B16" s="22" t="str">
        <f>[12]Março!$I$5</f>
        <v>L</v>
      </c>
      <c r="C16" s="22" t="str">
        <f>[12]Março!$I$6</f>
        <v>NE</v>
      </c>
      <c r="D16" s="22" t="str">
        <f>[12]Março!$I$7</f>
        <v>NO</v>
      </c>
      <c r="E16" s="22" t="str">
        <f>[12]Março!$I$8</f>
        <v>NO</v>
      </c>
      <c r="F16" s="22" t="str">
        <f>[12]Março!$I$9</f>
        <v>N</v>
      </c>
      <c r="G16" s="22" t="str">
        <f>[12]Março!$I$10</f>
        <v>O</v>
      </c>
      <c r="H16" s="22" t="str">
        <f>[12]Março!$I$11</f>
        <v>O</v>
      </c>
      <c r="I16" s="22" t="str">
        <f>[12]Março!$I$12</f>
        <v>*</v>
      </c>
      <c r="J16" s="22" t="str">
        <f>[12]Março!$I$13</f>
        <v>O</v>
      </c>
      <c r="K16" s="22" t="str">
        <f>[12]Março!$I$14</f>
        <v>O</v>
      </c>
      <c r="L16" s="22" t="str">
        <f>[12]Março!$I$15</f>
        <v>O</v>
      </c>
      <c r="M16" s="22" t="str">
        <f>[12]Março!$I$16</f>
        <v>N</v>
      </c>
      <c r="N16" s="22" t="str">
        <f>[12]Março!$I$17</f>
        <v>N</v>
      </c>
      <c r="O16" s="22" t="str">
        <f>[12]Março!$I$18</f>
        <v>NO</v>
      </c>
      <c r="P16" s="22" t="str">
        <f>[12]Março!$I$19</f>
        <v>NE</v>
      </c>
      <c r="Q16" s="22" t="str">
        <f>[12]Março!$I$20</f>
        <v>NE</v>
      </c>
      <c r="R16" s="22" t="str">
        <f>[12]Março!$I$21</f>
        <v>NE</v>
      </c>
      <c r="S16" s="22" t="str">
        <f>[12]Março!$I$22</f>
        <v>L</v>
      </c>
      <c r="T16" s="19" t="str">
        <f>[12]Março!$I$23</f>
        <v>L</v>
      </c>
      <c r="U16" s="19" t="str">
        <f>[12]Março!$I$24</f>
        <v>L</v>
      </c>
      <c r="V16" s="19" t="str">
        <f>[12]Março!$I$25</f>
        <v>S</v>
      </c>
      <c r="W16" s="19" t="str">
        <f>[12]Março!$I$26</f>
        <v>SO</v>
      </c>
      <c r="X16" s="19" t="str">
        <f>[12]Março!$I$27</f>
        <v>S</v>
      </c>
      <c r="Y16" s="19" t="str">
        <f>[12]Março!$I$28</f>
        <v>SE</v>
      </c>
      <c r="Z16" s="19" t="str">
        <f>[12]Março!$I$29</f>
        <v>L</v>
      </c>
      <c r="AA16" s="19" t="s">
        <v>57</v>
      </c>
      <c r="AB16" s="19" t="str">
        <f>[12]Março!$I$31</f>
        <v>N</v>
      </c>
      <c r="AC16" s="19" t="str">
        <f>[12]Março!$I$32</f>
        <v>S</v>
      </c>
      <c r="AD16" s="19" t="str">
        <f>[12]Março!$I$33</f>
        <v>S</v>
      </c>
      <c r="AE16" s="19" t="str">
        <f>[12]Março!$I$34</f>
        <v>O</v>
      </c>
      <c r="AF16" s="19" t="str">
        <f>[12]Março!$I$35</f>
        <v>SE</v>
      </c>
      <c r="AG16" s="40" t="str">
        <f>[12]Março!$I$36</f>
        <v>L</v>
      </c>
      <c r="AH16" s="2"/>
    </row>
    <row r="17" spans="1:35" ht="11.25" customHeight="1">
      <c r="A17" s="14" t="s">
        <v>8</v>
      </c>
      <c r="B17" s="22" t="str">
        <f>[13]Março!$I$5</f>
        <v>NE</v>
      </c>
      <c r="C17" s="22" t="str">
        <f>[13]Março!$I$6</f>
        <v>NE</v>
      </c>
      <c r="D17" s="22" t="str">
        <f>[13]Março!$I$7</f>
        <v>NE</v>
      </c>
      <c r="E17" s="22" t="str">
        <f>[13]Março!$I$8</f>
        <v>NE</v>
      </c>
      <c r="F17" s="22" t="str">
        <f>[13]Março!$I$9</f>
        <v>SE</v>
      </c>
      <c r="G17" s="22" t="str">
        <f>[13]Março!$I$10</f>
        <v>NO</v>
      </c>
      <c r="H17" s="22" t="str">
        <f>[13]Março!$I$11</f>
        <v>NO</v>
      </c>
      <c r="I17" s="22" t="str">
        <f>[13]Março!$I$12</f>
        <v>NE</v>
      </c>
      <c r="J17" s="22" t="str">
        <f>[13]Março!$I$13</f>
        <v>SE</v>
      </c>
      <c r="K17" s="22" t="str">
        <f>[13]Março!$I$14</f>
        <v>SE</v>
      </c>
      <c r="L17" s="22" t="str">
        <f>[13]Março!$I$15</f>
        <v>SO</v>
      </c>
      <c r="M17" s="22" t="str">
        <f>[13]Março!$I$16</f>
        <v>S</v>
      </c>
      <c r="N17" s="22" t="str">
        <f>[13]Março!$I$17</f>
        <v>NE</v>
      </c>
      <c r="O17" s="22" t="str">
        <f>[13]Março!$I$18</f>
        <v>N</v>
      </c>
      <c r="P17" s="22" t="str">
        <f>[13]Março!$I$19</f>
        <v>NE</v>
      </c>
      <c r="Q17" s="19" t="str">
        <f>[13]Março!$I$20</f>
        <v>SE</v>
      </c>
      <c r="R17" s="19" t="str">
        <f>[13]Março!$I$21</f>
        <v>SE</v>
      </c>
      <c r="S17" s="19" t="str">
        <f>[13]Março!$I$22</f>
        <v>NE</v>
      </c>
      <c r="T17" s="19" t="str">
        <f>[13]Março!$I$23</f>
        <v>L</v>
      </c>
      <c r="U17" s="19" t="str">
        <f>[13]Março!$I$24</f>
        <v>NE</v>
      </c>
      <c r="V17" s="19" t="str">
        <f>[13]Março!$I$25</f>
        <v>SE</v>
      </c>
      <c r="W17" s="19" t="str">
        <f>[13]Março!$I$26</f>
        <v>S</v>
      </c>
      <c r="X17" s="19" t="str">
        <f>[13]Março!$I$27</f>
        <v>S</v>
      </c>
      <c r="Y17" s="19" t="str">
        <f>[13]Março!$I$28</f>
        <v>NE</v>
      </c>
      <c r="Z17" s="19" t="str">
        <f>[13]Março!$I$29</f>
        <v>NE</v>
      </c>
      <c r="AA17" s="19" t="s">
        <v>56</v>
      </c>
      <c r="AB17" s="19" t="str">
        <f>[13]Março!$I$31</f>
        <v>N</v>
      </c>
      <c r="AC17" s="19" t="str">
        <f>[13]Março!$I$32</f>
        <v>S</v>
      </c>
      <c r="AD17" s="19" t="str">
        <f>[13]Março!$I$33</f>
        <v>SO</v>
      </c>
      <c r="AE17" s="19" t="str">
        <f>[13]Março!$I$34</f>
        <v>SO</v>
      </c>
      <c r="AF17" s="19" t="str">
        <f>[13]Março!$I$35</f>
        <v>S</v>
      </c>
      <c r="AG17" s="40" t="str">
        <f>[13]Março!$I$36</f>
        <v>NE</v>
      </c>
      <c r="AH17" s="2"/>
    </row>
    <row r="18" spans="1:35" ht="12" customHeight="1">
      <c r="A18" s="14" t="s">
        <v>9</v>
      </c>
      <c r="B18" s="22" t="str">
        <f>[14]Março!$I$5</f>
        <v>L</v>
      </c>
      <c r="C18" s="22" t="str">
        <f>[14]Março!$I$6</f>
        <v>L</v>
      </c>
      <c r="D18" s="22" t="str">
        <f>[14]Março!$I$7</f>
        <v>L</v>
      </c>
      <c r="E18" s="22" t="str">
        <f>[14]Março!$I$8</f>
        <v>NE</v>
      </c>
      <c r="F18" s="22" t="str">
        <f>[14]Março!$I$9</f>
        <v>NO</v>
      </c>
      <c r="G18" s="22" t="str">
        <f>[14]Março!$I$10</f>
        <v>NE</v>
      </c>
      <c r="H18" s="22" t="str">
        <f>[14]Março!$I$11</f>
        <v>NO</v>
      </c>
      <c r="I18" s="22" t="str">
        <f>[14]Março!$I$12</f>
        <v>NO</v>
      </c>
      <c r="J18" s="22" t="str">
        <f>[14]Março!$I$13</f>
        <v>O</v>
      </c>
      <c r="K18" s="22" t="str">
        <f>[14]Março!$I$14</f>
        <v>S</v>
      </c>
      <c r="L18" s="22" t="str">
        <f>[14]Março!$I$15</f>
        <v>O</v>
      </c>
      <c r="M18" s="22" t="str">
        <f>[14]Março!$I$16</f>
        <v>L</v>
      </c>
      <c r="N18" s="22" t="str">
        <f>[14]Março!$I$17</f>
        <v>NE</v>
      </c>
      <c r="O18" s="22" t="str">
        <f>[14]Março!$I$18</f>
        <v>NE</v>
      </c>
      <c r="P18" s="22" t="str">
        <f>[14]Março!$I$19</f>
        <v>NE</v>
      </c>
      <c r="Q18" s="22" t="str">
        <f>[14]Março!$I$20</f>
        <v>SE</v>
      </c>
      <c r="R18" s="22" t="str">
        <f>[14]Março!$I$21</f>
        <v>SE</v>
      </c>
      <c r="S18" s="22" t="str">
        <f>[14]Março!$I$22</f>
        <v>L</v>
      </c>
      <c r="T18" s="19" t="str">
        <f>[14]Março!$I$23</f>
        <v>L</v>
      </c>
      <c r="U18" s="19" t="str">
        <f>[14]Março!$I$24</f>
        <v>L</v>
      </c>
      <c r="V18" s="19" t="str">
        <f>[14]Março!$I$25</f>
        <v>SE</v>
      </c>
      <c r="W18" s="19" t="str">
        <f>[14]Março!$I$26</f>
        <v>S</v>
      </c>
      <c r="X18" s="19" t="str">
        <f>[14]Março!$I$27</f>
        <v>SO</v>
      </c>
      <c r="Y18" s="19" t="str">
        <f>[14]Março!$I$28</f>
        <v>L</v>
      </c>
      <c r="Z18" s="19" t="str">
        <f>[14]Março!$I$29</f>
        <v>L</v>
      </c>
      <c r="AA18" s="19" t="s">
        <v>57</v>
      </c>
      <c r="AB18" s="19" t="str">
        <f>[14]Março!$I$31</f>
        <v>SE</v>
      </c>
      <c r="AC18" s="19" t="str">
        <f>[14]Março!$I$32</f>
        <v>S</v>
      </c>
      <c r="AD18" s="19" t="str">
        <f>[14]Março!$I$33</f>
        <v>SO</v>
      </c>
      <c r="AE18" s="19" t="str">
        <f>[14]Março!$I$34</f>
        <v>S</v>
      </c>
      <c r="AF18" s="19" t="str">
        <f>[14]Março!$I$35</f>
        <v>SE</v>
      </c>
      <c r="AG18" s="40" t="str">
        <f>[14]Março!$I$36</f>
        <v>L</v>
      </c>
      <c r="AH18" s="2"/>
    </row>
    <row r="19" spans="1:35" ht="11.25" customHeight="1">
      <c r="A19" s="14" t="s">
        <v>47</v>
      </c>
      <c r="B19" s="22" t="str">
        <f>[15]Março!$I$5</f>
        <v>NE</v>
      </c>
      <c r="C19" s="22" t="str">
        <f>[15]Março!$I$6</f>
        <v>SE</v>
      </c>
      <c r="D19" s="22" t="str">
        <f>[15]Março!$I$7</f>
        <v>N</v>
      </c>
      <c r="E19" s="22" t="str">
        <f>[15]Março!$I$8</f>
        <v>N</v>
      </c>
      <c r="F19" s="22" t="str">
        <f>[15]Março!$I$9</f>
        <v>N</v>
      </c>
      <c r="G19" s="22" t="str">
        <f>[15]Março!$I$10</f>
        <v>S</v>
      </c>
      <c r="H19" s="22" t="str">
        <f>[15]Março!$I$11</f>
        <v>NO</v>
      </c>
      <c r="I19" s="22" t="str">
        <f>[15]Março!$I$12</f>
        <v>N</v>
      </c>
      <c r="J19" s="22" t="str">
        <f>[15]Março!$I$13</f>
        <v>SO</v>
      </c>
      <c r="K19" s="22" t="str">
        <f>[15]Março!$I$14</f>
        <v>SO</v>
      </c>
      <c r="L19" s="22" t="str">
        <f>[15]Março!$I$15</f>
        <v>S</v>
      </c>
      <c r="M19" s="22" t="str">
        <f>[15]Março!$I$16</f>
        <v>S</v>
      </c>
      <c r="N19" s="22" t="str">
        <f>[15]Março!$I$17</f>
        <v>S</v>
      </c>
      <c r="O19" s="22" t="str">
        <f>[15]Março!$I$18</f>
        <v>N</v>
      </c>
      <c r="P19" s="22" t="str">
        <f>[15]Março!$I$19</f>
        <v>SE</v>
      </c>
      <c r="Q19" s="22" t="str">
        <f>[15]Março!$I$20</f>
        <v>SE</v>
      </c>
      <c r="R19" s="22" t="str">
        <f>[15]Março!$I$21</f>
        <v>S</v>
      </c>
      <c r="S19" s="22" t="str">
        <f>[15]Março!$I$22</f>
        <v>L</v>
      </c>
      <c r="T19" s="19" t="str">
        <f>[15]Março!$I$23</f>
        <v>SE</v>
      </c>
      <c r="U19" s="19" t="str">
        <f>[15]Março!$I$24</f>
        <v>L</v>
      </c>
      <c r="V19" s="19" t="str">
        <f>[15]Março!$I$25</f>
        <v>S</v>
      </c>
      <c r="W19" s="19" t="str">
        <f>[15]Março!$I$26</f>
        <v>S</v>
      </c>
      <c r="X19" s="19" t="str">
        <f>[15]Março!$I$27</f>
        <v>SO</v>
      </c>
      <c r="Y19" s="19" t="str">
        <f>[15]Março!$I$28</f>
        <v>N</v>
      </c>
      <c r="Z19" s="19" t="str">
        <f>[15]Março!$I$29</f>
        <v>SE</v>
      </c>
      <c r="AA19" s="19" t="s">
        <v>144</v>
      </c>
      <c r="AB19" s="19" t="str">
        <f>[15]Março!$I$31</f>
        <v>S</v>
      </c>
      <c r="AC19" s="19" t="str">
        <f>[15]Março!$I$32</f>
        <v>SO</v>
      </c>
      <c r="AD19" s="19" t="str">
        <f>[15]Março!$I$33</f>
        <v>SO</v>
      </c>
      <c r="AE19" s="19" t="str">
        <f>[15]Março!$I$34</f>
        <v>S</v>
      </c>
      <c r="AF19" s="19" t="str">
        <f>[15]Março!$I$35</f>
        <v>SE</v>
      </c>
      <c r="AG19" s="40" t="str">
        <f>[15]Março!$I$36</f>
        <v>S</v>
      </c>
      <c r="AH19" s="2"/>
    </row>
    <row r="20" spans="1:35" ht="12" customHeight="1">
      <c r="A20" s="14" t="s">
        <v>10</v>
      </c>
      <c r="B20" s="16" t="str">
        <f>[16]Março!$I$5</f>
        <v>L</v>
      </c>
      <c r="C20" s="16" t="str">
        <f>[16]Março!$I$6</f>
        <v>L</v>
      </c>
      <c r="D20" s="16" t="str">
        <f>[16]Março!$I$7</f>
        <v>NE</v>
      </c>
      <c r="E20" s="16" t="str">
        <f>[16]Março!$I$8</f>
        <v>N</v>
      </c>
      <c r="F20" s="16" t="str">
        <f>[16]Março!$I$9</f>
        <v>N</v>
      </c>
      <c r="G20" s="16" t="str">
        <f>[16]Março!$I$10</f>
        <v>SE</v>
      </c>
      <c r="H20" s="16" t="str">
        <f>[16]Março!$I$11</f>
        <v>NO</v>
      </c>
      <c r="I20" s="16" t="str">
        <f>[16]Março!$I$12</f>
        <v>NO</v>
      </c>
      <c r="J20" s="16" t="str">
        <f>[16]Março!$I$13</f>
        <v>N</v>
      </c>
      <c r="K20" s="16" t="str">
        <f>[16]Março!$I$14</f>
        <v>S</v>
      </c>
      <c r="L20" s="16" t="str">
        <f>[16]Março!$I$15</f>
        <v>O</v>
      </c>
      <c r="M20" s="16" t="str">
        <f>[16]Março!$I$16</f>
        <v>NE</v>
      </c>
      <c r="N20" s="16" t="str">
        <f>[16]Março!$I$17</f>
        <v>N</v>
      </c>
      <c r="O20" s="16" t="str">
        <f>[16]Março!$I$18</f>
        <v>N</v>
      </c>
      <c r="P20" s="16" t="str">
        <f>[16]Março!$I$19</f>
        <v>N</v>
      </c>
      <c r="Q20" s="16" t="str">
        <f>[16]Março!$I$20</f>
        <v>L</v>
      </c>
      <c r="R20" s="16" t="str">
        <f>[16]Março!$I$21</f>
        <v>SE</v>
      </c>
      <c r="S20" s="16" t="str">
        <f>[16]Março!$I$22</f>
        <v>L</v>
      </c>
      <c r="T20" s="19" t="str">
        <f>[16]Março!$I$23</f>
        <v>L</v>
      </c>
      <c r="U20" s="19" t="str">
        <f>[16]Março!$I$24</f>
        <v>L</v>
      </c>
      <c r="V20" s="19" t="str">
        <f>[16]Março!$I$25</f>
        <v>SE</v>
      </c>
      <c r="W20" s="19" t="str">
        <f>[16]Março!$I$26</f>
        <v>SO</v>
      </c>
      <c r="X20" s="19" t="str">
        <f>[16]Março!$I$27</f>
        <v>S</v>
      </c>
      <c r="Y20" s="19" t="str">
        <f>[16]Março!$I$28</f>
        <v>NE</v>
      </c>
      <c r="Z20" s="19" t="str">
        <f>[16]Março!$I$29</f>
        <v>NE</v>
      </c>
      <c r="AA20" s="19" t="s">
        <v>56</v>
      </c>
      <c r="AB20" s="19" t="str">
        <f>[16]Março!$I$31</f>
        <v>N</v>
      </c>
      <c r="AC20" s="19" t="str">
        <f>[16]Março!$I$32</f>
        <v>SO</v>
      </c>
      <c r="AD20" s="19" t="str">
        <f>[16]Março!$I$33</f>
        <v>SO</v>
      </c>
      <c r="AE20" s="19" t="str">
        <f>[16]Março!$I$34</f>
        <v>SO</v>
      </c>
      <c r="AF20" s="19" t="str">
        <f>[16]Março!$I$35</f>
        <v>SE</v>
      </c>
      <c r="AG20" s="40" t="str">
        <f>[16]Março!$I$36</f>
        <v>N</v>
      </c>
      <c r="AH20" s="2"/>
    </row>
    <row r="21" spans="1:35" ht="11.25" customHeight="1">
      <c r="A21" s="14" t="s">
        <v>11</v>
      </c>
      <c r="B21" s="22" t="str">
        <f>[17]Março!$I$5</f>
        <v>SO</v>
      </c>
      <c r="C21" s="22" t="str">
        <f>[17]Março!$I$6</f>
        <v>SO</v>
      </c>
      <c r="D21" s="22" t="str">
        <f>[17]Março!$I$7</f>
        <v>L</v>
      </c>
      <c r="E21" s="22" t="str">
        <f>[17]Março!$I$8</f>
        <v>L</v>
      </c>
      <c r="F21" s="22" t="str">
        <f>[17]Março!$I$9</f>
        <v>SO</v>
      </c>
      <c r="G21" s="22" t="str">
        <f>[17]Março!$I$10</f>
        <v>NE</v>
      </c>
      <c r="H21" s="22" t="str">
        <f>[17]Março!$I$11</f>
        <v>L</v>
      </c>
      <c r="I21" s="22" t="str">
        <f>[17]Março!$I$12</f>
        <v>L</v>
      </c>
      <c r="J21" s="22" t="str">
        <f>[17]Março!$I$13</f>
        <v>NE</v>
      </c>
      <c r="K21" s="22" t="str">
        <f>[17]Março!$I$14</f>
        <v>NE</v>
      </c>
      <c r="L21" s="22" t="str">
        <f>[17]Março!$I$15</f>
        <v>NE</v>
      </c>
      <c r="M21" s="22" t="str">
        <f>[17]Março!$I$16</f>
        <v>NE</v>
      </c>
      <c r="N21" s="22" t="str">
        <f>[17]Março!$I$17</f>
        <v>SO</v>
      </c>
      <c r="O21" s="22" t="str">
        <f>[17]Março!$I$18</f>
        <v>SO</v>
      </c>
      <c r="P21" s="22" t="str">
        <f>[17]Março!$I$19</f>
        <v>O</v>
      </c>
      <c r="Q21" s="22" t="str">
        <f>[17]Março!$I$20</f>
        <v>SO</v>
      </c>
      <c r="R21" s="22" t="str">
        <f>[17]Março!$I$21</f>
        <v>SO</v>
      </c>
      <c r="S21" s="22" t="str">
        <f>[17]Março!$I$22</f>
        <v>SO</v>
      </c>
      <c r="T21" s="19" t="str">
        <f>[17]Março!$I$23</f>
        <v>SO</v>
      </c>
      <c r="U21" s="19" t="str">
        <f>[17]Março!$I$24</f>
        <v>SO</v>
      </c>
      <c r="V21" s="19" t="str">
        <f>[17]Março!$I$25</f>
        <v>O</v>
      </c>
      <c r="W21" s="19" t="str">
        <f>[17]Março!$I$26</f>
        <v>NE</v>
      </c>
      <c r="X21" s="19" t="str">
        <f>[17]Março!$I$27</f>
        <v>O</v>
      </c>
      <c r="Y21" s="19" t="str">
        <f>[17]Março!$I$28</f>
        <v>NE</v>
      </c>
      <c r="Z21" s="19" t="str">
        <f>[17]Março!$I$29</f>
        <v>SO</v>
      </c>
      <c r="AA21" s="19" t="s">
        <v>143</v>
      </c>
      <c r="AB21" s="19" t="str">
        <f>[17]Março!$I$31</f>
        <v>SO</v>
      </c>
      <c r="AC21" s="19" t="str">
        <f>[17]Março!$I$32</f>
        <v>NO</v>
      </c>
      <c r="AD21" s="19" t="str">
        <f>[17]Março!$I$33</f>
        <v>NO</v>
      </c>
      <c r="AE21" s="19" t="str">
        <f>[17]Março!$I$34</f>
        <v>NE</v>
      </c>
      <c r="AF21" s="19" t="str">
        <f>[17]Março!$I$35</f>
        <v>O</v>
      </c>
      <c r="AG21" s="40" t="str">
        <f>[17]Março!$I$36</f>
        <v>SO</v>
      </c>
      <c r="AH21" s="2"/>
    </row>
    <row r="22" spans="1:35" ht="11.25" customHeight="1">
      <c r="A22" s="14" t="s">
        <v>12</v>
      </c>
      <c r="B22" s="22" t="str">
        <f>[18]Março!$I$5</f>
        <v>SE</v>
      </c>
      <c r="C22" s="22" t="str">
        <f>[18]Março!$I$6</f>
        <v>SE</v>
      </c>
      <c r="D22" s="22" t="str">
        <f>[18]Março!$I$7</f>
        <v>NE</v>
      </c>
      <c r="E22" s="22" t="str">
        <f>[18]Março!$I$8</f>
        <v>NO</v>
      </c>
      <c r="F22" s="22" t="str">
        <f>[18]Março!$I$9</f>
        <v>N</v>
      </c>
      <c r="G22" s="22" t="str">
        <f>[18]Março!$I$10</f>
        <v>O</v>
      </c>
      <c r="H22" s="22" t="str">
        <f>[18]Março!$I$11</f>
        <v>SE</v>
      </c>
      <c r="I22" s="22" t="str">
        <f>[18]Março!$I$12</f>
        <v>NO</v>
      </c>
      <c r="J22" s="22" t="str">
        <f>[18]Março!$I$13</f>
        <v>O</v>
      </c>
      <c r="K22" s="22" t="str">
        <f>[18]Março!$I$14</f>
        <v>O</v>
      </c>
      <c r="L22" s="22" t="str">
        <f>[18]Março!$I$15</f>
        <v>O</v>
      </c>
      <c r="M22" s="22" t="str">
        <f>[18]Março!$I$16</f>
        <v>NE</v>
      </c>
      <c r="N22" s="22" t="str">
        <f>[18]Março!$I$17</f>
        <v>N</v>
      </c>
      <c r="O22" s="22" t="str">
        <f>[18]Março!$I$18</f>
        <v>NE</v>
      </c>
      <c r="P22" s="22" t="str">
        <f>[18]Março!$I$19</f>
        <v>N</v>
      </c>
      <c r="Q22" s="22" t="str">
        <f>[18]Março!$I$20</f>
        <v>SE</v>
      </c>
      <c r="R22" s="22" t="str">
        <f>[18]Março!$I$21</f>
        <v>SE</v>
      </c>
      <c r="S22" s="22" t="str">
        <f>[18]Março!$I$22</f>
        <v>L</v>
      </c>
      <c r="T22" s="22" t="str">
        <f>[18]Março!$I$23</f>
        <v>SE</v>
      </c>
      <c r="U22" s="22" t="str">
        <f>[18]Março!$I$24</f>
        <v>SE</v>
      </c>
      <c r="V22" s="22" t="str">
        <f>[18]Março!$I$25</f>
        <v>SE</v>
      </c>
      <c r="W22" s="22" t="str">
        <f>[18]Março!$I$26</f>
        <v>SE</v>
      </c>
      <c r="X22" s="22" t="str">
        <f>[18]Março!$I$27</f>
        <v>*</v>
      </c>
      <c r="Y22" s="22" t="str">
        <f>[18]Março!$I$28</f>
        <v>*</v>
      </c>
      <c r="Z22" s="22" t="str">
        <f>[18]Março!$I$29</f>
        <v>*</v>
      </c>
      <c r="AA22" s="22" t="str">
        <f>[18]Março!$I$30</f>
        <v>*</v>
      </c>
      <c r="AB22" s="22" t="str">
        <f>[18]Março!$I$31</f>
        <v>*</v>
      </c>
      <c r="AC22" s="22" t="str">
        <f>[18]Março!$I$32</f>
        <v>*</v>
      </c>
      <c r="AD22" s="22" t="str">
        <f>[18]Março!$I$33</f>
        <v>*</v>
      </c>
      <c r="AE22" s="22" t="str">
        <f>[18]Março!$I$34</f>
        <v>*</v>
      </c>
      <c r="AF22" s="22" t="str">
        <f>[18]Março!$I$35</f>
        <v>*</v>
      </c>
      <c r="AG22" s="39" t="str">
        <f>[18]Março!$I$36</f>
        <v>SE</v>
      </c>
      <c r="AH22" s="2"/>
    </row>
    <row r="23" spans="1:35" ht="12.75" customHeight="1">
      <c r="A23" s="14" t="s">
        <v>13</v>
      </c>
      <c r="B23" s="19" t="str">
        <f>[19]Março!$I$5</f>
        <v>NE</v>
      </c>
      <c r="C23" s="19" t="str">
        <f>[19]Março!$I$6</f>
        <v>SE</v>
      </c>
      <c r="D23" s="19" t="str">
        <f>[19]Março!$I$7</f>
        <v>N</v>
      </c>
      <c r="E23" s="19" t="str">
        <f>[19]Março!$I$8</f>
        <v>NO</v>
      </c>
      <c r="F23" s="19" t="str">
        <f>[19]Março!$I$9</f>
        <v>N</v>
      </c>
      <c r="G23" s="19" t="str">
        <f>[19]Março!$I$10</f>
        <v>SO</v>
      </c>
      <c r="H23" s="19" t="str">
        <f>[19]Março!$I$11</f>
        <v>NE</v>
      </c>
      <c r="I23" s="19" t="str">
        <f>[19]Março!$I$12</f>
        <v>NO</v>
      </c>
      <c r="J23" s="19" t="str">
        <f>[19]Março!$I$13</f>
        <v>N</v>
      </c>
      <c r="K23" s="19" t="str">
        <f>[19]Março!$I$14</f>
        <v>N</v>
      </c>
      <c r="L23" s="19" t="str">
        <f>[19]Março!$I$15</f>
        <v>O</v>
      </c>
      <c r="M23" s="19" t="str">
        <f>[19]Março!$I$16</f>
        <v>N</v>
      </c>
      <c r="N23" s="19" t="str">
        <f>[19]Março!$I$17</f>
        <v>N</v>
      </c>
      <c r="O23" s="19" t="str">
        <f>[19]Março!$I$18</f>
        <v>N</v>
      </c>
      <c r="P23" s="19" t="str">
        <f>[19]Março!$I$19</f>
        <v>NE</v>
      </c>
      <c r="Q23" s="19" t="str">
        <f>[19]Março!$I$20</f>
        <v>NE</v>
      </c>
      <c r="R23" s="19" t="str">
        <f>[19]Março!$I$21</f>
        <v>O</v>
      </c>
      <c r="S23" s="19" t="str">
        <f>[19]Março!$I$22</f>
        <v>SE</v>
      </c>
      <c r="T23" s="19" t="str">
        <f>[19]Março!$I$23</f>
        <v>SE</v>
      </c>
      <c r="U23" s="19" t="str">
        <f>[19]Março!$I$24</f>
        <v>L</v>
      </c>
      <c r="V23" s="19" t="str">
        <f>[19]Março!$I$25</f>
        <v>S</v>
      </c>
      <c r="W23" s="19" t="str">
        <f>[19]Março!$I$26</f>
        <v>S</v>
      </c>
      <c r="X23" s="19" t="str">
        <f>[19]Março!$I$27</f>
        <v>SE</v>
      </c>
      <c r="Y23" s="19" t="str">
        <f>[19]Março!$I$28</f>
        <v>SE</v>
      </c>
      <c r="Z23" s="19" t="str">
        <f>[19]Março!$I$29</f>
        <v>L</v>
      </c>
      <c r="AA23" s="19" t="s">
        <v>57</v>
      </c>
      <c r="AB23" s="19" t="str">
        <f>[19]Março!$I$31</f>
        <v>S</v>
      </c>
      <c r="AC23" s="19" t="str">
        <f>[19]Março!$I$32</f>
        <v>S</v>
      </c>
      <c r="AD23" s="19" t="str">
        <f>[19]Março!$I$33</f>
        <v>S</v>
      </c>
      <c r="AE23" s="19" t="str">
        <f>[19]Março!$I$34</f>
        <v>NO</v>
      </c>
      <c r="AF23" s="19" t="str">
        <f>[19]Março!$I$35</f>
        <v>N</v>
      </c>
      <c r="AG23" s="40" t="str">
        <f>[19]Março!$I$36</f>
        <v>N</v>
      </c>
      <c r="AH23" s="2"/>
    </row>
    <row r="24" spans="1:35" ht="12" customHeight="1">
      <c r="A24" s="14" t="s">
        <v>14</v>
      </c>
      <c r="B24" s="22" t="str">
        <f>[20]Março!$I$5</f>
        <v>SE</v>
      </c>
      <c r="C24" s="22" t="str">
        <f>[20]Março!$I$6</f>
        <v>NE</v>
      </c>
      <c r="D24" s="22" t="str">
        <f>[20]Março!$I$7</f>
        <v>NE</v>
      </c>
      <c r="E24" s="22" t="str">
        <f>[20]Março!$I$8</f>
        <v>N</v>
      </c>
      <c r="F24" s="22" t="str">
        <f>[20]Março!$I$9</f>
        <v>O</v>
      </c>
      <c r="G24" s="22" t="str">
        <f>[20]Março!$I$10</f>
        <v>SO</v>
      </c>
      <c r="H24" s="22" t="str">
        <f>[20]Março!$I$11</f>
        <v>SO</v>
      </c>
      <c r="I24" s="22" t="str">
        <f>[20]Março!$I$12</f>
        <v>O</v>
      </c>
      <c r="J24" s="22" t="str">
        <f>[20]Março!$I$13</f>
        <v>N</v>
      </c>
      <c r="K24" s="22" t="str">
        <f>[20]Março!$I$14</f>
        <v>N</v>
      </c>
      <c r="L24" s="22" t="str">
        <f>[20]Março!$I$15</f>
        <v>N</v>
      </c>
      <c r="M24" s="22" t="str">
        <f>[20]Março!$I$16</f>
        <v>N</v>
      </c>
      <c r="N24" s="22" t="str">
        <f>[20]Março!$I$17</f>
        <v>N</v>
      </c>
      <c r="O24" s="22" t="str">
        <f>[20]Março!$I$18</f>
        <v>L</v>
      </c>
      <c r="P24" s="22" t="str">
        <f>[20]Março!$I$19</f>
        <v>NE</v>
      </c>
      <c r="Q24" s="22" t="str">
        <f>[20]Março!$I$20</f>
        <v>NE</v>
      </c>
      <c r="R24" s="22" t="str">
        <f>[20]Março!$I$21</f>
        <v>NE</v>
      </c>
      <c r="S24" s="22" t="str">
        <f>[20]Março!$I$22</f>
        <v>NE</v>
      </c>
      <c r="T24" s="22" t="str">
        <f>[20]Março!$I$23</f>
        <v>L</v>
      </c>
      <c r="U24" s="22" t="str">
        <f>[20]Março!$I$24</f>
        <v>NE</v>
      </c>
      <c r="V24" s="22" t="str">
        <f>[20]Março!$I$25</f>
        <v>N</v>
      </c>
      <c r="W24" s="22" t="str">
        <f>[20]Março!$I$26</f>
        <v>SO</v>
      </c>
      <c r="X24" s="22" t="str">
        <f>[20]Março!$I$27</f>
        <v>O</v>
      </c>
      <c r="Y24" s="22" t="str">
        <f>[20]Março!$I$28</f>
        <v>SE</v>
      </c>
      <c r="Z24" s="22" t="str">
        <f>[20]Março!$I$29</f>
        <v>SE</v>
      </c>
      <c r="AA24" s="22" t="s">
        <v>144</v>
      </c>
      <c r="AB24" s="22" t="str">
        <f>[20]Março!$I$31</f>
        <v>SO</v>
      </c>
      <c r="AC24" s="22" t="str">
        <f>[20]Março!$I$32</f>
        <v>S</v>
      </c>
      <c r="AD24" s="22" t="str">
        <f>[20]Março!$I$33</f>
        <v>SO</v>
      </c>
      <c r="AE24" s="22" t="str">
        <f>[20]Março!$I$34</f>
        <v>O</v>
      </c>
      <c r="AF24" s="22" t="str">
        <f>[20]Março!$I$35</f>
        <v>N</v>
      </c>
      <c r="AG24" s="39" t="str">
        <f>[20]Março!$I$36</f>
        <v>N</v>
      </c>
      <c r="AH24" s="2"/>
    </row>
    <row r="25" spans="1:35" ht="11.25" customHeight="1">
      <c r="A25" s="14" t="s">
        <v>15</v>
      </c>
      <c r="B25" s="22" t="str">
        <f>[21]Março!$I$5</f>
        <v>NO</v>
      </c>
      <c r="C25" s="22" t="str">
        <f>[21]Março!$I$6</f>
        <v>NO</v>
      </c>
      <c r="D25" s="22" t="str">
        <f>[21]Março!$I$7</f>
        <v>NO</v>
      </c>
      <c r="E25" s="22" t="str">
        <f>[21]Março!$I$8</f>
        <v>NO</v>
      </c>
      <c r="F25" s="22" t="str">
        <f>[21]Março!$I$9</f>
        <v>NO</v>
      </c>
      <c r="G25" s="22" t="str">
        <f>[21]Março!$I$10</f>
        <v>NO</v>
      </c>
      <c r="H25" s="22" t="str">
        <f>[21]Março!$I$11</f>
        <v>NO</v>
      </c>
      <c r="I25" s="22" t="str">
        <f>[21]Março!$I$12</f>
        <v>NO</v>
      </c>
      <c r="J25" s="22" t="str">
        <f>[21]Março!$I$13</f>
        <v>O</v>
      </c>
      <c r="K25" s="22" t="str">
        <f>[21]Março!$I$14</f>
        <v>SO</v>
      </c>
      <c r="L25" s="22" t="str">
        <f>[21]Março!$I$15</f>
        <v>SO</v>
      </c>
      <c r="M25" s="22" t="str">
        <f>[21]Março!$I$16</f>
        <v>O</v>
      </c>
      <c r="N25" s="22" t="str">
        <f>[21]Março!$I$17</f>
        <v>NO</v>
      </c>
      <c r="O25" s="22" t="str">
        <f>[21]Março!$I$18</f>
        <v>NO</v>
      </c>
      <c r="P25" s="22" t="str">
        <f>[21]Março!$I$19</f>
        <v>NO</v>
      </c>
      <c r="Q25" s="22" t="str">
        <f>[21]Março!$I$20</f>
        <v>NO</v>
      </c>
      <c r="R25" s="22" t="str">
        <f>[21]Março!$I$21</f>
        <v>NO</v>
      </c>
      <c r="S25" s="22" t="str">
        <f>[21]Março!$I$22</f>
        <v>NO</v>
      </c>
      <c r="T25" s="22" t="str">
        <f>[21]Março!$I$23</f>
        <v>O</v>
      </c>
      <c r="U25" s="22" t="str">
        <f>[21]Março!$I$24</f>
        <v>SO</v>
      </c>
      <c r="V25" s="22" t="str">
        <f>[21]Março!$I$25</f>
        <v>SO</v>
      </c>
      <c r="W25" s="22" t="str">
        <f>[21]Março!$I$26</f>
        <v>SO</v>
      </c>
      <c r="X25" s="22" t="str">
        <f>[21]Março!$I$27</f>
        <v>SO</v>
      </c>
      <c r="Y25" s="22" t="str">
        <f>[21]Março!$I$28</f>
        <v>NO</v>
      </c>
      <c r="Z25" s="22" t="str">
        <f>[21]Março!$I$29</f>
        <v>NO</v>
      </c>
      <c r="AA25" s="22" t="s">
        <v>141</v>
      </c>
      <c r="AB25" s="22" t="str">
        <f>[21]Março!$I$31</f>
        <v>NO</v>
      </c>
      <c r="AC25" s="22" t="str">
        <f>[21]Março!$I$32</f>
        <v>SO</v>
      </c>
      <c r="AD25" s="22" t="str">
        <f>[21]Março!$I$33</f>
        <v>SO</v>
      </c>
      <c r="AE25" s="22" t="str">
        <f>[21]Março!$I$34</f>
        <v>SO</v>
      </c>
      <c r="AF25" s="22" t="str">
        <f>[21]Março!$I$35</f>
        <v>NE</v>
      </c>
      <c r="AG25" s="39" t="str">
        <f>[21]Março!$I$36</f>
        <v>NO</v>
      </c>
      <c r="AH25" s="2"/>
    </row>
    <row r="26" spans="1:35" ht="12" customHeight="1">
      <c r="A26" s="14" t="s">
        <v>16</v>
      </c>
      <c r="B26" s="23" t="str">
        <f>[22]Março!$I$5</f>
        <v>SO</v>
      </c>
      <c r="C26" s="23" t="str">
        <f>[22]Março!$I$6</f>
        <v>SO</v>
      </c>
      <c r="D26" s="23" t="str">
        <f>[22]Março!$I$7</f>
        <v>SO</v>
      </c>
      <c r="E26" s="23" t="str">
        <f>[22]Março!$I$8</f>
        <v>SO</v>
      </c>
      <c r="F26" s="23" t="str">
        <f>[22]Março!$I$9</f>
        <v>SO</v>
      </c>
      <c r="G26" s="23" t="str">
        <f>[22]Março!$I$10</f>
        <v>SO</v>
      </c>
      <c r="H26" s="23" t="str">
        <f>[22]Março!$I$11</f>
        <v>SO</v>
      </c>
      <c r="I26" s="23" t="str">
        <f>[22]Março!$I$12</f>
        <v>SO</v>
      </c>
      <c r="J26" s="23" t="str">
        <f>[22]Março!$I$13</f>
        <v>SO</v>
      </c>
      <c r="K26" s="23" t="str">
        <f>[22]Março!$I$14</f>
        <v>SO</v>
      </c>
      <c r="L26" s="23" t="str">
        <f>[22]Março!$I$15</f>
        <v>SO</v>
      </c>
      <c r="M26" s="23" t="str">
        <f>[22]Março!$I$16</f>
        <v>SO</v>
      </c>
      <c r="N26" s="23" t="str">
        <f>[22]Março!$I$17</f>
        <v>SO</v>
      </c>
      <c r="O26" s="23" t="str">
        <f>[22]Março!$I$18</f>
        <v>SO</v>
      </c>
      <c r="P26" s="23" t="str">
        <f>[22]Março!$I$19</f>
        <v>SO</v>
      </c>
      <c r="Q26" s="23" t="str">
        <f>[22]Março!$I$20</f>
        <v>SO</v>
      </c>
      <c r="R26" s="23" t="str">
        <f>[22]Março!$I$21</f>
        <v>SO</v>
      </c>
      <c r="S26" s="23" t="str">
        <f>[22]Março!$I$22</f>
        <v>SO</v>
      </c>
      <c r="T26" s="23" t="str">
        <f>[22]Março!$I$23</f>
        <v>SO</v>
      </c>
      <c r="U26" s="23" t="str">
        <f>[22]Março!$I$24</f>
        <v>SO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SO</v>
      </c>
      <c r="Y26" s="23" t="str">
        <f>[22]Março!$I$28</f>
        <v>SO</v>
      </c>
      <c r="Z26" s="23" t="str">
        <f>[22]Março!$I$29</f>
        <v>SO</v>
      </c>
      <c r="AA26" s="23" t="s">
        <v>143</v>
      </c>
      <c r="AB26" s="23" t="str">
        <f>[22]Março!$I$31</f>
        <v>SO</v>
      </c>
      <c r="AC26" s="23" t="str">
        <f>[22]Março!$I$32</f>
        <v>SO</v>
      </c>
      <c r="AD26" s="23" t="str">
        <f>[22]Março!$I$33</f>
        <v>SO</v>
      </c>
      <c r="AE26" s="23" t="str">
        <f>[22]Março!$I$34</f>
        <v>SO</v>
      </c>
      <c r="AF26" s="23" t="str">
        <f>[22]Março!$I$35</f>
        <v>SO</v>
      </c>
      <c r="AG26" s="41" t="str">
        <f>[22]Março!$I$36</f>
        <v>SO</v>
      </c>
      <c r="AH26" s="2"/>
    </row>
    <row r="27" spans="1:35" ht="12" customHeight="1">
      <c r="A27" s="14" t="s">
        <v>17</v>
      </c>
      <c r="B27" s="22" t="str">
        <f>[23]Março!$I$5</f>
        <v>NE</v>
      </c>
      <c r="C27" s="22" t="str">
        <f>[23]Março!$I$6</f>
        <v>NE</v>
      </c>
      <c r="D27" s="22" t="str">
        <f>[23]Março!$I$7</f>
        <v>N</v>
      </c>
      <c r="E27" s="22" t="str">
        <f>[23]Março!$I$8</f>
        <v>N</v>
      </c>
      <c r="F27" s="22" t="str">
        <f>[23]Março!$I$9</f>
        <v>O</v>
      </c>
      <c r="G27" s="22" t="str">
        <f>[23]Março!$I$10</f>
        <v>L</v>
      </c>
      <c r="H27" s="22" t="str">
        <f>[23]Março!$I$11</f>
        <v>O</v>
      </c>
      <c r="I27" s="22" t="str">
        <f>[23]Março!$I$12</f>
        <v>NO</v>
      </c>
      <c r="J27" s="22" t="str">
        <f>[23]Março!$I$13</f>
        <v>L</v>
      </c>
      <c r="K27" s="22" t="str">
        <f>[23]Março!$I$14</f>
        <v>SO</v>
      </c>
      <c r="L27" s="22" t="str">
        <f>[23]Março!$I$15</f>
        <v>SO</v>
      </c>
      <c r="M27" s="22" t="str">
        <f>[23]Março!$I$16</f>
        <v>SO</v>
      </c>
      <c r="N27" s="22" t="str">
        <f>[23]Março!$I$17</f>
        <v>L</v>
      </c>
      <c r="O27" s="22" t="str">
        <f>[23]Março!$I$18</f>
        <v>N</v>
      </c>
      <c r="P27" s="22" t="str">
        <f>[23]Março!$I$19</f>
        <v>NE</v>
      </c>
      <c r="Q27" s="22" t="str">
        <f>[23]Março!$I$20</f>
        <v>L</v>
      </c>
      <c r="R27" s="22" t="str">
        <f>[23]Março!$I$21</f>
        <v>L</v>
      </c>
      <c r="S27" s="22" t="str">
        <f>[23]Março!$I$22</f>
        <v>NE</v>
      </c>
      <c r="T27" s="22" t="str">
        <f>[23]Março!$I$23</f>
        <v>NE</v>
      </c>
      <c r="U27" s="22" t="str">
        <f>[23]Março!$I$24</f>
        <v>NE</v>
      </c>
      <c r="V27" s="22" t="str">
        <f>[23]Março!$I$25</f>
        <v>L</v>
      </c>
      <c r="W27" s="22" t="str">
        <f>[23]Março!$I$26</f>
        <v>S</v>
      </c>
      <c r="X27" s="22" t="str">
        <f>[23]Março!$I$27</f>
        <v>SE</v>
      </c>
      <c r="Y27" s="22" t="str">
        <f>[23]Março!$I$28</f>
        <v>N</v>
      </c>
      <c r="Z27" s="22" t="str">
        <f>[23]Março!$I$29</f>
        <v>NE</v>
      </c>
      <c r="AA27" s="22" t="s">
        <v>56</v>
      </c>
      <c r="AB27" s="22" t="str">
        <f>[23]Março!$I$31</f>
        <v>O</v>
      </c>
      <c r="AC27" s="22" t="str">
        <f>[23]Março!$I$32</f>
        <v>SO</v>
      </c>
      <c r="AD27" s="22" t="str">
        <f>[23]Março!$I$33</f>
        <v>S</v>
      </c>
      <c r="AE27" s="22" t="str">
        <f>[23]Março!$I$34</f>
        <v>SO</v>
      </c>
      <c r="AF27" s="22" t="str">
        <f>[23]Março!$I$35</f>
        <v>L</v>
      </c>
      <c r="AG27" s="39" t="str">
        <f>[23]Março!$I$36</f>
        <v>NE</v>
      </c>
      <c r="AH27" s="2"/>
    </row>
    <row r="28" spans="1:35" ht="12" customHeight="1">
      <c r="A28" s="14" t="s">
        <v>18</v>
      </c>
      <c r="B28" s="22" t="str">
        <f>[24]Março!$I$5</f>
        <v>*</v>
      </c>
      <c r="C28" s="22" t="str">
        <f>[24]Março!$I$6</f>
        <v>*</v>
      </c>
      <c r="D28" s="22" t="str">
        <f>[24]Março!$I$7</f>
        <v>*</v>
      </c>
      <c r="E28" s="22" t="str">
        <f>[24]Março!$I$8</f>
        <v>*</v>
      </c>
      <c r="F28" s="22" t="str">
        <f>[24]Março!$I$9</f>
        <v>*</v>
      </c>
      <c r="G28" s="22" t="str">
        <f>[24]Março!$I$10</f>
        <v>*</v>
      </c>
      <c r="H28" s="22" t="str">
        <f>[24]Março!$I$11</f>
        <v>*</v>
      </c>
      <c r="I28" s="22" t="str">
        <f>[24]Março!$I$12</f>
        <v>*</v>
      </c>
      <c r="J28" s="22" t="str">
        <f>[24]Março!$I$13</f>
        <v>*</v>
      </c>
      <c r="K28" s="22" t="str">
        <f>[24]Março!$I$14</f>
        <v>*</v>
      </c>
      <c r="L28" s="22" t="str">
        <f>[24]Março!$I$15</f>
        <v>*</v>
      </c>
      <c r="M28" s="22" t="str">
        <f>[24]Março!$I$16</f>
        <v>*</v>
      </c>
      <c r="N28" s="22" t="str">
        <f>[24]Março!$I$17</f>
        <v>*</v>
      </c>
      <c r="O28" s="22" t="str">
        <f>[24]Março!$I$18</f>
        <v>*</v>
      </c>
      <c r="P28" s="22" t="str">
        <f>[24]Março!$I$19</f>
        <v>*</v>
      </c>
      <c r="Q28" s="22" t="str">
        <f>[24]Março!$I$20</f>
        <v>*</v>
      </c>
      <c r="R28" s="22" t="str">
        <f>[24]Março!$I$21</f>
        <v>*</v>
      </c>
      <c r="S28" s="22" t="str">
        <f>[24]Março!$I$22</f>
        <v>*</v>
      </c>
      <c r="T28" s="22" t="str">
        <f>[24]Março!$I$23</f>
        <v>*</v>
      </c>
      <c r="U28" s="22" t="str">
        <f>[24]Março!$I$24</f>
        <v>*</v>
      </c>
      <c r="V28" s="22" t="str">
        <f>[24]Março!$I$25</f>
        <v>*</v>
      </c>
      <c r="W28" s="22" t="str">
        <f>[24]Março!$I$26</f>
        <v>*</v>
      </c>
      <c r="X28" s="22" t="str">
        <f>[24]Março!$I$27</f>
        <v>*</v>
      </c>
      <c r="Y28" s="22" t="str">
        <f>[24]Março!$I$28</f>
        <v>*</v>
      </c>
      <c r="Z28" s="22" t="str">
        <f>[24]Março!$I$29</f>
        <v>*</v>
      </c>
      <c r="AA28" s="22" t="str">
        <f>[24]Março!$I$30</f>
        <v>*</v>
      </c>
      <c r="AB28" s="22" t="str">
        <f>[24]Março!$I$31</f>
        <v>*</v>
      </c>
      <c r="AC28" s="22" t="str">
        <f>[24]Março!$I$32</f>
        <v>*</v>
      </c>
      <c r="AD28" s="22" t="str">
        <f>[24]Março!$I$33</f>
        <v>*</v>
      </c>
      <c r="AE28" s="22" t="str">
        <f>[24]Março!$I$34</f>
        <v>*</v>
      </c>
      <c r="AF28" s="22" t="str">
        <f>[24]Março!$I$35</f>
        <v>*</v>
      </c>
      <c r="AG28" s="39" t="s">
        <v>140</v>
      </c>
      <c r="AH28" s="2"/>
    </row>
    <row r="29" spans="1:35" ht="12.75" customHeight="1">
      <c r="A29" s="14" t="s">
        <v>19</v>
      </c>
      <c r="B29" s="22" t="str">
        <f>[25]Março!$I$5</f>
        <v>NE</v>
      </c>
      <c r="C29" s="22" t="str">
        <f>[25]Março!$I$6</f>
        <v>NE</v>
      </c>
      <c r="D29" s="22" t="str">
        <f>[25]Março!$I$7</f>
        <v>L</v>
      </c>
      <c r="E29" s="22" t="str">
        <f>[25]Março!$I$8</f>
        <v>NE</v>
      </c>
      <c r="F29" s="22" t="str">
        <f>[25]Março!$I$9</f>
        <v>S</v>
      </c>
      <c r="G29" s="22" t="str">
        <f>[25]Março!$I$10</f>
        <v>N</v>
      </c>
      <c r="H29" s="22" t="str">
        <f>[25]Março!$I$11</f>
        <v>O</v>
      </c>
      <c r="I29" s="22" t="str">
        <f>[25]Março!$I$12</f>
        <v>NE</v>
      </c>
      <c r="J29" s="22" t="str">
        <f>[25]Março!$I$13</f>
        <v>NE</v>
      </c>
      <c r="K29" s="22" t="str">
        <f>[25]Março!$I$14</f>
        <v>S</v>
      </c>
      <c r="L29" s="22" t="str">
        <f>[25]Março!$I$15</f>
        <v>S</v>
      </c>
      <c r="M29" s="22" t="str">
        <f>[25]Março!$I$16</f>
        <v>S</v>
      </c>
      <c r="N29" s="22" t="str">
        <f>[25]Março!$I$17</f>
        <v>NE</v>
      </c>
      <c r="O29" s="22" t="str">
        <f>[25]Março!$I$18</f>
        <v>NE</v>
      </c>
      <c r="P29" s="22" t="str">
        <f>[25]Março!$I$19</f>
        <v>NE</v>
      </c>
      <c r="Q29" s="22" t="str">
        <f>[25]Março!$I$20</f>
        <v>L</v>
      </c>
      <c r="R29" s="22" t="str">
        <f>[25]Março!$I$21</f>
        <v>SE</v>
      </c>
      <c r="S29" s="22" t="str">
        <f>[25]Março!$I$22</f>
        <v>SE</v>
      </c>
      <c r="T29" s="22" t="str">
        <f>[25]Março!$I$23</f>
        <v>SE</v>
      </c>
      <c r="U29" s="22" t="str">
        <f>[25]Março!$I$24</f>
        <v>NE</v>
      </c>
      <c r="V29" s="22" t="str">
        <f>[25]Março!$I$25</f>
        <v>S</v>
      </c>
      <c r="W29" s="22" t="str">
        <f>[25]Março!$I$26</f>
        <v>S</v>
      </c>
      <c r="X29" s="22" t="str">
        <f>[25]Março!$I$27</f>
        <v>S</v>
      </c>
      <c r="Y29" s="22" t="str">
        <f>[25]Março!$I$28</f>
        <v>SE</v>
      </c>
      <c r="Z29" s="22" t="str">
        <f>[25]Março!$I$29</f>
        <v>NE</v>
      </c>
      <c r="AA29" s="22" t="s">
        <v>56</v>
      </c>
      <c r="AB29" s="22" t="str">
        <f>[25]Março!$I$31</f>
        <v>N</v>
      </c>
      <c r="AC29" s="22" t="str">
        <f>[25]Março!$I$32</f>
        <v>SO</v>
      </c>
      <c r="AD29" s="22" t="str">
        <f>[25]Março!$I$33</f>
        <v>SO</v>
      </c>
      <c r="AE29" s="22" t="str">
        <f>[25]Março!$I$34</f>
        <v>SO</v>
      </c>
      <c r="AF29" s="22" t="str">
        <f>[25]Março!$I$35</f>
        <v>S</v>
      </c>
      <c r="AG29" s="39" t="str">
        <f>[25]Março!$I$36</f>
        <v>NE</v>
      </c>
      <c r="AH29" s="2"/>
      <c r="AI29" s="25" t="s">
        <v>50</v>
      </c>
    </row>
    <row r="30" spans="1:35" ht="12.75" customHeight="1">
      <c r="A30" s="14" t="s">
        <v>31</v>
      </c>
      <c r="B30" s="22" t="str">
        <f>[26]Março!$I$5</f>
        <v>*</v>
      </c>
      <c r="C30" s="22" t="str">
        <f>[26]Março!$I$6</f>
        <v>*</v>
      </c>
      <c r="D30" s="22" t="str">
        <f>[26]Março!$I$7</f>
        <v>*</v>
      </c>
      <c r="E30" s="22" t="str">
        <f>[26]Março!$I$8</f>
        <v>*</v>
      </c>
      <c r="F30" s="22" t="str">
        <f>[26]Março!$I$9</f>
        <v>*</v>
      </c>
      <c r="G30" s="22" t="str">
        <f>[26]Março!$I$10</f>
        <v>*</v>
      </c>
      <c r="H30" s="22" t="str">
        <f>[26]Março!$I$11</f>
        <v>*</v>
      </c>
      <c r="I30" s="22" t="str">
        <f>[26]Março!$I$12</f>
        <v>*</v>
      </c>
      <c r="J30" s="22" t="str">
        <f>[26]Março!$I$13</f>
        <v>*</v>
      </c>
      <c r="K30" s="22" t="str">
        <f>[26]Março!$I$14</f>
        <v>*</v>
      </c>
      <c r="L30" s="22" t="str">
        <f>[26]Março!$I$15</f>
        <v>*</v>
      </c>
      <c r="M30" s="22" t="str">
        <f>[26]Março!$I$16</f>
        <v>*</v>
      </c>
      <c r="N30" s="22" t="str">
        <f>[26]Março!$I$17</f>
        <v>*</v>
      </c>
      <c r="O30" s="22" t="str">
        <f>[26]Março!$I$18</f>
        <v>*</v>
      </c>
      <c r="P30" s="22" t="str">
        <f>[26]Março!$I$19</f>
        <v>*</v>
      </c>
      <c r="Q30" s="22" t="str">
        <f>[26]Março!$I$20</f>
        <v>*</v>
      </c>
      <c r="R30" s="22" t="str">
        <f>[26]Março!$I$21</f>
        <v>*</v>
      </c>
      <c r="S30" s="22" t="str">
        <f>[26]Março!$I$22</f>
        <v>*</v>
      </c>
      <c r="T30" s="22" t="str">
        <f>[26]Março!$I$23</f>
        <v>*</v>
      </c>
      <c r="U30" s="22" t="str">
        <f>[26]Março!$I$24</f>
        <v>*</v>
      </c>
      <c r="V30" s="22" t="str">
        <f>[26]Março!$I$25</f>
        <v>*</v>
      </c>
      <c r="W30" s="22" t="str">
        <f>[26]Março!$I$26</f>
        <v>*</v>
      </c>
      <c r="X30" s="22" t="str">
        <f>[26]Março!$I$27</f>
        <v>*</v>
      </c>
      <c r="Y30" s="22" t="str">
        <f>[26]Março!$I$28</f>
        <v>*</v>
      </c>
      <c r="Z30" s="22" t="str">
        <f>[26]Março!$I$29</f>
        <v>*</v>
      </c>
      <c r="AA30" s="22" t="str">
        <f>[26]Março!$I$30</f>
        <v>*</v>
      </c>
      <c r="AB30" s="22" t="str">
        <f>[26]Março!$I$31</f>
        <v>*</v>
      </c>
      <c r="AC30" s="22" t="str">
        <f>[26]Março!$I$32</f>
        <v>*</v>
      </c>
      <c r="AD30" s="22" t="str">
        <f>[26]Março!$I$33</f>
        <v>*</v>
      </c>
      <c r="AE30" s="22" t="str">
        <f>[26]Março!$I$34</f>
        <v>*</v>
      </c>
      <c r="AF30" s="22" t="str">
        <f>[26]Março!$I$35</f>
        <v>*</v>
      </c>
      <c r="AG30" s="39" t="str">
        <f>[26]Março!$I$36</f>
        <v>*</v>
      </c>
      <c r="AH30" s="2"/>
      <c r="AI30" s="25" t="s">
        <v>50</v>
      </c>
    </row>
    <row r="31" spans="1:35" ht="12.75" customHeight="1">
      <c r="A31" s="14" t="s">
        <v>49</v>
      </c>
      <c r="B31" s="22" t="str">
        <f>[27]Março!$I$5</f>
        <v>NE</v>
      </c>
      <c r="C31" s="22" t="str">
        <f>[27]Março!$I$6</f>
        <v>N</v>
      </c>
      <c r="D31" s="22" t="str">
        <f>[27]Março!$I$7</f>
        <v>NE</v>
      </c>
      <c r="E31" s="22" t="str">
        <f>[27]Março!$I$8</f>
        <v>O</v>
      </c>
      <c r="F31" s="22" t="str">
        <f>[27]Março!$I$9</f>
        <v>NE</v>
      </c>
      <c r="G31" s="22" t="str">
        <f>[27]Março!$I$10</f>
        <v>O</v>
      </c>
      <c r="H31" s="22" t="str">
        <f>[27]Março!$I$11</f>
        <v>N</v>
      </c>
      <c r="I31" s="22" t="str">
        <f>[27]Março!$I$12</f>
        <v>N</v>
      </c>
      <c r="J31" s="22" t="str">
        <f>[27]Março!$I$13</f>
        <v>NE</v>
      </c>
      <c r="K31" s="22" t="str">
        <f>[27]Março!$I$14</f>
        <v>NO</v>
      </c>
      <c r="L31" s="22" t="str">
        <f>[27]Março!$I$15</f>
        <v>NE</v>
      </c>
      <c r="M31" s="22" t="str">
        <f>[27]Março!$I$16</f>
        <v>NE</v>
      </c>
      <c r="N31" s="22" t="str">
        <f>[27]Março!$I$17</f>
        <v>NE</v>
      </c>
      <c r="O31" s="22" t="str">
        <f>[27]Março!$I$18</f>
        <v>NE</v>
      </c>
      <c r="P31" s="22" t="str">
        <f>[27]Março!$I$19</f>
        <v>NE</v>
      </c>
      <c r="Q31" s="22" t="str">
        <f>[27]Março!$I$20</f>
        <v>NE</v>
      </c>
      <c r="R31" s="22" t="str">
        <f>[27]Março!$I$21</f>
        <v>L</v>
      </c>
      <c r="S31" s="22" t="str">
        <f>[27]Março!$I$22</f>
        <v>NE</v>
      </c>
      <c r="T31" s="22" t="str">
        <f>[27]Março!$I$23</f>
        <v>L</v>
      </c>
      <c r="U31" s="22" t="str">
        <f>[27]Março!$I$24</f>
        <v>L</v>
      </c>
      <c r="V31" s="22" t="str">
        <f>[27]Março!$I$25</f>
        <v>NE</v>
      </c>
      <c r="W31" s="22" t="str">
        <f>[27]Março!$I$26</f>
        <v>SE</v>
      </c>
      <c r="X31" s="22" t="str">
        <f>[27]Março!$I$27</f>
        <v>SE</v>
      </c>
      <c r="Y31" s="22" t="str">
        <f>[27]Março!$I$28</f>
        <v>NE</v>
      </c>
      <c r="Z31" s="22" t="str">
        <f>[27]Março!$I$29</f>
        <v>L</v>
      </c>
      <c r="AA31" s="22" t="s">
        <v>57</v>
      </c>
      <c r="AB31" s="22" t="str">
        <f>[27]Março!$I$31</f>
        <v>NO</v>
      </c>
      <c r="AC31" s="22" t="str">
        <f>[27]Março!$I$32</f>
        <v>SE</v>
      </c>
      <c r="AD31" s="22" t="str">
        <f>[27]Março!$I$33</f>
        <v>S</v>
      </c>
      <c r="AE31" s="22" t="str">
        <f>[27]Março!$I$34</f>
        <v>O</v>
      </c>
      <c r="AF31" s="22" t="str">
        <f>[27]Março!$I$35</f>
        <v>L</v>
      </c>
      <c r="AG31" s="39" t="str">
        <f>[27]Março!$I$36</f>
        <v>NE</v>
      </c>
      <c r="AH31" s="2"/>
    </row>
    <row r="32" spans="1:35" ht="12" customHeight="1">
      <c r="A32" s="14" t="s">
        <v>20</v>
      </c>
      <c r="B32" s="19" t="str">
        <f>[28]Março!$I$5</f>
        <v>SE</v>
      </c>
      <c r="C32" s="19" t="str">
        <f>[28]Março!$I$6</f>
        <v>SE</v>
      </c>
      <c r="D32" s="19" t="str">
        <f>[28]Março!$I$7</f>
        <v>N</v>
      </c>
      <c r="E32" s="19" t="str">
        <f>[28]Março!$I$8</f>
        <v>NO</v>
      </c>
      <c r="F32" s="19" t="str">
        <f>[28]Março!$I$9</f>
        <v>S</v>
      </c>
      <c r="G32" s="19" t="str">
        <f>[28]Março!$I$10</f>
        <v>N</v>
      </c>
      <c r="H32" s="19" t="str">
        <f>[28]Março!$I$11</f>
        <v>SO</v>
      </c>
      <c r="I32" s="19" t="str">
        <f>[28]Março!$I$12</f>
        <v>NO</v>
      </c>
      <c r="J32" s="19" t="str">
        <f>[28]Março!$I$13</f>
        <v>N</v>
      </c>
      <c r="K32" s="19" t="str">
        <f>[28]Março!$I$14</f>
        <v>O</v>
      </c>
      <c r="L32" s="19" t="str">
        <f>[28]Março!$I$15</f>
        <v>NO</v>
      </c>
      <c r="M32" s="19" t="str">
        <f>[28]Março!$I$16</f>
        <v>NO</v>
      </c>
      <c r="N32" s="19" t="str">
        <f>[28]Março!$I$17</f>
        <v>N</v>
      </c>
      <c r="O32" s="19" t="str">
        <f>[28]Março!$I$18</f>
        <v>NE</v>
      </c>
      <c r="P32" s="19" t="str">
        <f>[28]Março!$I$19</f>
        <v>NE</v>
      </c>
      <c r="Q32" s="19" t="str">
        <f>[28]Março!$I$20</f>
        <v>SE</v>
      </c>
      <c r="R32" s="19" t="str">
        <f>[28]Março!$I$21</f>
        <v>SE</v>
      </c>
      <c r="S32" s="19" t="str">
        <f>[28]Março!$I$22</f>
        <v>NE</v>
      </c>
      <c r="T32" s="19" t="str">
        <f>[28]Março!$I$23</f>
        <v>SE</v>
      </c>
      <c r="U32" s="19" t="str">
        <f>[28]Março!$I$24</f>
        <v>SE</v>
      </c>
      <c r="V32" s="19" t="str">
        <f>[28]Março!$I$25</f>
        <v>SE</v>
      </c>
      <c r="W32" s="19" t="str">
        <f>[28]Março!$I$26</f>
        <v>SO</v>
      </c>
      <c r="X32" s="19" t="str">
        <f>[28]Março!$I$27</f>
        <v>S</v>
      </c>
      <c r="Y32" s="19" t="str">
        <f>[28]Março!$I$28</f>
        <v>SE</v>
      </c>
      <c r="Z32" s="19" t="str">
        <f>[28]Março!$I$29</f>
        <v>S</v>
      </c>
      <c r="AA32" s="19" t="s">
        <v>145</v>
      </c>
      <c r="AB32" s="19" t="str">
        <f>[28]Março!$I$31</f>
        <v>NO</v>
      </c>
      <c r="AC32" s="19" t="str">
        <f>[28]Março!$I$32</f>
        <v>N</v>
      </c>
      <c r="AD32" s="19" t="str">
        <f>[28]Março!$I$33</f>
        <v>SO</v>
      </c>
      <c r="AE32" s="19" t="str">
        <f>[28]Março!$I$34</f>
        <v>S</v>
      </c>
      <c r="AF32" s="19" t="str">
        <f>[28]Março!$I$35</f>
        <v>N</v>
      </c>
      <c r="AG32" s="40" t="str">
        <f>[28]Março!$I$36</f>
        <v>SE</v>
      </c>
      <c r="AH32" s="2"/>
    </row>
    <row r="33" spans="1:35" s="5" customFormat="1" ht="12" customHeight="1">
      <c r="A33" s="29" t="s">
        <v>38</v>
      </c>
      <c r="B33" s="30" t="s">
        <v>57</v>
      </c>
      <c r="C33" s="30" t="s">
        <v>56</v>
      </c>
      <c r="D33" s="30" t="s">
        <v>56</v>
      </c>
      <c r="E33" s="30" t="s">
        <v>56</v>
      </c>
      <c r="F33" s="30" t="s">
        <v>56</v>
      </c>
      <c r="G33" s="30" t="s">
        <v>56</v>
      </c>
      <c r="H33" s="30" t="s">
        <v>141</v>
      </c>
      <c r="I33" s="30" t="s">
        <v>141</v>
      </c>
      <c r="J33" s="30" t="s">
        <v>142</v>
      </c>
      <c r="K33" s="30" t="s">
        <v>143</v>
      </c>
      <c r="L33" s="30" t="s">
        <v>143</v>
      </c>
      <c r="M33" s="30" t="s">
        <v>56</v>
      </c>
      <c r="N33" s="30" t="s">
        <v>56</v>
      </c>
      <c r="O33" s="30" t="s">
        <v>56</v>
      </c>
      <c r="P33" s="37" t="s">
        <v>56</v>
      </c>
      <c r="Q33" s="37" t="s">
        <v>56</v>
      </c>
      <c r="R33" s="37" t="s">
        <v>144</v>
      </c>
      <c r="S33" s="37" t="s">
        <v>56</v>
      </c>
      <c r="T33" s="37" t="s">
        <v>144</v>
      </c>
      <c r="U33" s="37" t="s">
        <v>57</v>
      </c>
      <c r="V33" s="37" t="s">
        <v>143</v>
      </c>
      <c r="W33" s="37" t="s">
        <v>145</v>
      </c>
      <c r="X33" s="37" t="s">
        <v>145</v>
      </c>
      <c r="Y33" s="37" t="s">
        <v>144</v>
      </c>
      <c r="Z33" s="37" t="s">
        <v>57</v>
      </c>
      <c r="AA33" s="37" t="s">
        <v>57</v>
      </c>
      <c r="AB33" s="37" t="s">
        <v>143</v>
      </c>
      <c r="AC33" s="37" t="s">
        <v>143</v>
      </c>
      <c r="AD33" s="37" t="s">
        <v>143</v>
      </c>
      <c r="AE33" s="37" t="s">
        <v>143</v>
      </c>
      <c r="AF33" s="37" t="s">
        <v>144</v>
      </c>
      <c r="AG33" s="48"/>
      <c r="AH33" s="10"/>
    </row>
    <row r="34" spans="1:35" ht="13.5" thickBot="1">
      <c r="A34" s="141" t="s">
        <v>37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15"/>
      <c r="AG34" s="116" t="s">
        <v>56</v>
      </c>
      <c r="AH34" s="2"/>
    </row>
    <row r="35" spans="1:3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/>
      <c r="AF35" s="88"/>
      <c r="AG35" s="89"/>
      <c r="AH35"/>
    </row>
    <row r="36" spans="1:35">
      <c r="A36" s="95"/>
      <c r="B36" s="91"/>
      <c r="C36" s="91"/>
      <c r="D36" s="92" t="s">
        <v>139</v>
      </c>
      <c r="E36" s="92"/>
      <c r="F36" s="92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 t="s">
        <v>51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 t="s">
        <v>59</v>
      </c>
      <c r="AD36" s="93"/>
      <c r="AE36" s="93"/>
      <c r="AF36" s="93"/>
      <c r="AG36" s="94"/>
      <c r="AH36" s="2"/>
      <c r="AI36" s="25" t="s">
        <v>50</v>
      </c>
    </row>
    <row r="37" spans="1:35">
      <c r="A37" s="95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6"/>
      <c r="P37" s="96"/>
      <c r="Q37" s="96"/>
      <c r="R37" s="96" t="s">
        <v>52</v>
      </c>
      <c r="S37" s="96"/>
      <c r="T37" s="96"/>
      <c r="U37" s="96"/>
      <c r="V37" s="93"/>
      <c r="W37" s="93"/>
      <c r="X37" s="93"/>
      <c r="Y37" s="93"/>
      <c r="Z37" s="93"/>
      <c r="AA37" s="93"/>
      <c r="AB37" s="93"/>
      <c r="AC37" s="96" t="s">
        <v>60</v>
      </c>
      <c r="AD37" s="96"/>
      <c r="AE37" s="93"/>
      <c r="AF37" s="93"/>
      <c r="AG37" s="99"/>
      <c r="AH37" s="2"/>
      <c r="AI37" s="2"/>
    </row>
    <row r="38" spans="1:35" ht="13.5" thickBot="1">
      <c r="A38" s="117"/>
      <c r="B38" s="118"/>
      <c r="C38" s="118"/>
      <c r="D38" s="118"/>
      <c r="E38" s="118"/>
      <c r="F38" s="118"/>
      <c r="G38" s="118"/>
      <c r="H38" s="118"/>
      <c r="I38" s="119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2"/>
    </row>
    <row r="40" spans="1:35">
      <c r="K40" s="2" t="s">
        <v>53</v>
      </c>
      <c r="Y40" s="2" t="s">
        <v>50</v>
      </c>
    </row>
    <row r="41" spans="1:35">
      <c r="AG41" s="6" t="s">
        <v>50</v>
      </c>
    </row>
    <row r="43" spans="1:35">
      <c r="M43" s="2" t="s">
        <v>50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topLeftCell="A16" zoomScale="90" zoomScaleNormal="90" workbookViewId="0">
      <selection activeCell="AE41" sqref="AE41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>
      <c r="A2" s="137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>
      <c r="A3" s="137"/>
      <c r="B3" s="134">
        <v>1</v>
      </c>
      <c r="C3" s="134">
        <f>SUM(B3+1)</f>
        <v>2</v>
      </c>
      <c r="D3" s="134">
        <f t="shared" ref="D3:AD3" si="0">SUM(C3+1)</f>
        <v>3</v>
      </c>
      <c r="E3" s="134">
        <f t="shared" si="0"/>
        <v>4</v>
      </c>
      <c r="F3" s="134">
        <f t="shared" si="0"/>
        <v>5</v>
      </c>
      <c r="G3" s="134">
        <f t="shared" si="0"/>
        <v>6</v>
      </c>
      <c r="H3" s="134">
        <f t="shared" si="0"/>
        <v>7</v>
      </c>
      <c r="I3" s="134">
        <f t="shared" si="0"/>
        <v>8</v>
      </c>
      <c r="J3" s="134">
        <f t="shared" si="0"/>
        <v>9</v>
      </c>
      <c r="K3" s="134">
        <f t="shared" si="0"/>
        <v>10</v>
      </c>
      <c r="L3" s="134">
        <f t="shared" si="0"/>
        <v>11</v>
      </c>
      <c r="M3" s="134">
        <f t="shared" si="0"/>
        <v>12</v>
      </c>
      <c r="N3" s="134">
        <f t="shared" si="0"/>
        <v>13</v>
      </c>
      <c r="O3" s="134">
        <f t="shared" si="0"/>
        <v>14</v>
      </c>
      <c r="P3" s="134">
        <f t="shared" si="0"/>
        <v>15</v>
      </c>
      <c r="Q3" s="134">
        <f t="shared" si="0"/>
        <v>16</v>
      </c>
      <c r="R3" s="134">
        <f t="shared" si="0"/>
        <v>17</v>
      </c>
      <c r="S3" s="134">
        <f t="shared" si="0"/>
        <v>18</v>
      </c>
      <c r="T3" s="134">
        <f t="shared" si="0"/>
        <v>19</v>
      </c>
      <c r="U3" s="134">
        <f t="shared" si="0"/>
        <v>20</v>
      </c>
      <c r="V3" s="134">
        <f t="shared" si="0"/>
        <v>21</v>
      </c>
      <c r="W3" s="134">
        <f t="shared" si="0"/>
        <v>22</v>
      </c>
      <c r="X3" s="134">
        <f t="shared" si="0"/>
        <v>23</v>
      </c>
      <c r="Y3" s="134">
        <f t="shared" si="0"/>
        <v>24</v>
      </c>
      <c r="Z3" s="134">
        <f t="shared" si="0"/>
        <v>25</v>
      </c>
      <c r="AA3" s="134">
        <f t="shared" si="0"/>
        <v>26</v>
      </c>
      <c r="AB3" s="134">
        <f t="shared" si="0"/>
        <v>27</v>
      </c>
      <c r="AC3" s="134">
        <f t="shared" si="0"/>
        <v>28</v>
      </c>
      <c r="AD3" s="134">
        <f t="shared" si="0"/>
        <v>29</v>
      </c>
      <c r="AE3" s="134">
        <v>30</v>
      </c>
      <c r="AF3" s="134">
        <v>31</v>
      </c>
      <c r="AG3" s="31" t="s">
        <v>41</v>
      </c>
      <c r="AH3" s="10"/>
    </row>
    <row r="4" spans="1:34" s="5" customFormat="1" ht="20.100000000000001" customHeight="1">
      <c r="A4" s="137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31" t="s">
        <v>39</v>
      </c>
      <c r="AH4" s="10"/>
    </row>
    <row r="5" spans="1:34" s="5" customFormat="1" ht="20.100000000000001" customHeight="1">
      <c r="A5" s="14" t="s">
        <v>45</v>
      </c>
      <c r="B5" s="15">
        <f>[1]Março!$J$5</f>
        <v>28.08</v>
      </c>
      <c r="C5" s="15">
        <f>[1]Março!$J$6</f>
        <v>46.800000000000004</v>
      </c>
      <c r="D5" s="15">
        <f>[1]Março!$J$7</f>
        <v>30.240000000000002</v>
      </c>
      <c r="E5" s="15">
        <f>[1]Março!$J$8</f>
        <v>15.48</v>
      </c>
      <c r="F5" s="15">
        <f>[1]Março!$J$9</f>
        <v>45</v>
      </c>
      <c r="G5" s="15">
        <f>[1]Março!$J$10</f>
        <v>41.4</v>
      </c>
      <c r="H5" s="15">
        <f>[1]Março!$J$11</f>
        <v>32.4</v>
      </c>
      <c r="I5" s="15">
        <f>[1]Março!$J$12</f>
        <v>30.240000000000002</v>
      </c>
      <c r="J5" s="15">
        <f>[1]Março!$J$13</f>
        <v>25.56</v>
      </c>
      <c r="K5" s="15">
        <f>[1]Março!$J$14</f>
        <v>25.92</v>
      </c>
      <c r="L5" s="15">
        <f>[1]Março!$J$15</f>
        <v>26.28</v>
      </c>
      <c r="M5" s="15">
        <f>[1]Março!$J$16</f>
        <v>37.080000000000005</v>
      </c>
      <c r="N5" s="15">
        <f>[1]Março!$J$17</f>
        <v>39.6</v>
      </c>
      <c r="O5" s="15">
        <f>[1]Março!$J$18</f>
        <v>25.56</v>
      </c>
      <c r="P5" s="16">
        <f>[1]Março!$J$19</f>
        <v>18</v>
      </c>
      <c r="Q5" s="15">
        <f>[1]Março!$J$20</f>
        <v>30.6</v>
      </c>
      <c r="R5" s="15">
        <f>[1]Março!$J$21</f>
        <v>36.72</v>
      </c>
      <c r="S5" s="15">
        <f>[1]Março!$J$22</f>
        <v>23.040000000000003</v>
      </c>
      <c r="T5" s="15">
        <f>[1]Março!$J$23</f>
        <v>25.2</v>
      </c>
      <c r="U5" s="15">
        <f>[1]Março!$J$24</f>
        <v>22.68</v>
      </c>
      <c r="V5" s="15">
        <f>[1]Março!$J$25</f>
        <v>27</v>
      </c>
      <c r="W5" s="15">
        <f>[1]Março!$J$26</f>
        <v>45</v>
      </c>
      <c r="X5" s="15">
        <f>[1]Março!$J$27</f>
        <v>15.48</v>
      </c>
      <c r="Y5" s="15">
        <f>[1]Março!$J$28</f>
        <v>26.28</v>
      </c>
      <c r="Z5" s="15">
        <f>[1]Março!$J$29</f>
        <v>19.8</v>
      </c>
      <c r="AA5" s="15">
        <f>[1]Março!$J$30</f>
        <v>45.72</v>
      </c>
      <c r="AB5" s="15">
        <f>[1]Março!$J$31</f>
        <v>41.04</v>
      </c>
      <c r="AC5" s="15">
        <f>[1]Março!$J$32</f>
        <v>24.48</v>
      </c>
      <c r="AD5" s="15">
        <f>[1]Março!$J$33</f>
        <v>21.240000000000002</v>
      </c>
      <c r="AE5" s="15">
        <f>[1]Março!$J$34</f>
        <v>38.159999999999997</v>
      </c>
      <c r="AF5" s="15">
        <f>[1]Março!$J$35</f>
        <v>56.88</v>
      </c>
      <c r="AG5" s="32">
        <f>MAX(B5:AF5)</f>
        <v>56.88</v>
      </c>
      <c r="AH5" s="10"/>
    </row>
    <row r="6" spans="1:34" s="1" customFormat="1" ht="17.100000000000001" customHeight="1">
      <c r="A6" s="14" t="s">
        <v>0</v>
      </c>
      <c r="B6" s="16">
        <f>[2]Março!$J$5</f>
        <v>39.6</v>
      </c>
      <c r="C6" s="16">
        <f>[2]Março!$J$6</f>
        <v>35.28</v>
      </c>
      <c r="D6" s="16">
        <f>[2]Março!$J$7</f>
        <v>39.96</v>
      </c>
      <c r="E6" s="16">
        <f>[2]Março!$J$8</f>
        <v>41.76</v>
      </c>
      <c r="F6" s="16">
        <f>[2]Março!$J$9</f>
        <v>43.56</v>
      </c>
      <c r="G6" s="16">
        <f>[2]Março!$J$10</f>
        <v>48.6</v>
      </c>
      <c r="H6" s="16">
        <f>[2]Março!$J$11</f>
        <v>41.76</v>
      </c>
      <c r="I6" s="16">
        <f>[2]Março!$J$12</f>
        <v>26.64</v>
      </c>
      <c r="J6" s="16">
        <f>[2]Março!$J$13</f>
        <v>30.96</v>
      </c>
      <c r="K6" s="16">
        <f>[2]Março!$J$14</f>
        <v>24.840000000000003</v>
      </c>
      <c r="L6" s="16">
        <f>[2]Março!$J$15</f>
        <v>30.96</v>
      </c>
      <c r="M6" s="16">
        <f>[2]Março!$J$16</f>
        <v>46.080000000000005</v>
      </c>
      <c r="N6" s="16">
        <f>[2]Março!$J$17</f>
        <v>81.72</v>
      </c>
      <c r="O6" s="16">
        <f>[2]Março!$J$18</f>
        <v>47.16</v>
      </c>
      <c r="P6" s="16">
        <f>[2]Março!$J$19</f>
        <v>30.240000000000002</v>
      </c>
      <c r="Q6" s="16">
        <f>[2]Março!$J$20</f>
        <v>19.8</v>
      </c>
      <c r="R6" s="16">
        <f>[2]Março!$J$21</f>
        <v>19.8</v>
      </c>
      <c r="S6" s="16">
        <f>[2]Março!$J$22</f>
        <v>27</v>
      </c>
      <c r="T6" s="16">
        <f>[2]Março!$J$23</f>
        <v>25.92</v>
      </c>
      <c r="U6" s="16">
        <f>[2]Março!$J$24</f>
        <v>23.040000000000003</v>
      </c>
      <c r="V6" s="16">
        <f>[2]Março!$J$25</f>
        <v>39.24</v>
      </c>
      <c r="W6" s="16">
        <f>[2]Março!$J$26</f>
        <v>30.240000000000002</v>
      </c>
      <c r="X6" s="16">
        <f>[2]Março!$J$27</f>
        <v>23.400000000000002</v>
      </c>
      <c r="Y6" s="16">
        <f>[2]Março!$J$28</f>
        <v>34.92</v>
      </c>
      <c r="Z6" s="16">
        <f>[2]Março!$J$29</f>
        <v>31.319999999999997</v>
      </c>
      <c r="AA6" s="16">
        <f>[2]Março!$J$30</f>
        <v>38.519999999999996</v>
      </c>
      <c r="AB6" s="16">
        <f>[2]Março!$J$31</f>
        <v>42.84</v>
      </c>
      <c r="AC6" s="16">
        <f>[2]Março!$J$32</f>
        <v>21.96</v>
      </c>
      <c r="AD6" s="16">
        <f>[2]Março!$J$33</f>
        <v>24.48</v>
      </c>
      <c r="AE6" s="16">
        <f>[2]Março!$J$34</f>
        <v>25.56</v>
      </c>
      <c r="AF6" s="16">
        <f>[2]Março!$J$35</f>
        <v>26.64</v>
      </c>
      <c r="AG6" s="33">
        <f>MAX(B6:AF6)</f>
        <v>81.72</v>
      </c>
      <c r="AH6" s="2"/>
    </row>
    <row r="7" spans="1:34" ht="17.100000000000001" customHeight="1">
      <c r="A7" s="14" t="s">
        <v>1</v>
      </c>
      <c r="B7" s="16">
        <f>[3]Março!$J$5</f>
        <v>31.680000000000003</v>
      </c>
      <c r="C7" s="16">
        <f>[3]Março!$J$6</f>
        <v>36.72</v>
      </c>
      <c r="D7" s="16">
        <f>[3]Março!$J$7</f>
        <v>32.76</v>
      </c>
      <c r="E7" s="16">
        <f>[3]Março!$J$8</f>
        <v>29.52</v>
      </c>
      <c r="F7" s="16">
        <f>[3]Março!$J$9</f>
        <v>24.840000000000003</v>
      </c>
      <c r="G7" s="16">
        <f>[3]Março!$J$10</f>
        <v>33.119999999999997</v>
      </c>
      <c r="H7" s="16">
        <f>[3]Março!$J$11</f>
        <v>32.04</v>
      </c>
      <c r="I7" s="16">
        <f>[3]Março!$J$12</f>
        <v>45.72</v>
      </c>
      <c r="J7" s="16">
        <f>[3]Março!$J$13</f>
        <v>29.52</v>
      </c>
      <c r="K7" s="16">
        <f>[3]Março!$J$14</f>
        <v>16.920000000000002</v>
      </c>
      <c r="L7" s="16">
        <f>[3]Março!$J$15</f>
        <v>32.4</v>
      </c>
      <c r="M7" s="16">
        <f>[3]Março!$J$16</f>
        <v>23.400000000000002</v>
      </c>
      <c r="N7" s="16">
        <f>[3]Março!$J$17</f>
        <v>22.68</v>
      </c>
      <c r="O7" s="16">
        <f>[3]Março!$J$18</f>
        <v>25.2</v>
      </c>
      <c r="P7" s="16">
        <f>[3]Março!$J$19</f>
        <v>33.480000000000004</v>
      </c>
      <c r="Q7" s="16">
        <f>[3]Março!$J$20</f>
        <v>17.64</v>
      </c>
      <c r="R7" s="16">
        <f>[3]Março!$J$21</f>
        <v>22.68</v>
      </c>
      <c r="S7" s="16">
        <f>[3]Março!$J$22</f>
        <v>23.759999999999998</v>
      </c>
      <c r="T7" s="16">
        <f>[3]Março!$J$23</f>
        <v>48.6</v>
      </c>
      <c r="U7" s="16">
        <f>[3]Março!$J$24</f>
        <v>26.28</v>
      </c>
      <c r="V7" s="16">
        <f>[3]Março!$J$25</f>
        <v>35.28</v>
      </c>
      <c r="W7" s="16">
        <f>[3]Março!$J$26</f>
        <v>15.120000000000001</v>
      </c>
      <c r="X7" s="16">
        <f>[3]Março!$J$27</f>
        <v>22.68</v>
      </c>
      <c r="Y7" s="16">
        <f>[3]Março!$J$28</f>
        <v>22.32</v>
      </c>
      <c r="Z7" s="16">
        <f>[3]Março!$J$29</f>
        <v>24.840000000000003</v>
      </c>
      <c r="AA7" s="16">
        <f>[3]Março!$J$30</f>
        <v>34.92</v>
      </c>
      <c r="AB7" s="16">
        <f>[3]Março!$J$31</f>
        <v>28.08</v>
      </c>
      <c r="AC7" s="16">
        <f>[3]Março!$J$32</f>
        <v>16.920000000000002</v>
      </c>
      <c r="AD7" s="16">
        <f>[3]Março!$J$33</f>
        <v>19.079999999999998</v>
      </c>
      <c r="AE7" s="16">
        <f>[3]Março!$J$34</f>
        <v>18.36</v>
      </c>
      <c r="AF7" s="16">
        <f>[3]Março!$J$35</f>
        <v>48.6</v>
      </c>
      <c r="AG7" s="33">
        <f t="shared" ref="AG7:AG17" si="1">MAX(B7:AF7)</f>
        <v>48.6</v>
      </c>
      <c r="AH7" s="2"/>
    </row>
    <row r="8" spans="1:34" ht="17.100000000000001" customHeight="1">
      <c r="A8" s="14" t="s">
        <v>58</v>
      </c>
      <c r="B8" s="17">
        <f>[4]Março!$J$5</f>
        <v>42.12</v>
      </c>
      <c r="C8" s="17">
        <f>[4]Março!$J$6</f>
        <v>38.880000000000003</v>
      </c>
      <c r="D8" s="17">
        <f>[4]Março!$J$7</f>
        <v>30.240000000000002</v>
      </c>
      <c r="E8" s="17">
        <f>[4]Março!$J$8</f>
        <v>25.2</v>
      </c>
      <c r="F8" s="17">
        <f>[4]Março!$J$9</f>
        <v>28.8</v>
      </c>
      <c r="G8" s="17">
        <f>[4]Março!$J$10</f>
        <v>47.519999999999996</v>
      </c>
      <c r="H8" s="17">
        <f>[4]Março!$J$11</f>
        <v>42.12</v>
      </c>
      <c r="I8" s="17">
        <f>[4]Março!$J$12</f>
        <v>32.76</v>
      </c>
      <c r="J8" s="17">
        <f>[4]Março!$J$13</f>
        <v>39.24</v>
      </c>
      <c r="K8" s="17">
        <f>[4]Março!$J$14</f>
        <v>24.48</v>
      </c>
      <c r="L8" s="17">
        <f>[4]Março!$J$15</f>
        <v>30.240000000000002</v>
      </c>
      <c r="M8" s="17">
        <f>[4]Março!$J$16</f>
        <v>45.72</v>
      </c>
      <c r="N8" s="17">
        <f>[4]Março!$J$17</f>
        <v>46.080000000000005</v>
      </c>
      <c r="O8" s="17">
        <f>[4]Março!$J$18</f>
        <v>44.28</v>
      </c>
      <c r="P8" s="17">
        <f>[4]Março!$J$19</f>
        <v>25.2</v>
      </c>
      <c r="Q8" s="17">
        <f>[4]Março!$J$20</f>
        <v>26.28</v>
      </c>
      <c r="R8" s="17">
        <f>[4]Março!$J$21</f>
        <v>31.319999999999997</v>
      </c>
      <c r="S8" s="17">
        <f>[4]Março!$J$22</f>
        <v>29.52</v>
      </c>
      <c r="T8" s="17">
        <f>[4]Março!$J$23</f>
        <v>39.6</v>
      </c>
      <c r="U8" s="17">
        <f>[4]Março!$J$24</f>
        <v>30.6</v>
      </c>
      <c r="V8" s="17">
        <f>[4]Março!$J$25</f>
        <v>27.720000000000002</v>
      </c>
      <c r="W8" s="17">
        <f>[4]Março!$J$26</f>
        <v>30.240000000000002</v>
      </c>
      <c r="X8" s="17">
        <f>[4]Março!$J$27</f>
        <v>26.64</v>
      </c>
      <c r="Y8" s="17">
        <f>[4]Março!$J$28</f>
        <v>34.92</v>
      </c>
      <c r="Z8" s="17">
        <f>[4]Março!$J$29</f>
        <v>28.44</v>
      </c>
      <c r="AA8" s="17">
        <f>[4]Março!$J$30</f>
        <v>33.119999999999997</v>
      </c>
      <c r="AB8" s="17">
        <f>[4]Março!$J$31</f>
        <v>83.160000000000011</v>
      </c>
      <c r="AC8" s="17">
        <f>[4]Março!$J$32</f>
        <v>25.56</v>
      </c>
      <c r="AD8" s="17">
        <f>[4]Março!$J$33</f>
        <v>30.96</v>
      </c>
      <c r="AE8" s="17">
        <f>[4]Março!$J$34</f>
        <v>25.92</v>
      </c>
      <c r="AF8" s="17">
        <f>[4]Março!$J$35</f>
        <v>30.96</v>
      </c>
      <c r="AG8" s="33">
        <f t="shared" ref="AG8" si="2">MAX(B8:AF8)</f>
        <v>83.160000000000011</v>
      </c>
      <c r="AH8" s="2"/>
    </row>
    <row r="9" spans="1:34" ht="17.100000000000001" customHeight="1">
      <c r="A9" s="14" t="s">
        <v>46</v>
      </c>
      <c r="B9" s="17">
        <f>[5]Março!$J$5</f>
        <v>30.6</v>
      </c>
      <c r="C9" s="17">
        <f>[5]Março!$J$6</f>
        <v>46.080000000000005</v>
      </c>
      <c r="D9" s="17">
        <f>[5]Março!$J$7</f>
        <v>28.8</v>
      </c>
      <c r="E9" s="17">
        <f>[5]Março!$J$8</f>
        <v>37.800000000000004</v>
      </c>
      <c r="F9" s="17">
        <f>[5]Março!$J$9</f>
        <v>43.56</v>
      </c>
      <c r="G9" s="17">
        <f>[5]Março!$J$10</f>
        <v>41.04</v>
      </c>
      <c r="H9" s="17">
        <f>[5]Março!$J$11</f>
        <v>23.400000000000002</v>
      </c>
      <c r="I9" s="17">
        <f>[5]Março!$J$12</f>
        <v>32.4</v>
      </c>
      <c r="J9" s="17">
        <f>[5]Março!$J$13</f>
        <v>27</v>
      </c>
      <c r="K9" s="17">
        <f>[5]Março!$J$14</f>
        <v>23.400000000000002</v>
      </c>
      <c r="L9" s="17">
        <f>[5]Março!$J$15</f>
        <v>25.2</v>
      </c>
      <c r="M9" s="17">
        <f>[5]Março!$J$16</f>
        <v>27.720000000000002</v>
      </c>
      <c r="N9" s="17">
        <f>[5]Março!$J$17</f>
        <v>25.2</v>
      </c>
      <c r="O9" s="17">
        <f>[5]Março!$J$18</f>
        <v>32.04</v>
      </c>
      <c r="P9" s="17">
        <f>[5]Março!$J$19</f>
        <v>24.12</v>
      </c>
      <c r="Q9" s="17">
        <f>[5]Março!$J$20</f>
        <v>41.04</v>
      </c>
      <c r="R9" s="17">
        <f>[5]Março!$J$21</f>
        <v>37.080000000000005</v>
      </c>
      <c r="S9" s="17">
        <f>[5]Março!$J$22</f>
        <v>85.32</v>
      </c>
      <c r="T9" s="17">
        <f>[5]Março!$J$23</f>
        <v>51.480000000000004</v>
      </c>
      <c r="U9" s="17">
        <f>[5]Março!$J$24</f>
        <v>23.400000000000002</v>
      </c>
      <c r="V9" s="17">
        <f>[5]Março!$J$25</f>
        <v>32.76</v>
      </c>
      <c r="W9" s="17">
        <f>[5]Março!$J$26</f>
        <v>29.880000000000003</v>
      </c>
      <c r="X9" s="17">
        <f>[5]Março!$J$27</f>
        <v>23.040000000000003</v>
      </c>
      <c r="Y9" s="17">
        <f>[5]Março!$J$28</f>
        <v>27.720000000000002</v>
      </c>
      <c r="Z9" s="17">
        <f>[5]Março!$J$29</f>
        <v>33.480000000000004</v>
      </c>
      <c r="AA9" s="17">
        <f>[5]Março!$J$30</f>
        <v>38.880000000000003</v>
      </c>
      <c r="AB9" s="17">
        <f>[5]Março!$J$31</f>
        <v>23.759999999999998</v>
      </c>
      <c r="AC9" s="17">
        <f>[5]Março!$J$32</f>
        <v>21.96</v>
      </c>
      <c r="AD9" s="17">
        <f>[5]Março!$J$33</f>
        <v>28.8</v>
      </c>
      <c r="AE9" s="17">
        <f>[5]Março!$J$34</f>
        <v>21.96</v>
      </c>
      <c r="AF9" s="17">
        <f>[5]Março!$J$35</f>
        <v>60.839999999999996</v>
      </c>
      <c r="AG9" s="33">
        <f t="shared" si="1"/>
        <v>85.32</v>
      </c>
      <c r="AH9" s="2"/>
    </row>
    <row r="10" spans="1:34" ht="17.100000000000001" customHeight="1">
      <c r="A10" s="14" t="s">
        <v>2</v>
      </c>
      <c r="B10" s="16">
        <f>[6]Março!$J$5</f>
        <v>35.64</v>
      </c>
      <c r="C10" s="16">
        <f>[6]Março!$J$6</f>
        <v>43.2</v>
      </c>
      <c r="D10" s="16">
        <f>[6]Março!$J$7</f>
        <v>43.92</v>
      </c>
      <c r="E10" s="16">
        <f>[6]Março!$J$8</f>
        <v>41.04</v>
      </c>
      <c r="F10" s="16">
        <f>[6]Março!$J$9</f>
        <v>29.16</v>
      </c>
      <c r="G10" s="16">
        <f>[6]Março!$J$10</f>
        <v>34.92</v>
      </c>
      <c r="H10" s="16">
        <f>[6]Março!$J$11</f>
        <v>42.480000000000004</v>
      </c>
      <c r="I10" s="16">
        <f>[6]Março!$J$12</f>
        <v>34.56</v>
      </c>
      <c r="J10" s="16">
        <f>[6]Março!$J$13</f>
        <v>39.6</v>
      </c>
      <c r="K10" s="16">
        <f>[6]Março!$J$14</f>
        <v>26.64</v>
      </c>
      <c r="L10" s="16">
        <f>[6]Março!$J$15</f>
        <v>33.840000000000003</v>
      </c>
      <c r="M10" s="16">
        <f>[6]Março!$J$16</f>
        <v>32.76</v>
      </c>
      <c r="N10" s="16">
        <f>[6]Março!$J$17</f>
        <v>37.440000000000005</v>
      </c>
      <c r="O10" s="16">
        <f>[6]Março!$J$18</f>
        <v>40.32</v>
      </c>
      <c r="P10" s="16">
        <f>[6]Março!$J$19</f>
        <v>47.519999999999996</v>
      </c>
      <c r="Q10" s="16">
        <f>[6]Março!$J$20</f>
        <v>41.04</v>
      </c>
      <c r="R10" s="16">
        <f>[6]Março!$J$21</f>
        <v>38.880000000000003</v>
      </c>
      <c r="S10" s="16">
        <f>[6]Março!$J$22</f>
        <v>34.56</v>
      </c>
      <c r="T10" s="16">
        <f>[6]Março!$J$23</f>
        <v>38.159999999999997</v>
      </c>
      <c r="U10" s="16">
        <f>[6]Março!$J$24</f>
        <v>34.56</v>
      </c>
      <c r="V10" s="16">
        <f>[6]Março!$J$25</f>
        <v>30.96</v>
      </c>
      <c r="W10" s="16">
        <f>[6]Março!$J$26</f>
        <v>25.56</v>
      </c>
      <c r="X10" s="16">
        <f>[6]Março!$J$27</f>
        <v>26.64</v>
      </c>
      <c r="Y10" s="16">
        <f>[6]Março!$J$28</f>
        <v>37.800000000000004</v>
      </c>
      <c r="Z10" s="16">
        <f>[6]Março!$J$29</f>
        <v>38.519999999999996</v>
      </c>
      <c r="AA10" s="16">
        <f>[6]Março!$J$30</f>
        <v>36</v>
      </c>
      <c r="AB10" s="16">
        <f>[6]Março!$J$31</f>
        <v>32.4</v>
      </c>
      <c r="AC10" s="16">
        <f>[6]Março!$J$32</f>
        <v>25.92</v>
      </c>
      <c r="AD10" s="16">
        <f>[6]Março!$J$33</f>
        <v>20.52</v>
      </c>
      <c r="AE10" s="16">
        <f>[6]Março!$J$34</f>
        <v>25.56</v>
      </c>
      <c r="AF10" s="16">
        <f>[6]Março!$J$35</f>
        <v>53.28</v>
      </c>
      <c r="AG10" s="33">
        <f t="shared" si="1"/>
        <v>53.28</v>
      </c>
      <c r="AH10" s="2"/>
    </row>
    <row r="11" spans="1:34" ht="17.100000000000001" customHeight="1">
      <c r="A11" s="14" t="s">
        <v>3</v>
      </c>
      <c r="B11" s="16">
        <f>[7]Março!$J$5</f>
        <v>55.800000000000004</v>
      </c>
      <c r="C11" s="16">
        <f>[7]Março!$J$6</f>
        <v>25.2</v>
      </c>
      <c r="D11" s="16">
        <f>[7]Março!$J$7</f>
        <v>46.800000000000004</v>
      </c>
      <c r="E11" s="16">
        <f>[7]Março!$J$8</f>
        <v>25.56</v>
      </c>
      <c r="F11" s="16">
        <f>[7]Março!$J$9</f>
        <v>20.52</v>
      </c>
      <c r="G11" s="16">
        <f>[7]Março!$J$10</f>
        <v>26.28</v>
      </c>
      <c r="H11" s="16">
        <f>[7]Março!$J$11</f>
        <v>30.96</v>
      </c>
      <c r="I11" s="16">
        <f>[7]Março!$J$12</f>
        <v>35.28</v>
      </c>
      <c r="J11" s="16">
        <f>[7]Março!$J$13</f>
        <v>36</v>
      </c>
      <c r="K11" s="16">
        <f>[7]Março!$J$14</f>
        <v>27.720000000000002</v>
      </c>
      <c r="L11" s="16">
        <f>[7]Março!$J$15</f>
        <v>32.04</v>
      </c>
      <c r="M11" s="16">
        <f>[7]Março!$J$16</f>
        <v>34.200000000000003</v>
      </c>
      <c r="N11" s="16">
        <f>[7]Março!$J$17</f>
        <v>38.519999999999996</v>
      </c>
      <c r="O11" s="16">
        <f>[7]Março!$J$18</f>
        <v>27.36</v>
      </c>
      <c r="P11" s="16">
        <f>[7]Março!$J$19</f>
        <v>34.92</v>
      </c>
      <c r="Q11" s="16">
        <f>[7]Março!$J$20</f>
        <v>32.04</v>
      </c>
      <c r="R11" s="16">
        <f>[7]Março!$J$21</f>
        <v>47.519999999999996</v>
      </c>
      <c r="S11" s="16">
        <f>[7]Março!$J$22</f>
        <v>34.56</v>
      </c>
      <c r="T11" s="16">
        <f>[7]Março!$J$23</f>
        <v>35.28</v>
      </c>
      <c r="U11" s="16">
        <f>[7]Março!$J$24</f>
        <v>28.08</v>
      </c>
      <c r="V11" s="16">
        <f>[7]Março!$J$25</f>
        <v>29.52</v>
      </c>
      <c r="W11" s="16">
        <f>[7]Março!$J$26</f>
        <v>18.720000000000002</v>
      </c>
      <c r="X11" s="16">
        <f>[7]Março!$J$27</f>
        <v>16.559999999999999</v>
      </c>
      <c r="Y11" s="16">
        <f>[7]Março!$J$28</f>
        <v>23.400000000000002</v>
      </c>
      <c r="Z11" s="16">
        <f>[7]Março!$J$29</f>
        <v>21.96</v>
      </c>
      <c r="AA11" s="16">
        <f>[7]Março!$J$30</f>
        <v>23.400000000000002</v>
      </c>
      <c r="AB11" s="16">
        <f>[7]Março!$J$31</f>
        <v>32.04</v>
      </c>
      <c r="AC11" s="16">
        <f>[7]Março!$J$32</f>
        <v>18.720000000000002</v>
      </c>
      <c r="AD11" s="16">
        <f>[7]Março!$J$33</f>
        <v>27.36</v>
      </c>
      <c r="AE11" s="16">
        <f>[7]Março!$J$34</f>
        <v>37.440000000000005</v>
      </c>
      <c r="AF11" s="16">
        <f>[7]Março!$J$35</f>
        <v>34.56</v>
      </c>
      <c r="AG11" s="33">
        <f>MAX(B11:AF11)</f>
        <v>55.800000000000004</v>
      </c>
      <c r="AH11" s="2"/>
    </row>
    <row r="12" spans="1:34" ht="17.100000000000001" customHeight="1">
      <c r="A12" s="14" t="s">
        <v>4</v>
      </c>
      <c r="B12" s="16">
        <f>[8]Março!$J$5</f>
        <v>51.84</v>
      </c>
      <c r="C12" s="16">
        <f>[8]Março!$J$6</f>
        <v>41.4</v>
      </c>
      <c r="D12" s="16">
        <f>[8]Março!$J$7</f>
        <v>52.92</v>
      </c>
      <c r="E12" s="16">
        <f>[8]Março!$J$8</f>
        <v>30.240000000000002</v>
      </c>
      <c r="F12" s="16">
        <f>[8]Março!$J$9</f>
        <v>40.680000000000007</v>
      </c>
      <c r="G12" s="16">
        <f>[8]Março!$J$10</f>
        <v>27.720000000000002</v>
      </c>
      <c r="H12" s="16">
        <f>[8]Março!$J$11</f>
        <v>29.52</v>
      </c>
      <c r="I12" s="16">
        <f>[8]Março!$J$12</f>
        <v>34.92</v>
      </c>
      <c r="J12" s="16">
        <f>[8]Março!$J$13</f>
        <v>54</v>
      </c>
      <c r="K12" s="16">
        <f>[8]Março!$J$14</f>
        <v>35.28</v>
      </c>
      <c r="L12" s="16">
        <f>[8]Março!$J$15</f>
        <v>37.800000000000004</v>
      </c>
      <c r="M12" s="16">
        <f>[8]Março!$J$16</f>
        <v>38.880000000000003</v>
      </c>
      <c r="N12" s="16">
        <f>[8]Março!$J$17</f>
        <v>54</v>
      </c>
      <c r="O12" s="16">
        <f>[8]Março!$J$18</f>
        <v>29.880000000000003</v>
      </c>
      <c r="P12" s="16">
        <f>[8]Março!$J$19</f>
        <v>30.6</v>
      </c>
      <c r="Q12" s="16">
        <f>[8]Março!$J$20</f>
        <v>35.28</v>
      </c>
      <c r="R12" s="16">
        <f>[8]Março!$J$21</f>
        <v>42.480000000000004</v>
      </c>
      <c r="S12" s="16">
        <f>[8]Março!$J$22</f>
        <v>34.92</v>
      </c>
      <c r="T12" s="16">
        <f>[8]Março!$J$23</f>
        <v>25.92</v>
      </c>
      <c r="U12" s="16">
        <f>[8]Março!$J$24</f>
        <v>30.6</v>
      </c>
      <c r="V12" s="16">
        <f>[8]Março!$J$25</f>
        <v>29.880000000000003</v>
      </c>
      <c r="W12" s="16">
        <f>[8]Março!$J$26</f>
        <v>22.32</v>
      </c>
      <c r="X12" s="16">
        <f>[8]Março!$J$27</f>
        <v>19.8</v>
      </c>
      <c r="Y12" s="16">
        <f>[8]Março!$J$28</f>
        <v>33.480000000000004</v>
      </c>
      <c r="Z12" s="16">
        <f>[8]Março!$J$29</f>
        <v>29.16</v>
      </c>
      <c r="AA12" s="16">
        <f>[8]Março!$J$30</f>
        <v>42.480000000000004</v>
      </c>
      <c r="AB12" s="16">
        <f>[8]Março!$J$31</f>
        <v>34.200000000000003</v>
      </c>
      <c r="AC12" s="16">
        <f>[8]Março!$J$32</f>
        <v>29.52</v>
      </c>
      <c r="AD12" s="16">
        <f>[8]Março!$J$33</f>
        <v>20.16</v>
      </c>
      <c r="AE12" s="16">
        <f>[8]Março!$J$34</f>
        <v>20.88</v>
      </c>
      <c r="AF12" s="16">
        <f>[8]Março!$J$35</f>
        <v>34.200000000000003</v>
      </c>
      <c r="AG12" s="33">
        <f t="shared" si="1"/>
        <v>54</v>
      </c>
      <c r="AH12" s="2"/>
    </row>
    <row r="13" spans="1:34" ht="17.100000000000001" customHeight="1">
      <c r="A13" s="14" t="s">
        <v>5</v>
      </c>
      <c r="B13" s="16">
        <f>[9]Março!$J$5</f>
        <v>32.04</v>
      </c>
      <c r="C13" s="16">
        <f>[9]Março!$J$6</f>
        <v>37.440000000000005</v>
      </c>
      <c r="D13" s="16">
        <f>[9]Março!$J$7</f>
        <v>22.32</v>
      </c>
      <c r="E13" s="16">
        <f>[9]Março!$J$8</f>
        <v>33.480000000000004</v>
      </c>
      <c r="F13" s="16">
        <f>[9]Março!$J$9</f>
        <v>38.159999999999997</v>
      </c>
      <c r="G13" s="16">
        <f>[9]Março!$J$10</f>
        <v>30.6</v>
      </c>
      <c r="H13" s="16">
        <f>[9]Março!$J$11</f>
        <v>29.16</v>
      </c>
      <c r="I13" s="16">
        <f>[9]Março!$J$12</f>
        <v>19.079999999999998</v>
      </c>
      <c r="J13" s="16">
        <f>[9]Março!$J$13</f>
        <v>40.32</v>
      </c>
      <c r="K13" s="16">
        <f>[9]Março!$J$14</f>
        <v>30.6</v>
      </c>
      <c r="L13" s="16">
        <f>[9]Março!$J$15</f>
        <v>23.040000000000003</v>
      </c>
      <c r="M13" s="16">
        <f>[9]Março!$J$16</f>
        <v>16.559999999999999</v>
      </c>
      <c r="N13" s="16">
        <f>[9]Março!$J$17</f>
        <v>20.52</v>
      </c>
      <c r="O13" s="16">
        <f>[9]Março!$J$18</f>
        <v>32.04</v>
      </c>
      <c r="P13" s="16">
        <f>[9]Março!$J$19</f>
        <v>20.52</v>
      </c>
      <c r="Q13" s="16">
        <f>[9]Março!$J$20</f>
        <v>32.04</v>
      </c>
      <c r="R13" s="16">
        <f>[9]Março!$J$21</f>
        <v>30.96</v>
      </c>
      <c r="S13" s="16">
        <f>[9]Março!$J$22</f>
        <v>45.36</v>
      </c>
      <c r="T13" s="16">
        <f>[9]Março!$J$23</f>
        <v>21.96</v>
      </c>
      <c r="U13" s="16">
        <f>[9]Março!$J$24</f>
        <v>27.36</v>
      </c>
      <c r="V13" s="16">
        <f>[9]Março!$J$25</f>
        <v>35.64</v>
      </c>
      <c r="W13" s="16">
        <f>[9]Março!$J$26</f>
        <v>18.720000000000002</v>
      </c>
      <c r="X13" s="16">
        <f>[9]Março!$J$27</f>
        <v>29.52</v>
      </c>
      <c r="Y13" s="16">
        <f>[9]Março!$J$28</f>
        <v>28.8</v>
      </c>
      <c r="Z13" s="16">
        <f>[9]Março!$J$29</f>
        <v>29.52</v>
      </c>
      <c r="AA13" s="16">
        <f>[9]Março!$J$30</f>
        <v>32.4</v>
      </c>
      <c r="AB13" s="16">
        <f>[9]Março!$J$31</f>
        <v>39.24</v>
      </c>
      <c r="AC13" s="16">
        <f>[9]Março!$J$32</f>
        <v>31.680000000000003</v>
      </c>
      <c r="AD13" s="16">
        <f>[9]Março!$J$33</f>
        <v>33.480000000000004</v>
      </c>
      <c r="AE13" s="16">
        <f>[9]Março!$J$34</f>
        <v>16.2</v>
      </c>
      <c r="AF13" s="16">
        <f>[9]Março!$J$35</f>
        <v>45.72</v>
      </c>
      <c r="AG13" s="33">
        <f t="shared" si="1"/>
        <v>45.72</v>
      </c>
      <c r="AH13" s="2"/>
    </row>
    <row r="14" spans="1:34" ht="17.100000000000001" customHeight="1">
      <c r="A14" s="14" t="s">
        <v>48</v>
      </c>
      <c r="B14" s="16">
        <f>[10]Março!$J$5</f>
        <v>42.12</v>
      </c>
      <c r="C14" s="16">
        <f>[10]Março!$J$6</f>
        <v>28.44</v>
      </c>
      <c r="D14" s="16">
        <f>[10]Março!$J$7</f>
        <v>34.92</v>
      </c>
      <c r="E14" s="16">
        <f>[10]Março!$J$8</f>
        <v>43.2</v>
      </c>
      <c r="F14" s="16">
        <f>[10]Março!$J$9</f>
        <v>53.28</v>
      </c>
      <c r="G14" s="16">
        <f>[10]Março!$J$10</f>
        <v>30.240000000000002</v>
      </c>
      <c r="H14" s="16">
        <f>[10]Março!$J$11</f>
        <v>30.96</v>
      </c>
      <c r="I14" s="16">
        <f>[10]Março!$J$12</f>
        <v>30.6</v>
      </c>
      <c r="J14" s="16">
        <f>[10]Março!$J$13</f>
        <v>45.72</v>
      </c>
      <c r="K14" s="16">
        <f>[10]Março!$J$14</f>
        <v>32.4</v>
      </c>
      <c r="L14" s="16">
        <f>[10]Março!$J$15</f>
        <v>33.119999999999997</v>
      </c>
      <c r="M14" s="16">
        <f>[10]Março!$J$16</f>
        <v>28.08</v>
      </c>
      <c r="N14" s="16">
        <f>[10]Março!$J$17</f>
        <v>36.36</v>
      </c>
      <c r="O14" s="16">
        <f>[10]Março!$J$18</f>
        <v>34.56</v>
      </c>
      <c r="P14" s="16">
        <f>[10]Março!$J$19</f>
        <v>34.200000000000003</v>
      </c>
      <c r="Q14" s="16">
        <f>[10]Março!$J$20</f>
        <v>36</v>
      </c>
      <c r="R14" s="16">
        <f>[10]Março!$J$21</f>
        <v>49.32</v>
      </c>
      <c r="S14" s="16">
        <f>[10]Março!$J$22</f>
        <v>28.8</v>
      </c>
      <c r="T14" s="16">
        <f>[10]Março!$J$23</f>
        <v>30.240000000000002</v>
      </c>
      <c r="U14" s="16">
        <f>[10]Março!$J$24</f>
        <v>37.800000000000004</v>
      </c>
      <c r="V14" s="16">
        <f>[10]Março!$J$25</f>
        <v>43.56</v>
      </c>
      <c r="W14" s="16">
        <f>[10]Março!$J$26</f>
        <v>27.720000000000002</v>
      </c>
      <c r="X14" s="16">
        <f>[10]Março!$J$27</f>
        <v>24.12</v>
      </c>
      <c r="Y14" s="16">
        <f>[10]Março!$J$28</f>
        <v>34.56</v>
      </c>
      <c r="Z14" s="16">
        <f>[10]Março!$J$29</f>
        <v>52.2</v>
      </c>
      <c r="AA14" s="16">
        <f>[10]Março!$J$30</f>
        <v>43.56</v>
      </c>
      <c r="AB14" s="16">
        <f>[10]Março!$J$31</f>
        <v>34.200000000000003</v>
      </c>
      <c r="AC14" s="16">
        <f>[10]Março!$J$32</f>
        <v>34.200000000000003</v>
      </c>
      <c r="AD14" s="16">
        <f>[10]Março!$J$33</f>
        <v>47.519999999999996</v>
      </c>
      <c r="AE14" s="16">
        <f>[10]Março!$J$34</f>
        <v>41.4</v>
      </c>
      <c r="AF14" s="16">
        <f>[10]Março!$J$35</f>
        <v>19.8</v>
      </c>
      <c r="AG14" s="33">
        <f>MAX(B14:AF14)</f>
        <v>53.28</v>
      </c>
      <c r="AH14" s="2"/>
    </row>
    <row r="15" spans="1:34" ht="17.100000000000001" customHeight="1">
      <c r="A15" s="14" t="s">
        <v>6</v>
      </c>
      <c r="B15" s="16">
        <f>[11]Março!$J$5</f>
        <v>26.64</v>
      </c>
      <c r="C15" s="16">
        <f>[11]Março!$J$6</f>
        <v>26.28</v>
      </c>
      <c r="D15" s="16">
        <f>[11]Março!$J$7</f>
        <v>27</v>
      </c>
      <c r="E15" s="16">
        <f>[11]Março!$J$8</f>
        <v>32.76</v>
      </c>
      <c r="F15" s="16">
        <f>[11]Março!$J$9</f>
        <v>33.480000000000004</v>
      </c>
      <c r="G15" s="16">
        <f>[11]Março!$J$10</f>
        <v>18.36</v>
      </c>
      <c r="H15" s="16">
        <f>[11]Março!$J$11</f>
        <v>30.240000000000002</v>
      </c>
      <c r="I15" s="16">
        <f>[11]Março!$J$12</f>
        <v>32.04</v>
      </c>
      <c r="J15" s="16">
        <f>[11]Março!$J$13</f>
        <v>41.4</v>
      </c>
      <c r="K15" s="16">
        <f>[11]Março!$J$14</f>
        <v>26.28</v>
      </c>
      <c r="L15" s="16">
        <f>[11]Março!$J$15</f>
        <v>26.28</v>
      </c>
      <c r="M15" s="16">
        <f>[11]Março!$J$16</f>
        <v>42.12</v>
      </c>
      <c r="N15" s="16">
        <f>[11]Março!$J$17</f>
        <v>29.16</v>
      </c>
      <c r="O15" s="16">
        <f>[11]Março!$J$18</f>
        <v>26.64</v>
      </c>
      <c r="P15" s="16">
        <f>[11]Março!$J$19</f>
        <v>38.159999999999997</v>
      </c>
      <c r="Q15" s="16">
        <f>[11]Março!$J$20</f>
        <v>18.720000000000002</v>
      </c>
      <c r="R15" s="16">
        <f>[11]Março!$J$21</f>
        <v>27</v>
      </c>
      <c r="S15" s="16">
        <f>[11]Março!$J$22</f>
        <v>34.200000000000003</v>
      </c>
      <c r="T15" s="16">
        <f>[11]Março!$J$23</f>
        <v>32.4</v>
      </c>
      <c r="U15" s="16">
        <f>[11]Março!$J$24</f>
        <v>20.16</v>
      </c>
      <c r="V15" s="16">
        <f>[11]Março!$J$25</f>
        <v>23.040000000000003</v>
      </c>
      <c r="W15" s="16">
        <f>[11]Março!$J$26</f>
        <v>45</v>
      </c>
      <c r="X15" s="16">
        <f>[11]Março!$J$27</f>
        <v>23.040000000000003</v>
      </c>
      <c r="Y15" s="16">
        <f>[11]Março!$J$28</f>
        <v>24.840000000000003</v>
      </c>
      <c r="Z15" s="16">
        <f>[11]Março!$J$29</f>
        <v>39.96</v>
      </c>
      <c r="AA15" s="16">
        <f>[11]Março!$J$30</f>
        <v>25.92</v>
      </c>
      <c r="AB15" s="16">
        <f>[11]Março!$J$31</f>
        <v>24.12</v>
      </c>
      <c r="AC15" s="16">
        <f>[11]Março!$J$32</f>
        <v>33.480000000000004</v>
      </c>
      <c r="AD15" s="16">
        <f>[11]Março!$J$33</f>
        <v>21.6</v>
      </c>
      <c r="AE15" s="16">
        <f>[11]Março!$J$34</f>
        <v>28.8</v>
      </c>
      <c r="AF15" s="16">
        <f>[11]Março!$J$35</f>
        <v>36.36</v>
      </c>
      <c r="AG15" s="33">
        <f t="shared" si="1"/>
        <v>45</v>
      </c>
      <c r="AH15" s="2"/>
    </row>
    <row r="16" spans="1:34" ht="17.100000000000001" customHeight="1">
      <c r="A16" s="14" t="s">
        <v>7</v>
      </c>
      <c r="B16" s="16">
        <f>[12]Março!$J$5</f>
        <v>37.440000000000005</v>
      </c>
      <c r="C16" s="16">
        <f>[12]Março!$J$6</f>
        <v>53.28</v>
      </c>
      <c r="D16" s="16">
        <f>[12]Março!$J$7</f>
        <v>24.48</v>
      </c>
      <c r="E16" s="16">
        <f>[12]Março!$J$8</f>
        <v>23.759999999999998</v>
      </c>
      <c r="F16" s="16">
        <f>[12]Março!$J$9</f>
        <v>23.759999999999998</v>
      </c>
      <c r="G16" s="16">
        <f>[12]Março!$J$10</f>
        <v>23.400000000000002</v>
      </c>
      <c r="H16" s="16">
        <f>[12]Março!$J$11</f>
        <v>28.44</v>
      </c>
      <c r="I16" s="16" t="str">
        <f>[12]Março!$J$12</f>
        <v>*</v>
      </c>
      <c r="J16" s="16">
        <f>[12]Março!$J$13</f>
        <v>27.36</v>
      </c>
      <c r="K16" s="16">
        <f>[12]Março!$J$14</f>
        <v>16.920000000000002</v>
      </c>
      <c r="L16" s="16">
        <f>[12]Março!$J$15</f>
        <v>30.6</v>
      </c>
      <c r="M16" s="16">
        <f>[12]Março!$J$16</f>
        <v>25.2</v>
      </c>
      <c r="N16" s="16">
        <f>[12]Março!$J$17</f>
        <v>23.400000000000002</v>
      </c>
      <c r="O16" s="16">
        <f>[12]Março!$J$18</f>
        <v>75.960000000000008</v>
      </c>
      <c r="P16" s="16">
        <f>[12]Março!$J$19</f>
        <v>27.720000000000002</v>
      </c>
      <c r="Q16" s="16">
        <f>[12]Março!$J$20</f>
        <v>22.32</v>
      </c>
      <c r="R16" s="16">
        <f>[12]Março!$J$21</f>
        <v>63.72</v>
      </c>
      <c r="S16" s="16">
        <f>[12]Março!$J$22</f>
        <v>37.800000000000004</v>
      </c>
      <c r="T16" s="16">
        <f>[12]Março!$J$23</f>
        <v>30.240000000000002</v>
      </c>
      <c r="U16" s="16">
        <f>[12]Março!$J$24</f>
        <v>23.759999999999998</v>
      </c>
      <c r="V16" s="16">
        <f>[12]Março!$J$25</f>
        <v>38.519999999999996</v>
      </c>
      <c r="W16" s="16">
        <f>[12]Março!$J$26</f>
        <v>28.44</v>
      </c>
      <c r="X16" s="16">
        <f>[12]Março!$J$27</f>
        <v>21.96</v>
      </c>
      <c r="Y16" s="16">
        <f>[12]Março!$J$28</f>
        <v>35.64</v>
      </c>
      <c r="Z16" s="16">
        <f>[12]Março!$J$29</f>
        <v>32.4</v>
      </c>
      <c r="AA16" s="16">
        <f>[12]Março!$J$30</f>
        <v>52.56</v>
      </c>
      <c r="AB16" s="16">
        <f>[12]Março!$J$31</f>
        <v>38.880000000000003</v>
      </c>
      <c r="AC16" s="16">
        <f>[12]Março!$J$32</f>
        <v>22.68</v>
      </c>
      <c r="AD16" s="16">
        <f>[12]Março!$J$33</f>
        <v>21.240000000000002</v>
      </c>
      <c r="AE16" s="16">
        <f>[12]Março!$J$34</f>
        <v>19.079999999999998</v>
      </c>
      <c r="AF16" s="16">
        <f>[12]Março!$J$35</f>
        <v>60.480000000000004</v>
      </c>
      <c r="AG16" s="33">
        <f t="shared" si="1"/>
        <v>75.960000000000008</v>
      </c>
      <c r="AH16" s="2"/>
    </row>
    <row r="17" spans="1:34" ht="17.100000000000001" customHeight="1">
      <c r="A17" s="14" t="s">
        <v>8</v>
      </c>
      <c r="B17" s="16">
        <f>[13]Março!$J$5</f>
        <v>48.24</v>
      </c>
      <c r="C17" s="16">
        <f>[13]Março!$J$6</f>
        <v>37.440000000000005</v>
      </c>
      <c r="D17" s="16">
        <f>[13]Março!$J$7</f>
        <v>41.76</v>
      </c>
      <c r="E17" s="16">
        <f>[13]Março!$J$8</f>
        <v>42.84</v>
      </c>
      <c r="F17" s="16">
        <f>[13]Março!$J$9</f>
        <v>30.6</v>
      </c>
      <c r="G17" s="16">
        <f>[13]Março!$J$10</f>
        <v>74.52</v>
      </c>
      <c r="H17" s="16">
        <f>[13]Março!$J$11</f>
        <v>36</v>
      </c>
      <c r="I17" s="16">
        <f>[13]Março!$J$12</f>
        <v>46.440000000000005</v>
      </c>
      <c r="J17" s="16">
        <f>[13]Março!$J$13</f>
        <v>50.4</v>
      </c>
      <c r="K17" s="16">
        <f>[13]Março!$J$14</f>
        <v>31.319999999999997</v>
      </c>
      <c r="L17" s="16">
        <f>[13]Março!$J$15</f>
        <v>32.04</v>
      </c>
      <c r="M17" s="16">
        <f>[13]Março!$J$16</f>
        <v>34.56</v>
      </c>
      <c r="N17" s="16">
        <f>[13]Março!$J$17</f>
        <v>53.64</v>
      </c>
      <c r="O17" s="16">
        <f>[13]Março!$J$18</f>
        <v>39.24</v>
      </c>
      <c r="P17" s="16">
        <f>[13]Março!$J$19</f>
        <v>27</v>
      </c>
      <c r="Q17" s="16">
        <f>[13]Março!$J$20</f>
        <v>18.36</v>
      </c>
      <c r="R17" s="16">
        <f>[13]Março!$J$21</f>
        <v>30.240000000000002</v>
      </c>
      <c r="S17" s="16">
        <f>[13]Março!$J$22</f>
        <v>30.6</v>
      </c>
      <c r="T17" s="16">
        <f>[13]Março!$J$23</f>
        <v>30.96</v>
      </c>
      <c r="U17" s="16">
        <f>[13]Março!$J$24</f>
        <v>32.04</v>
      </c>
      <c r="V17" s="16">
        <f>[13]Março!$J$25</f>
        <v>24.840000000000003</v>
      </c>
      <c r="W17" s="16">
        <f>[13]Março!$J$26</f>
        <v>32.76</v>
      </c>
      <c r="X17" s="16">
        <f>[13]Março!$J$27</f>
        <v>29.16</v>
      </c>
      <c r="Y17" s="16">
        <f>[13]Março!$J$28</f>
        <v>36.36</v>
      </c>
      <c r="Z17" s="16">
        <f>[13]Março!$J$29</f>
        <v>33.119999999999997</v>
      </c>
      <c r="AA17" s="16">
        <f>[13]Março!$J$30</f>
        <v>50.4</v>
      </c>
      <c r="AB17" s="16">
        <f>[13]Março!$J$31</f>
        <v>25.56</v>
      </c>
      <c r="AC17" s="16">
        <f>[13]Março!$J$32</f>
        <v>30.240000000000002</v>
      </c>
      <c r="AD17" s="16">
        <f>[13]Março!$J$33</f>
        <v>23.040000000000003</v>
      </c>
      <c r="AE17" s="16">
        <f>[13]Março!$J$34</f>
        <v>23.040000000000003</v>
      </c>
      <c r="AF17" s="16">
        <f>[13]Março!$J$35</f>
        <v>29.880000000000003</v>
      </c>
      <c r="AG17" s="33">
        <f t="shared" si="1"/>
        <v>74.52</v>
      </c>
      <c r="AH17" s="2"/>
    </row>
    <row r="18" spans="1:34" ht="17.100000000000001" customHeight="1">
      <c r="A18" s="14" t="s">
        <v>9</v>
      </c>
      <c r="B18" s="16">
        <f>[14]Março!$J$5</f>
        <v>38.519999999999996</v>
      </c>
      <c r="C18" s="16">
        <f>[14]Março!$J$6</f>
        <v>39.96</v>
      </c>
      <c r="D18" s="16">
        <f>[14]Março!$J$7</f>
        <v>36.36</v>
      </c>
      <c r="E18" s="16">
        <f>[14]Março!$J$8</f>
        <v>50.4</v>
      </c>
      <c r="F18" s="16">
        <f>[14]Março!$J$9</f>
        <v>28.8</v>
      </c>
      <c r="G18" s="16">
        <f>[14]Março!$J$10</f>
        <v>51.84</v>
      </c>
      <c r="H18" s="16">
        <f>[14]Março!$J$11</f>
        <v>35.64</v>
      </c>
      <c r="I18" s="16">
        <f>[14]Março!$J$12</f>
        <v>53.64</v>
      </c>
      <c r="J18" s="16">
        <f>[14]Março!$J$13</f>
        <v>40.32</v>
      </c>
      <c r="K18" s="16">
        <f>[14]Março!$J$14</f>
        <v>38.880000000000003</v>
      </c>
      <c r="L18" s="16">
        <f>[14]Março!$J$15</f>
        <v>24.840000000000003</v>
      </c>
      <c r="M18" s="16">
        <f>[14]Março!$J$16</f>
        <v>43.2</v>
      </c>
      <c r="N18" s="16">
        <f>[14]Março!$J$17</f>
        <v>53.64</v>
      </c>
      <c r="O18" s="16">
        <f>[14]Março!$J$18</f>
        <v>18.720000000000002</v>
      </c>
      <c r="P18" s="16">
        <f>[14]Março!$J$19</f>
        <v>20.88</v>
      </c>
      <c r="Q18" s="16">
        <f>[14]Março!$J$20</f>
        <v>19.440000000000001</v>
      </c>
      <c r="R18" s="16">
        <f>[14]Março!$J$21</f>
        <v>28.8</v>
      </c>
      <c r="S18" s="16">
        <f>[14]Março!$J$22</f>
        <v>30.240000000000002</v>
      </c>
      <c r="T18" s="16">
        <f>[14]Março!$J$23</f>
        <v>35.28</v>
      </c>
      <c r="U18" s="16">
        <f>[14]Março!$J$24</f>
        <v>21.240000000000002</v>
      </c>
      <c r="V18" s="16">
        <f>[14]Março!$J$25</f>
        <v>27</v>
      </c>
      <c r="W18" s="16">
        <f>[14]Março!$J$26</f>
        <v>30.240000000000002</v>
      </c>
      <c r="X18" s="16">
        <f>[14]Março!$J$27</f>
        <v>25.2</v>
      </c>
      <c r="Y18" s="16">
        <f>[14]Março!$J$28</f>
        <v>31.319999999999997</v>
      </c>
      <c r="Z18" s="16">
        <f>[14]Março!$J$29</f>
        <v>29.52</v>
      </c>
      <c r="AA18" s="16">
        <f>[14]Março!$J$30</f>
        <v>26.64</v>
      </c>
      <c r="AB18" s="16">
        <f>[14]Março!$J$31</f>
        <v>27</v>
      </c>
      <c r="AC18" s="16">
        <f>[14]Março!$J$32</f>
        <v>29.52</v>
      </c>
      <c r="AD18" s="16">
        <f>[14]Março!$J$33</f>
        <v>31.319999999999997</v>
      </c>
      <c r="AE18" s="16">
        <f>[14]Março!$J$34</f>
        <v>29.52</v>
      </c>
      <c r="AF18" s="16">
        <f>[14]Março!$J$35</f>
        <v>43.2</v>
      </c>
      <c r="AG18" s="33">
        <f t="shared" ref="AG18:AG25" si="3">MAX(B18:AF18)</f>
        <v>53.64</v>
      </c>
      <c r="AH18" s="2"/>
    </row>
    <row r="19" spans="1:34" ht="17.100000000000001" customHeight="1">
      <c r="A19" s="14" t="s">
        <v>47</v>
      </c>
      <c r="B19" s="16">
        <f>[15]Março!$J$5</f>
        <v>27</v>
      </c>
      <c r="C19" s="16">
        <f>[15]Março!$J$6</f>
        <v>26.28</v>
      </c>
      <c r="D19" s="16">
        <f>[15]Março!$J$7</f>
        <v>30.6</v>
      </c>
      <c r="E19" s="16">
        <f>[15]Março!$J$8</f>
        <v>43.2</v>
      </c>
      <c r="F19" s="16">
        <f>[15]Março!$J$9</f>
        <v>37.440000000000005</v>
      </c>
      <c r="G19" s="16">
        <f>[15]Março!$J$10</f>
        <v>32.04</v>
      </c>
      <c r="H19" s="16">
        <f>[15]Março!$J$11</f>
        <v>30.6</v>
      </c>
      <c r="I19" s="16">
        <f>[15]Março!$J$12</f>
        <v>37.440000000000005</v>
      </c>
      <c r="J19" s="16">
        <f>[15]Março!$J$13</f>
        <v>29.16</v>
      </c>
      <c r="K19" s="16">
        <f>[15]Março!$J$14</f>
        <v>22.32</v>
      </c>
      <c r="L19" s="16">
        <f>[15]Março!$J$15</f>
        <v>28.8</v>
      </c>
      <c r="M19" s="16">
        <f>[15]Março!$J$16</f>
        <v>25.2</v>
      </c>
      <c r="N19" s="16">
        <f>[15]Março!$J$17</f>
        <v>44.64</v>
      </c>
      <c r="O19" s="16">
        <f>[15]Março!$J$18</f>
        <v>29.16</v>
      </c>
      <c r="P19" s="16">
        <f>[15]Março!$J$19</f>
        <v>27.720000000000002</v>
      </c>
      <c r="Q19" s="16">
        <f>[15]Março!$J$20</f>
        <v>18</v>
      </c>
      <c r="R19" s="16">
        <f>[15]Março!$J$21</f>
        <v>20.16</v>
      </c>
      <c r="S19" s="16">
        <f>[15]Março!$J$22</f>
        <v>35.64</v>
      </c>
      <c r="T19" s="16">
        <f>[15]Março!$J$23</f>
        <v>34.56</v>
      </c>
      <c r="U19" s="16">
        <f>[15]Março!$J$24</f>
        <v>21.6</v>
      </c>
      <c r="V19" s="16">
        <f>[15]Março!$J$25</f>
        <v>28.8</v>
      </c>
      <c r="W19" s="16">
        <f>[15]Março!$J$26</f>
        <v>28.08</v>
      </c>
      <c r="X19" s="16">
        <f>[15]Março!$J$27</f>
        <v>22.68</v>
      </c>
      <c r="Y19" s="16">
        <f>[15]Março!$J$28</f>
        <v>28.08</v>
      </c>
      <c r="Z19" s="16">
        <f>[15]Março!$J$29</f>
        <v>28.08</v>
      </c>
      <c r="AA19" s="16">
        <f>[15]Março!$J$30</f>
        <v>37.440000000000005</v>
      </c>
      <c r="AB19" s="16">
        <f>[15]Março!$J$31</f>
        <v>22.68</v>
      </c>
      <c r="AC19" s="16">
        <f>[15]Março!$J$32</f>
        <v>25.56</v>
      </c>
      <c r="AD19" s="16">
        <f>[15]Março!$J$33</f>
        <v>28.08</v>
      </c>
      <c r="AE19" s="16">
        <f>[15]Março!$J$34</f>
        <v>29.16</v>
      </c>
      <c r="AF19" s="16">
        <f>[15]Março!$J$35</f>
        <v>47.16</v>
      </c>
      <c r="AG19" s="33">
        <f t="shared" si="3"/>
        <v>47.16</v>
      </c>
      <c r="AH19" s="2"/>
    </row>
    <row r="20" spans="1:34" ht="17.100000000000001" customHeight="1">
      <c r="A20" s="14" t="s">
        <v>10</v>
      </c>
      <c r="B20" s="16">
        <f>[16]Março!$J$5</f>
        <v>35.28</v>
      </c>
      <c r="C20" s="16">
        <f>[16]Março!$J$6</f>
        <v>31.319999999999997</v>
      </c>
      <c r="D20" s="16">
        <f>[16]Março!$J$7</f>
        <v>29.16</v>
      </c>
      <c r="E20" s="16">
        <f>[16]Março!$J$8</f>
        <v>61.2</v>
      </c>
      <c r="F20" s="16">
        <f>[16]Março!$J$9</f>
        <v>25.56</v>
      </c>
      <c r="G20" s="16">
        <f>[16]Março!$J$10</f>
        <v>33.840000000000003</v>
      </c>
      <c r="H20" s="16">
        <f>[16]Março!$J$11</f>
        <v>21.240000000000002</v>
      </c>
      <c r="I20" s="16">
        <f>[16]Março!$J$12</f>
        <v>33.480000000000004</v>
      </c>
      <c r="J20" s="16">
        <f>[16]Março!$J$13</f>
        <v>27.720000000000002</v>
      </c>
      <c r="K20" s="16">
        <f>[16]Março!$J$14</f>
        <v>21.96</v>
      </c>
      <c r="L20" s="16">
        <f>[16]Março!$J$15</f>
        <v>25.92</v>
      </c>
      <c r="M20" s="16">
        <f>[16]Março!$J$16</f>
        <v>46.080000000000005</v>
      </c>
      <c r="N20" s="16">
        <f>[16]Março!$J$17</f>
        <v>54.72</v>
      </c>
      <c r="O20" s="16">
        <f>[16]Março!$J$18</f>
        <v>24.12</v>
      </c>
      <c r="P20" s="16">
        <f>[16]Março!$J$19</f>
        <v>26.64</v>
      </c>
      <c r="Q20" s="16">
        <f>[16]Março!$J$20</f>
        <v>12.6</v>
      </c>
      <c r="R20" s="16">
        <f>[16]Março!$J$21</f>
        <v>17.64</v>
      </c>
      <c r="S20" s="16">
        <f>[16]Março!$J$22</f>
        <v>24.840000000000003</v>
      </c>
      <c r="T20" s="16">
        <f>[16]Março!$J$23</f>
        <v>27.36</v>
      </c>
      <c r="U20" s="16">
        <f>[16]Março!$J$24</f>
        <v>21.240000000000002</v>
      </c>
      <c r="V20" s="16">
        <f>[16]Março!$J$25</f>
        <v>29.880000000000003</v>
      </c>
      <c r="W20" s="16">
        <f>[16]Março!$J$26</f>
        <v>26.28</v>
      </c>
      <c r="X20" s="16">
        <f>[16]Março!$J$27</f>
        <v>8.64</v>
      </c>
      <c r="Y20" s="16">
        <f>[16]Março!$J$28</f>
        <v>33.480000000000004</v>
      </c>
      <c r="Z20" s="16">
        <f>[16]Março!$J$29</f>
        <v>28.8</v>
      </c>
      <c r="AA20" s="16">
        <f>[16]Março!$J$30</f>
        <v>27</v>
      </c>
      <c r="AB20" s="16">
        <f>[16]Março!$J$31</f>
        <v>22.68</v>
      </c>
      <c r="AC20" s="16">
        <f>[16]Março!$J$32</f>
        <v>18</v>
      </c>
      <c r="AD20" s="16">
        <f>[16]Março!$J$33</f>
        <v>19.079999999999998</v>
      </c>
      <c r="AE20" s="16">
        <f>[16]Março!$J$34</f>
        <v>17.28</v>
      </c>
      <c r="AF20" s="16">
        <f>[16]Março!$J$35</f>
        <v>33.840000000000003</v>
      </c>
      <c r="AG20" s="33">
        <f t="shared" si="3"/>
        <v>61.2</v>
      </c>
      <c r="AH20" s="2"/>
    </row>
    <row r="21" spans="1:34" ht="17.100000000000001" customHeight="1">
      <c r="A21" s="14" t="s">
        <v>11</v>
      </c>
      <c r="B21" s="16">
        <f>[17]Março!$J$5</f>
        <v>25.92</v>
      </c>
      <c r="C21" s="16">
        <f>[17]Março!$J$6</f>
        <v>27.720000000000002</v>
      </c>
      <c r="D21" s="16">
        <f>[17]Março!$J$7</f>
        <v>27.720000000000002</v>
      </c>
      <c r="E21" s="16">
        <f>[17]Março!$J$8</f>
        <v>34.92</v>
      </c>
      <c r="F21" s="16">
        <f>[17]Março!$J$9</f>
        <v>26.64</v>
      </c>
      <c r="G21" s="16">
        <f>[17]Março!$J$10</f>
        <v>43.2</v>
      </c>
      <c r="H21" s="16">
        <f>[17]Março!$J$11</f>
        <v>42.12</v>
      </c>
      <c r="I21" s="16">
        <f>[17]Março!$J$12</f>
        <v>42.12</v>
      </c>
      <c r="J21" s="16">
        <f>[17]Março!$J$13</f>
        <v>36.72</v>
      </c>
      <c r="K21" s="16">
        <f>[17]Março!$J$14</f>
        <v>31.319999999999997</v>
      </c>
      <c r="L21" s="16">
        <f>[17]Março!$J$15</f>
        <v>35.28</v>
      </c>
      <c r="M21" s="16">
        <f>[17]Março!$J$16</f>
        <v>29.880000000000003</v>
      </c>
      <c r="N21" s="16">
        <f>[17]Março!$J$17</f>
        <v>33.119999999999997</v>
      </c>
      <c r="O21" s="16">
        <f>[17]Março!$J$18</f>
        <v>33.840000000000003</v>
      </c>
      <c r="P21" s="16">
        <f>[17]Março!$J$19</f>
        <v>39.24</v>
      </c>
      <c r="Q21" s="16">
        <f>[17]Março!$J$20</f>
        <v>18.720000000000002</v>
      </c>
      <c r="R21" s="16">
        <f>[17]Março!$J$21</f>
        <v>26.64</v>
      </c>
      <c r="S21" s="16">
        <f>[17]Março!$J$22</f>
        <v>50.04</v>
      </c>
      <c r="T21" s="16">
        <f>[17]Março!$J$23</f>
        <v>27.36</v>
      </c>
      <c r="U21" s="16">
        <f>[17]Março!$J$24</f>
        <v>14.76</v>
      </c>
      <c r="V21" s="16">
        <f>[17]Março!$J$25</f>
        <v>47.88</v>
      </c>
      <c r="W21" s="16">
        <f>[17]Março!$J$26</f>
        <v>22.68</v>
      </c>
      <c r="X21" s="16">
        <f>[17]Março!$J$27</f>
        <v>20.16</v>
      </c>
      <c r="Y21" s="16">
        <f>[17]Março!$J$28</f>
        <v>23.040000000000003</v>
      </c>
      <c r="Z21" s="16">
        <f>[17]Março!$J$29</f>
        <v>21.96</v>
      </c>
      <c r="AA21" s="16">
        <f>[17]Março!$J$30</f>
        <v>32.4</v>
      </c>
      <c r="AB21" s="16">
        <f>[17]Março!$J$31</f>
        <v>22.32</v>
      </c>
      <c r="AC21" s="16">
        <f>[17]Março!$J$32</f>
        <v>21.96</v>
      </c>
      <c r="AD21" s="16">
        <f>[17]Março!$J$33</f>
        <v>33.480000000000004</v>
      </c>
      <c r="AE21" s="16">
        <f>[17]Março!$J$34</f>
        <v>25.2</v>
      </c>
      <c r="AF21" s="16">
        <f>[17]Março!$J$35</f>
        <v>60.480000000000004</v>
      </c>
      <c r="AG21" s="33">
        <f t="shared" si="3"/>
        <v>60.480000000000004</v>
      </c>
      <c r="AH21" s="2"/>
    </row>
    <row r="22" spans="1:34" ht="17.100000000000001" customHeight="1">
      <c r="A22" s="14" t="s">
        <v>12</v>
      </c>
      <c r="B22" s="16">
        <f>[18]Março!$J$5</f>
        <v>17.64</v>
      </c>
      <c r="C22" s="16">
        <f>[18]Março!$J$6</f>
        <v>22.68</v>
      </c>
      <c r="D22" s="16">
        <f>[18]Março!$J$7</f>
        <v>25.2</v>
      </c>
      <c r="E22" s="16">
        <f>[18]Março!$J$8</f>
        <v>34.92</v>
      </c>
      <c r="F22" s="16">
        <f>[18]Março!$J$9</f>
        <v>22.32</v>
      </c>
      <c r="G22" s="16">
        <f>[18]Março!$J$10</f>
        <v>28.08</v>
      </c>
      <c r="H22" s="16">
        <f>[18]Março!$J$11</f>
        <v>32.04</v>
      </c>
      <c r="I22" s="16">
        <f>[18]Março!$J$12</f>
        <v>39.96</v>
      </c>
      <c r="J22" s="16">
        <f>[18]Março!$J$13</f>
        <v>22.68</v>
      </c>
      <c r="K22" s="16">
        <f>[18]Março!$J$14</f>
        <v>21.6</v>
      </c>
      <c r="L22" s="16">
        <f>[18]Março!$J$15</f>
        <v>21.96</v>
      </c>
      <c r="M22" s="16">
        <f>[18]Março!$J$16</f>
        <v>24.840000000000003</v>
      </c>
      <c r="N22" s="16">
        <f>[18]Março!$J$17</f>
        <v>22.68</v>
      </c>
      <c r="O22" s="16">
        <f>[18]Março!$J$18</f>
        <v>25.2</v>
      </c>
      <c r="P22" s="16">
        <f>[18]Março!$J$19</f>
        <v>31.319999999999997</v>
      </c>
      <c r="Q22" s="16">
        <f>[18]Março!$J$20</f>
        <v>14.4</v>
      </c>
      <c r="R22" s="16">
        <f>[18]Março!$J$21</f>
        <v>17.28</v>
      </c>
      <c r="S22" s="16">
        <f>[18]Março!$J$22</f>
        <v>23.400000000000002</v>
      </c>
      <c r="T22" s="16">
        <f>[18]Março!$J$23</f>
        <v>18</v>
      </c>
      <c r="U22" s="16">
        <f>[18]Março!$J$24</f>
        <v>15.48</v>
      </c>
      <c r="V22" s="16">
        <f>[18]Março!$J$25</f>
        <v>19.079999999999998</v>
      </c>
      <c r="W22" s="16">
        <f>[18]Março!$J$26</f>
        <v>20.88</v>
      </c>
      <c r="X22" s="16" t="str">
        <f>[18]Março!$J$27</f>
        <v>*</v>
      </c>
      <c r="Y22" s="16" t="str">
        <f>[18]Março!$J$28</f>
        <v>*</v>
      </c>
      <c r="Z22" s="16" t="str">
        <f>[18]Março!$J$29</f>
        <v>*</v>
      </c>
      <c r="AA22" s="16" t="str">
        <f>[18]Março!$J$30</f>
        <v>*</v>
      </c>
      <c r="AB22" s="16" t="str">
        <f>[18]Março!$J$31</f>
        <v>*</v>
      </c>
      <c r="AC22" s="16" t="str">
        <f>[18]Março!$J$32</f>
        <v>*</v>
      </c>
      <c r="AD22" s="16" t="str">
        <f>[18]Março!$J$33</f>
        <v>*</v>
      </c>
      <c r="AE22" s="16" t="str">
        <f>[18]Março!$J$34</f>
        <v>*</v>
      </c>
      <c r="AF22" s="16" t="str">
        <f>[18]Março!$J$35</f>
        <v>*</v>
      </c>
      <c r="AG22" s="33">
        <f t="shared" si="3"/>
        <v>39.96</v>
      </c>
      <c r="AH22" s="2"/>
    </row>
    <row r="23" spans="1:34" ht="17.100000000000001" customHeight="1">
      <c r="A23" s="14" t="s">
        <v>13</v>
      </c>
      <c r="B23" s="16">
        <f>[19]Março!$J$5</f>
        <v>33.119999999999997</v>
      </c>
      <c r="C23" s="16">
        <f>[19]Março!$J$6</f>
        <v>28.8</v>
      </c>
      <c r="D23" s="16">
        <f>[19]Março!$J$7</f>
        <v>31.680000000000003</v>
      </c>
      <c r="E23" s="16">
        <f>[19]Março!$J$8</f>
        <v>46.800000000000004</v>
      </c>
      <c r="F23" s="16">
        <f>[19]Março!$J$9</f>
        <v>22.32</v>
      </c>
      <c r="G23" s="16">
        <f>[19]Março!$J$10</f>
        <v>46.800000000000004</v>
      </c>
      <c r="H23" s="16">
        <f>[19]Março!$J$11</f>
        <v>39.6</v>
      </c>
      <c r="I23" s="16">
        <f>[19]Março!$J$12</f>
        <v>39.6</v>
      </c>
      <c r="J23" s="16">
        <f>[19]Março!$J$13</f>
        <v>39.6</v>
      </c>
      <c r="K23" s="16">
        <f>[19]Março!$J$14</f>
        <v>26.28</v>
      </c>
      <c r="L23" s="16">
        <f>[19]Março!$J$15</f>
        <v>22.32</v>
      </c>
      <c r="M23" s="16">
        <f>[19]Março!$J$16</f>
        <v>25.56</v>
      </c>
      <c r="N23" s="16">
        <f>[19]Março!$J$17</f>
        <v>33.119999999999997</v>
      </c>
      <c r="O23" s="16">
        <f>[19]Março!$J$18</f>
        <v>51.84</v>
      </c>
      <c r="P23" s="16">
        <f>[19]Março!$J$19</f>
        <v>21.96</v>
      </c>
      <c r="Q23" s="16">
        <f>[19]Março!$J$20</f>
        <v>34.56</v>
      </c>
      <c r="R23" s="16">
        <f>[19]Março!$J$21</f>
        <v>32.4</v>
      </c>
      <c r="S23" s="16">
        <f>[19]Março!$J$22</f>
        <v>34.56</v>
      </c>
      <c r="T23" s="16">
        <f>[19]Março!$J$23</f>
        <v>20.88</v>
      </c>
      <c r="U23" s="16">
        <f>[19]Março!$J$24</f>
        <v>23.400000000000002</v>
      </c>
      <c r="V23" s="16">
        <f>[19]Março!$J$25</f>
        <v>32.76</v>
      </c>
      <c r="W23" s="16">
        <f>[19]Março!$J$26</f>
        <v>25.2</v>
      </c>
      <c r="X23" s="16">
        <f>[19]Março!$J$27</f>
        <v>21.96</v>
      </c>
      <c r="Y23" s="16">
        <f>[19]Março!$J$28</f>
        <v>34.56</v>
      </c>
      <c r="Z23" s="16">
        <f>[19]Março!$J$29</f>
        <v>49.32</v>
      </c>
      <c r="AA23" s="16">
        <f>[19]Março!$J$30</f>
        <v>32.4</v>
      </c>
      <c r="AB23" s="16">
        <f>[19]Março!$J$31</f>
        <v>22.32</v>
      </c>
      <c r="AC23" s="16">
        <f>[19]Março!$J$32</f>
        <v>24.48</v>
      </c>
      <c r="AD23" s="16">
        <f>[19]Março!$J$33</f>
        <v>21.6</v>
      </c>
      <c r="AE23" s="16">
        <f>[19]Março!$J$34</f>
        <v>24.840000000000003</v>
      </c>
      <c r="AF23" s="16">
        <f>[19]Março!$J$35</f>
        <v>53.64</v>
      </c>
      <c r="AG23" s="33">
        <f t="shared" si="3"/>
        <v>53.64</v>
      </c>
      <c r="AH23" s="2"/>
    </row>
    <row r="24" spans="1:34" ht="17.100000000000001" customHeight="1">
      <c r="A24" s="14" t="s">
        <v>14</v>
      </c>
      <c r="B24" s="16">
        <f>[20]Março!$J$5</f>
        <v>49.32</v>
      </c>
      <c r="C24" s="16">
        <f>[20]Março!$J$6</f>
        <v>30.240000000000002</v>
      </c>
      <c r="D24" s="16">
        <f>[20]Março!$J$7</f>
        <v>24.840000000000003</v>
      </c>
      <c r="E24" s="16">
        <f>[20]Março!$J$8</f>
        <v>27.36</v>
      </c>
      <c r="F24" s="16">
        <f>[20]Março!$J$9</f>
        <v>30.96</v>
      </c>
      <c r="G24" s="16">
        <f>[20]Março!$J$10</f>
        <v>22.32</v>
      </c>
      <c r="H24" s="16">
        <f>[20]Março!$J$11</f>
        <v>28.8</v>
      </c>
      <c r="I24" s="16">
        <f>[20]Março!$J$12</f>
        <v>27</v>
      </c>
      <c r="J24" s="16">
        <f>[20]Março!$J$13</f>
        <v>48.24</v>
      </c>
      <c r="K24" s="16">
        <f>[20]Março!$J$14</f>
        <v>23.759999999999998</v>
      </c>
      <c r="L24" s="16">
        <f>[20]Março!$J$15</f>
        <v>26.64</v>
      </c>
      <c r="M24" s="16">
        <f>[20]Março!$J$16</f>
        <v>59.04</v>
      </c>
      <c r="N24" s="16">
        <f>[20]Março!$J$17</f>
        <v>59.04</v>
      </c>
      <c r="O24" s="16">
        <f>[20]Março!$J$18</f>
        <v>78.84</v>
      </c>
      <c r="P24" s="16">
        <f>[20]Março!$J$19</f>
        <v>38.159999999999997</v>
      </c>
      <c r="Q24" s="16">
        <f>[20]Março!$J$20</f>
        <v>32.76</v>
      </c>
      <c r="R24" s="16">
        <f>[20]Março!$J$21</f>
        <v>38.519999999999996</v>
      </c>
      <c r="S24" s="16">
        <f>[20]Março!$J$22</f>
        <v>30.96</v>
      </c>
      <c r="T24" s="16">
        <f>[20]Março!$J$23</f>
        <v>28.44</v>
      </c>
      <c r="U24" s="16">
        <f>[20]Março!$J$24</f>
        <v>39.6</v>
      </c>
      <c r="V24" s="16">
        <f>[20]Março!$J$25</f>
        <v>32.4</v>
      </c>
      <c r="W24" s="16">
        <f>[20]Março!$J$26</f>
        <v>32.4</v>
      </c>
      <c r="X24" s="16">
        <f>[20]Março!$J$27</f>
        <v>18.36</v>
      </c>
      <c r="Y24" s="16">
        <f>[20]Março!$J$28</f>
        <v>24.840000000000003</v>
      </c>
      <c r="Z24" s="16">
        <f>[20]Março!$J$29</f>
        <v>20.16</v>
      </c>
      <c r="AA24" s="16">
        <f>[20]Março!$J$30</f>
        <v>27</v>
      </c>
      <c r="AB24" s="16">
        <f>[20]Março!$J$31</f>
        <v>31.680000000000003</v>
      </c>
      <c r="AC24" s="16">
        <f>[20]Março!$J$32</f>
        <v>19.440000000000001</v>
      </c>
      <c r="AD24" s="16">
        <f>[20]Março!$J$33</f>
        <v>41.4</v>
      </c>
      <c r="AE24" s="16">
        <f>[20]Março!$J$34</f>
        <v>51.480000000000004</v>
      </c>
      <c r="AF24" s="16">
        <f>[20]Março!$J$35</f>
        <v>32.04</v>
      </c>
      <c r="AG24" s="33">
        <f t="shared" si="3"/>
        <v>78.84</v>
      </c>
      <c r="AH24" s="2"/>
    </row>
    <row r="25" spans="1:34" ht="17.100000000000001" customHeight="1">
      <c r="A25" s="14" t="s">
        <v>15</v>
      </c>
      <c r="B25" s="16">
        <f>[21]Março!$J$5</f>
        <v>48.24</v>
      </c>
      <c r="C25" s="16">
        <f>[21]Março!$J$6</f>
        <v>39.96</v>
      </c>
      <c r="D25" s="16">
        <f>[21]Março!$J$7</f>
        <v>32.76</v>
      </c>
      <c r="E25" s="16">
        <f>[21]Março!$J$8</f>
        <v>36.36</v>
      </c>
      <c r="F25" s="16">
        <f>[21]Março!$J$9</f>
        <v>22.32</v>
      </c>
      <c r="G25" s="16">
        <f>[21]Março!$J$10</f>
        <v>42.12</v>
      </c>
      <c r="H25" s="16">
        <f>[21]Março!$J$11</f>
        <v>31.319999999999997</v>
      </c>
      <c r="I25" s="16">
        <f>[21]Março!$J$12</f>
        <v>34.200000000000003</v>
      </c>
      <c r="J25" s="16">
        <f>[21]Março!$J$13</f>
        <v>30.6</v>
      </c>
      <c r="K25" s="16">
        <f>[21]Março!$J$14</f>
        <v>29.16</v>
      </c>
      <c r="L25" s="16">
        <f>[21]Março!$J$15</f>
        <v>34.200000000000003</v>
      </c>
      <c r="M25" s="16">
        <f>[21]Março!$J$16</f>
        <v>32.04</v>
      </c>
      <c r="N25" s="16">
        <f>[21]Março!$J$17</f>
        <v>32.4</v>
      </c>
      <c r="O25" s="16">
        <f>[21]Março!$J$18</f>
        <v>33.480000000000004</v>
      </c>
      <c r="P25" s="16">
        <f>[21]Março!$J$19</f>
        <v>27</v>
      </c>
      <c r="Q25" s="16">
        <f>[21]Março!$J$20</f>
        <v>24.48</v>
      </c>
      <c r="R25" s="16">
        <f>[21]Março!$J$21</f>
        <v>49.32</v>
      </c>
      <c r="S25" s="16">
        <f>[21]Março!$J$22</f>
        <v>42.480000000000004</v>
      </c>
      <c r="T25" s="16">
        <f>[21]Março!$J$23</f>
        <v>29.52</v>
      </c>
      <c r="U25" s="16">
        <f>[21]Março!$J$24</f>
        <v>34.56</v>
      </c>
      <c r="V25" s="16">
        <f>[21]Março!$J$25</f>
        <v>35.28</v>
      </c>
      <c r="W25" s="16">
        <f>[21]Março!$J$26</f>
        <v>35.28</v>
      </c>
      <c r="X25" s="16">
        <f>[21]Março!$J$27</f>
        <v>29.880000000000003</v>
      </c>
      <c r="Y25" s="16">
        <f>[21]Março!$J$28</f>
        <v>38.880000000000003</v>
      </c>
      <c r="Z25" s="16">
        <f>[21]Março!$J$29</f>
        <v>37.800000000000004</v>
      </c>
      <c r="AA25" s="16">
        <f>[21]Março!$J$30</f>
        <v>43.2</v>
      </c>
      <c r="AB25" s="16">
        <f>[21]Março!$J$31</f>
        <v>31.319999999999997</v>
      </c>
      <c r="AC25" s="16">
        <f>[21]Março!$J$32</f>
        <v>26.28</v>
      </c>
      <c r="AD25" s="16">
        <f>[21]Março!$J$33</f>
        <v>30.6</v>
      </c>
      <c r="AE25" s="16">
        <f>[21]Março!$J$34</f>
        <v>25.92</v>
      </c>
      <c r="AF25" s="16">
        <f>[21]Março!$J$35</f>
        <v>50.4</v>
      </c>
      <c r="AG25" s="33">
        <f t="shared" si="3"/>
        <v>50.4</v>
      </c>
      <c r="AH25" s="2"/>
    </row>
    <row r="26" spans="1:34" ht="17.100000000000001" customHeight="1">
      <c r="A26" s="14" t="s">
        <v>16</v>
      </c>
      <c r="B26" s="16">
        <f>[22]Março!$J$5</f>
        <v>31.319999999999997</v>
      </c>
      <c r="C26" s="16">
        <f>[22]Março!$J$6</f>
        <v>37.440000000000005</v>
      </c>
      <c r="D26" s="16">
        <f>[22]Março!$J$7</f>
        <v>30.6</v>
      </c>
      <c r="E26" s="16">
        <f>[22]Março!$J$8</f>
        <v>33.480000000000004</v>
      </c>
      <c r="F26" s="16">
        <f>[22]Março!$J$9</f>
        <v>21.96</v>
      </c>
      <c r="G26" s="16">
        <f>[22]Março!$J$10</f>
        <v>26.28</v>
      </c>
      <c r="H26" s="16">
        <f>[22]Março!$J$11</f>
        <v>46.080000000000005</v>
      </c>
      <c r="I26" s="16">
        <f>[22]Março!$J$12</f>
        <v>45</v>
      </c>
      <c r="J26" s="16">
        <f>[22]Março!$J$13</f>
        <v>25.2</v>
      </c>
      <c r="K26" s="16">
        <f>[22]Março!$J$14</f>
        <v>22.68</v>
      </c>
      <c r="L26" s="16">
        <f>[22]Março!$J$15</f>
        <v>16.2</v>
      </c>
      <c r="M26" s="16">
        <f>[22]Março!$J$16</f>
        <v>32.4</v>
      </c>
      <c r="N26" s="16">
        <f>[22]Março!$J$17</f>
        <v>24.840000000000003</v>
      </c>
      <c r="O26" s="16">
        <f>[22]Março!$J$18</f>
        <v>28.44</v>
      </c>
      <c r="P26" s="16">
        <f>[22]Março!$J$19</f>
        <v>16.2</v>
      </c>
      <c r="Q26" s="16">
        <f>[22]Março!$J$20</f>
        <v>19.8</v>
      </c>
      <c r="R26" s="16">
        <f>[22]Março!$J$21</f>
        <v>18.36</v>
      </c>
      <c r="S26" s="16">
        <f>[22]Março!$J$22</f>
        <v>28.8</v>
      </c>
      <c r="T26" s="16">
        <f>[22]Março!$J$23</f>
        <v>49.32</v>
      </c>
      <c r="U26" s="16">
        <f>[22]Março!$J$24</f>
        <v>29.880000000000003</v>
      </c>
      <c r="V26" s="16">
        <f>[22]Março!$J$25</f>
        <v>34.56</v>
      </c>
      <c r="W26" s="16">
        <f>[22]Março!$J$26</f>
        <v>30.6</v>
      </c>
      <c r="X26" s="16">
        <f>[22]Março!$J$27</f>
        <v>22.68</v>
      </c>
      <c r="Y26" s="16">
        <f>[22]Março!$J$28</f>
        <v>32.4</v>
      </c>
      <c r="Z26" s="16">
        <f>[22]Março!$J$29</f>
        <v>37.080000000000005</v>
      </c>
      <c r="AA26" s="16">
        <f>[22]Março!$J$30</f>
        <v>37.440000000000005</v>
      </c>
      <c r="AB26" s="16">
        <f>[22]Março!$J$31</f>
        <v>16.920000000000002</v>
      </c>
      <c r="AC26" s="16">
        <f>[22]Março!$J$32</f>
        <v>0</v>
      </c>
      <c r="AD26" s="16">
        <f>[22]Março!$J$33</f>
        <v>21.240000000000002</v>
      </c>
      <c r="AE26" s="16">
        <f>[22]Março!$J$34</f>
        <v>12.96</v>
      </c>
      <c r="AF26" s="16">
        <f>[22]Março!$J$35</f>
        <v>39.24</v>
      </c>
      <c r="AG26" s="33">
        <f t="shared" ref="AG26:AG32" si="4">MAX(B26:AF26)</f>
        <v>49.32</v>
      </c>
      <c r="AH26" s="2"/>
    </row>
    <row r="27" spans="1:34" ht="17.100000000000001" customHeight="1">
      <c r="A27" s="14" t="s">
        <v>17</v>
      </c>
      <c r="B27" s="16">
        <f>[23]Março!$J$5</f>
        <v>0</v>
      </c>
      <c r="C27" s="16">
        <f>[23]Março!$J$6</f>
        <v>0</v>
      </c>
      <c r="D27" s="16">
        <f>[23]Março!$J$7</f>
        <v>0</v>
      </c>
      <c r="E27" s="16">
        <f>[23]Março!$J$8</f>
        <v>0</v>
      </c>
      <c r="F27" s="16">
        <f>[23]Março!$J$9</f>
        <v>0</v>
      </c>
      <c r="G27" s="16">
        <f>[23]Março!$J$10</f>
        <v>0</v>
      </c>
      <c r="H27" s="16">
        <f>[23]Março!$J$11</f>
        <v>0</v>
      </c>
      <c r="I27" s="16">
        <f>[23]Março!$J$12</f>
        <v>0</v>
      </c>
      <c r="J27" s="16">
        <f>[23]Março!$J$13</f>
        <v>23.759999999999998</v>
      </c>
      <c r="K27" s="16">
        <f>[23]Março!$J$14</f>
        <v>35.28</v>
      </c>
      <c r="L27" s="16">
        <f>[23]Março!$J$15</f>
        <v>25.92</v>
      </c>
      <c r="M27" s="16">
        <f>[23]Março!$J$16</f>
        <v>51.84</v>
      </c>
      <c r="N27" s="16">
        <f>[23]Março!$J$17</f>
        <v>32.04</v>
      </c>
      <c r="O27" s="16">
        <f>[23]Março!$J$18</f>
        <v>24.840000000000003</v>
      </c>
      <c r="P27" s="16">
        <f>[23]Março!$J$19</f>
        <v>30.96</v>
      </c>
      <c r="Q27" s="16">
        <f>[23]Março!$J$20</f>
        <v>22.32</v>
      </c>
      <c r="R27" s="16">
        <f>[23]Março!$J$21</f>
        <v>49.32</v>
      </c>
      <c r="S27" s="16">
        <f>[23]Março!$J$22</f>
        <v>26.64</v>
      </c>
      <c r="T27" s="16">
        <f>[23]Março!$J$23</f>
        <v>29.880000000000003</v>
      </c>
      <c r="U27" s="16">
        <f>[23]Março!$J$24</f>
        <v>22.68</v>
      </c>
      <c r="V27" s="16">
        <f>[23]Março!$J$25</f>
        <v>29.52</v>
      </c>
      <c r="W27" s="16">
        <f>[23]Março!$J$26</f>
        <v>25.2</v>
      </c>
      <c r="X27" s="16">
        <f>[23]Março!$J$27</f>
        <v>25.2</v>
      </c>
      <c r="Y27" s="16">
        <f>[23]Março!$J$28</f>
        <v>29.880000000000003</v>
      </c>
      <c r="Z27" s="16">
        <f>[23]Março!$J$29</f>
        <v>25.56</v>
      </c>
      <c r="AA27" s="16">
        <f>[23]Março!$J$30</f>
        <v>42.12</v>
      </c>
      <c r="AB27" s="16">
        <f>[23]Março!$J$31</f>
        <v>35.28</v>
      </c>
      <c r="AC27" s="16">
        <f>[23]Março!$J$32</f>
        <v>51.480000000000004</v>
      </c>
      <c r="AD27" s="16">
        <f>[23]Março!$J$33</f>
        <v>21.240000000000002</v>
      </c>
      <c r="AE27" s="16">
        <f>[23]Março!$J$34</f>
        <v>19.440000000000001</v>
      </c>
      <c r="AF27" s="16">
        <f>[23]Março!$J$35</f>
        <v>60.12</v>
      </c>
      <c r="AG27" s="33">
        <f t="shared" si="4"/>
        <v>60.12</v>
      </c>
      <c r="AH27" s="2"/>
    </row>
    <row r="28" spans="1:34" ht="17.100000000000001" customHeight="1">
      <c r="A28" s="14" t="s">
        <v>18</v>
      </c>
      <c r="B28" s="16" t="str">
        <f>[24]Março!$J$5</f>
        <v>*</v>
      </c>
      <c r="C28" s="16" t="str">
        <f>[24]Março!$J$6</f>
        <v>*</v>
      </c>
      <c r="D28" s="16" t="str">
        <f>[24]Março!$J$7</f>
        <v>*</v>
      </c>
      <c r="E28" s="16" t="str">
        <f>[24]Março!$J$8</f>
        <v>*</v>
      </c>
      <c r="F28" s="16" t="str">
        <f>[24]Março!$J$9</f>
        <v>*</v>
      </c>
      <c r="G28" s="16" t="str">
        <f>[24]Março!$J$10</f>
        <v>*</v>
      </c>
      <c r="H28" s="16" t="str">
        <f>[24]Março!$J$11</f>
        <v>*</v>
      </c>
      <c r="I28" s="16" t="str">
        <f>[24]Março!$J$12</f>
        <v>*</v>
      </c>
      <c r="J28" s="16" t="str">
        <f>[24]Março!$J$13</f>
        <v>*</v>
      </c>
      <c r="K28" s="16" t="str">
        <f>[24]Março!$J$14</f>
        <v>*</v>
      </c>
      <c r="L28" s="16" t="str">
        <f>[24]Março!$J$15</f>
        <v>*</v>
      </c>
      <c r="M28" s="16" t="str">
        <f>[24]Março!$J$16</f>
        <v>*</v>
      </c>
      <c r="N28" s="16" t="str">
        <f>[24]Março!$J$17</f>
        <v>*</v>
      </c>
      <c r="O28" s="16" t="str">
        <f>[24]Março!$J$18</f>
        <v>*</v>
      </c>
      <c r="P28" s="16" t="str">
        <f>[24]Março!$J$19</f>
        <v>*</v>
      </c>
      <c r="Q28" s="16" t="str">
        <f>[24]Março!$J$20</f>
        <v>*</v>
      </c>
      <c r="R28" s="16" t="str">
        <f>[24]Março!$J$21</f>
        <v>*</v>
      </c>
      <c r="S28" s="16" t="str">
        <f>[24]Março!$J$22</f>
        <v>*</v>
      </c>
      <c r="T28" s="16" t="str">
        <f>[24]Março!$J$23</f>
        <v>*</v>
      </c>
      <c r="U28" s="16" t="str">
        <f>[24]Março!$J$24</f>
        <v>*</v>
      </c>
      <c r="V28" s="16" t="str">
        <f>[24]Março!$J$25</f>
        <v>*</v>
      </c>
      <c r="W28" s="16" t="str">
        <f>[24]Março!$J$26</f>
        <v>*</v>
      </c>
      <c r="X28" s="16" t="str">
        <f>[24]Março!$J$27</f>
        <v>*</v>
      </c>
      <c r="Y28" s="16" t="str">
        <f>[24]Março!$J$28</f>
        <v>*</v>
      </c>
      <c r="Z28" s="16" t="str">
        <f>[24]Março!$J$29</f>
        <v>*</v>
      </c>
      <c r="AA28" s="16" t="str">
        <f>[24]Março!$J$30</f>
        <v>*</v>
      </c>
      <c r="AB28" s="16" t="str">
        <f>[24]Março!$J$31</f>
        <v>*</v>
      </c>
      <c r="AC28" s="16" t="str">
        <f>[24]Março!$J$32</f>
        <v>*</v>
      </c>
      <c r="AD28" s="16" t="str">
        <f>[24]Março!$J$33</f>
        <v>*</v>
      </c>
      <c r="AE28" s="16" t="str">
        <f>[24]Março!$J$34</f>
        <v>*</v>
      </c>
      <c r="AF28" s="16" t="str">
        <f>[24]Março!$J$35</f>
        <v>*</v>
      </c>
      <c r="AG28" s="33" t="s">
        <v>140</v>
      </c>
      <c r="AH28" s="2"/>
    </row>
    <row r="29" spans="1:34" ht="17.100000000000001" customHeight="1">
      <c r="A29" s="14" t="s">
        <v>19</v>
      </c>
      <c r="B29" s="16">
        <f>[25]Março!$J$5</f>
        <v>39.24</v>
      </c>
      <c r="C29" s="16">
        <f>[25]Março!$J$6</f>
        <v>37.800000000000004</v>
      </c>
      <c r="D29" s="16">
        <f>[25]Março!$J$7</f>
        <v>37.080000000000005</v>
      </c>
      <c r="E29" s="16">
        <f>[25]Março!$J$8</f>
        <v>48.96</v>
      </c>
      <c r="F29" s="16">
        <f>[25]Março!$J$9</f>
        <v>30.6</v>
      </c>
      <c r="G29" s="16">
        <f>[25]Março!$J$10</f>
        <v>36.72</v>
      </c>
      <c r="H29" s="16">
        <f>[25]Março!$J$11</f>
        <v>31.319999999999997</v>
      </c>
      <c r="I29" s="16">
        <f>[25]Março!$J$12</f>
        <v>37.440000000000005</v>
      </c>
      <c r="J29" s="16">
        <f>[25]Março!$J$13</f>
        <v>24.12</v>
      </c>
      <c r="K29" s="16">
        <f>[25]Março!$J$14</f>
        <v>26.64</v>
      </c>
      <c r="L29" s="16">
        <f>[25]Março!$J$15</f>
        <v>29.52</v>
      </c>
      <c r="M29" s="16">
        <f>[25]Março!$J$16</f>
        <v>38.159999999999997</v>
      </c>
      <c r="N29" s="16">
        <f>[25]Março!$J$17</f>
        <v>40.32</v>
      </c>
      <c r="O29" s="16">
        <f>[25]Março!$J$18</f>
        <v>34.92</v>
      </c>
      <c r="P29" s="16">
        <f>[25]Março!$J$19</f>
        <v>39.24</v>
      </c>
      <c r="Q29" s="16">
        <f>[25]Março!$J$20</f>
        <v>17.28</v>
      </c>
      <c r="R29" s="16">
        <f>[25]Março!$J$21</f>
        <v>28.08</v>
      </c>
      <c r="S29" s="16">
        <f>[25]Março!$J$22</f>
        <v>29.16</v>
      </c>
      <c r="T29" s="16">
        <f>[25]Março!$J$23</f>
        <v>33.840000000000003</v>
      </c>
      <c r="U29" s="16">
        <f>[25]Março!$J$24</f>
        <v>33.480000000000004</v>
      </c>
      <c r="V29" s="16">
        <f>[25]Março!$J$25</f>
        <v>38.519999999999996</v>
      </c>
      <c r="W29" s="16">
        <f>[25]Março!$J$26</f>
        <v>33.119999999999997</v>
      </c>
      <c r="X29" s="16">
        <f>[25]Março!$J$27</f>
        <v>21.6</v>
      </c>
      <c r="Y29" s="16">
        <f>[25]Março!$J$28</f>
        <v>38.880000000000003</v>
      </c>
      <c r="Z29" s="16">
        <f>[25]Março!$J$29</f>
        <v>32.4</v>
      </c>
      <c r="AA29" s="16">
        <f>[25]Março!$J$30</f>
        <v>43.92</v>
      </c>
      <c r="AB29" s="16">
        <f>[25]Março!$J$31</f>
        <v>25.56</v>
      </c>
      <c r="AC29" s="16">
        <f>[25]Março!$J$32</f>
        <v>25.2</v>
      </c>
      <c r="AD29" s="16">
        <f>[25]Março!$J$33</f>
        <v>24.12</v>
      </c>
      <c r="AE29" s="16">
        <f>[25]Março!$J$34</f>
        <v>23.040000000000003</v>
      </c>
      <c r="AF29" s="16">
        <f>[25]Março!$J$35</f>
        <v>19.440000000000001</v>
      </c>
      <c r="AG29" s="33">
        <f t="shared" si="4"/>
        <v>48.96</v>
      </c>
      <c r="AH29" s="2"/>
    </row>
    <row r="30" spans="1:34" ht="17.100000000000001" customHeight="1">
      <c r="A30" s="14" t="s">
        <v>31</v>
      </c>
      <c r="B30" s="16" t="str">
        <f>[26]Março!$J$5</f>
        <v>*</v>
      </c>
      <c r="C30" s="16" t="str">
        <f>[26]Março!$J$6</f>
        <v>*</v>
      </c>
      <c r="D30" s="16" t="str">
        <f>[26]Março!$J$7</f>
        <v>*</v>
      </c>
      <c r="E30" s="16" t="str">
        <f>[26]Março!$J$8</f>
        <v>*</v>
      </c>
      <c r="F30" s="16" t="str">
        <f>[26]Março!$J$9</f>
        <v>*</v>
      </c>
      <c r="G30" s="16" t="str">
        <f>[26]Março!$J$10</f>
        <v>*</v>
      </c>
      <c r="H30" s="16" t="str">
        <f>[26]Março!$J$11</f>
        <v>*</v>
      </c>
      <c r="I30" s="16" t="str">
        <f>[26]Março!$J$12</f>
        <v>*</v>
      </c>
      <c r="J30" s="16" t="str">
        <f>[26]Março!$J$13</f>
        <v>*</v>
      </c>
      <c r="K30" s="16" t="str">
        <f>[26]Março!$J$14</f>
        <v>*</v>
      </c>
      <c r="L30" s="16" t="str">
        <f>[26]Março!$J$15</f>
        <v>*</v>
      </c>
      <c r="M30" s="16" t="str">
        <f>[26]Março!$J$16</f>
        <v>*</v>
      </c>
      <c r="N30" s="16" t="str">
        <f>[26]Março!$J$17</f>
        <v>*</v>
      </c>
      <c r="O30" s="16" t="str">
        <f>[26]Março!$J$18</f>
        <v>*</v>
      </c>
      <c r="P30" s="16" t="str">
        <f>[26]Março!$J$19</f>
        <v>*</v>
      </c>
      <c r="Q30" s="16" t="str">
        <f>[26]Março!$J$20</f>
        <v>*</v>
      </c>
      <c r="R30" s="16" t="str">
        <f>[26]Março!$J$21</f>
        <v>*</v>
      </c>
      <c r="S30" s="16" t="str">
        <f>[26]Março!$J$22</f>
        <v>*</v>
      </c>
      <c r="T30" s="16" t="str">
        <f>[26]Março!$J$23</f>
        <v>*</v>
      </c>
      <c r="U30" s="16" t="str">
        <f>[26]Março!$J$24</f>
        <v>*</v>
      </c>
      <c r="V30" s="16" t="str">
        <f>[26]Março!$J$25</f>
        <v>*</v>
      </c>
      <c r="W30" s="16" t="str">
        <f>[26]Março!$J$26</f>
        <v>*</v>
      </c>
      <c r="X30" s="16" t="str">
        <f>[26]Março!$J$27</f>
        <v>*</v>
      </c>
      <c r="Y30" s="16" t="str">
        <f>[26]Março!$J$28</f>
        <v>*</v>
      </c>
      <c r="Z30" s="16" t="str">
        <f>[26]Março!$J$29</f>
        <v>*</v>
      </c>
      <c r="AA30" s="16" t="str">
        <f>[26]Março!$J$30</f>
        <v>*</v>
      </c>
      <c r="AB30" s="16" t="str">
        <f>[26]Março!$J$31</f>
        <v>*</v>
      </c>
      <c r="AC30" s="16" t="str">
        <f>[26]Março!$J$32</f>
        <v>*</v>
      </c>
      <c r="AD30" s="16" t="str">
        <f>[26]Março!$J$33</f>
        <v>*</v>
      </c>
      <c r="AE30" s="16" t="str">
        <f>[26]Março!$J$34</f>
        <v>*</v>
      </c>
      <c r="AF30" s="16" t="str">
        <f>[26]Março!$J$35</f>
        <v>*</v>
      </c>
      <c r="AG30" s="33">
        <f t="shared" si="4"/>
        <v>0</v>
      </c>
      <c r="AH30" s="2"/>
    </row>
    <row r="31" spans="1:34" ht="17.100000000000001" customHeight="1">
      <c r="A31" s="14" t="s">
        <v>49</v>
      </c>
      <c r="B31" s="16">
        <f>[27]Março!$J$5</f>
        <v>61.2</v>
      </c>
      <c r="C31" s="16">
        <f>[27]Março!$J$6</f>
        <v>46.440000000000005</v>
      </c>
      <c r="D31" s="16">
        <f>[27]Março!$J$7</f>
        <v>45</v>
      </c>
      <c r="E31" s="16">
        <f>[27]Março!$J$8</f>
        <v>40.680000000000007</v>
      </c>
      <c r="F31" s="16">
        <f>[27]Março!$J$9</f>
        <v>53.28</v>
      </c>
      <c r="G31" s="16">
        <f>[27]Março!$J$10</f>
        <v>29.880000000000003</v>
      </c>
      <c r="H31" s="16">
        <f>[27]Março!$J$11</f>
        <v>36.72</v>
      </c>
      <c r="I31" s="16">
        <f>[27]Março!$J$12</f>
        <v>27.720000000000002</v>
      </c>
      <c r="J31" s="16">
        <f>[27]Março!$J$13</f>
        <v>46.800000000000004</v>
      </c>
      <c r="K31" s="16">
        <f>[27]Março!$J$14</f>
        <v>34.56</v>
      </c>
      <c r="L31" s="16">
        <f>[27]Março!$J$15</f>
        <v>30.96</v>
      </c>
      <c r="M31" s="16">
        <f>[27]Março!$J$16</f>
        <v>31.680000000000003</v>
      </c>
      <c r="N31" s="16">
        <f>[27]Março!$J$17</f>
        <v>37.080000000000005</v>
      </c>
      <c r="O31" s="16">
        <f>[27]Março!$J$18</f>
        <v>30.6</v>
      </c>
      <c r="P31" s="16">
        <f>[27]Março!$J$19</f>
        <v>33.119999999999997</v>
      </c>
      <c r="Q31" s="16">
        <f>[27]Março!$J$20</f>
        <v>31.319999999999997</v>
      </c>
      <c r="R31" s="16">
        <f>[27]Março!$J$21</f>
        <v>30.6</v>
      </c>
      <c r="S31" s="16">
        <f>[27]Março!$J$22</f>
        <v>45.72</v>
      </c>
      <c r="T31" s="16">
        <f>[27]Março!$J$23</f>
        <v>48.96</v>
      </c>
      <c r="U31" s="16">
        <f>[27]Março!$J$24</f>
        <v>39.24</v>
      </c>
      <c r="V31" s="16">
        <f>[27]Março!$J$25</f>
        <v>32.76</v>
      </c>
      <c r="W31" s="16">
        <f>[27]Março!$J$26</f>
        <v>36.72</v>
      </c>
      <c r="X31" s="16">
        <f>[27]Março!$J$27</f>
        <v>33.119999999999997</v>
      </c>
      <c r="Y31" s="16">
        <f>[27]Março!$J$28</f>
        <v>54</v>
      </c>
      <c r="Z31" s="16">
        <f>[27]Março!$J$29</f>
        <v>35.64</v>
      </c>
      <c r="AA31" s="16">
        <f>[27]Março!$J$30</f>
        <v>33.119999999999997</v>
      </c>
      <c r="AB31" s="16">
        <f>[27]Março!$J$31</f>
        <v>49.32</v>
      </c>
      <c r="AC31" s="16">
        <f>[27]Março!$J$32</f>
        <v>26.64</v>
      </c>
      <c r="AD31" s="16">
        <f>[27]Março!$J$33</f>
        <v>29.16</v>
      </c>
      <c r="AE31" s="16">
        <f>[27]Março!$J$34</f>
        <v>36.36</v>
      </c>
      <c r="AF31" s="16">
        <f>[27]Março!$J$35</f>
        <v>36</v>
      </c>
      <c r="AG31" s="33">
        <f>MAX(B31:AF31)</f>
        <v>61.2</v>
      </c>
      <c r="AH31" s="2"/>
    </row>
    <row r="32" spans="1:34" ht="17.100000000000001" customHeight="1">
      <c r="A32" s="14" t="s">
        <v>20</v>
      </c>
      <c r="B32" s="16">
        <f>[28]Março!$J$5</f>
        <v>26.64</v>
      </c>
      <c r="C32" s="16">
        <f>[28]Março!$J$6</f>
        <v>35.28</v>
      </c>
      <c r="D32" s="16">
        <f>[28]Março!$J$7</f>
        <v>25.92</v>
      </c>
      <c r="E32" s="16">
        <f>[28]Março!$J$8</f>
        <v>21.6</v>
      </c>
      <c r="F32" s="16">
        <f>[28]Março!$J$9</f>
        <v>25.56</v>
      </c>
      <c r="G32" s="16">
        <f>[28]Março!$J$10</f>
        <v>35.28</v>
      </c>
      <c r="H32" s="16">
        <f>[28]Março!$J$11</f>
        <v>35.28</v>
      </c>
      <c r="I32" s="16">
        <f>[28]Março!$J$12</f>
        <v>33.480000000000004</v>
      </c>
      <c r="J32" s="16">
        <f>[28]Março!$J$13</f>
        <v>44.28</v>
      </c>
      <c r="K32" s="16">
        <f>[28]Março!$J$14</f>
        <v>32.76</v>
      </c>
      <c r="L32" s="16">
        <f>[28]Março!$J$15</f>
        <v>59.760000000000005</v>
      </c>
      <c r="M32" s="16">
        <f>[28]Março!$J$16</f>
        <v>56.16</v>
      </c>
      <c r="N32" s="16">
        <f>[28]Março!$J$17</f>
        <v>46.080000000000005</v>
      </c>
      <c r="O32" s="16">
        <f>[28]Março!$J$18</f>
        <v>59.4</v>
      </c>
      <c r="P32" s="16">
        <f>[28]Março!$J$19</f>
        <v>39.6</v>
      </c>
      <c r="Q32" s="16">
        <f>[28]Março!$J$20</f>
        <v>16.559999999999999</v>
      </c>
      <c r="R32" s="16">
        <f>[28]Março!$J$21</f>
        <v>23.759999999999998</v>
      </c>
      <c r="S32" s="16">
        <f>[28]Março!$J$22</f>
        <v>22.32</v>
      </c>
      <c r="T32" s="16">
        <f>[28]Março!$J$23</f>
        <v>32.04</v>
      </c>
      <c r="U32" s="16">
        <f>[28]Março!$J$24</f>
        <v>26.64</v>
      </c>
      <c r="V32" s="16">
        <f>[28]Março!$J$25</f>
        <v>31.680000000000003</v>
      </c>
      <c r="W32" s="16">
        <f>[28]Março!$J$26</f>
        <v>18.36</v>
      </c>
      <c r="X32" s="16">
        <f>[28]Março!$J$27</f>
        <v>18.36</v>
      </c>
      <c r="Y32" s="16">
        <f>[28]Março!$J$28</f>
        <v>21.6</v>
      </c>
      <c r="Z32" s="16">
        <f>[28]Março!$J$29</f>
        <v>17.28</v>
      </c>
      <c r="AA32" s="16">
        <f>[28]Março!$J$30</f>
        <v>18.720000000000002</v>
      </c>
      <c r="AB32" s="16">
        <f>[28]Março!$J$31</f>
        <v>36.36</v>
      </c>
      <c r="AC32" s="16">
        <f>[28]Março!$J$32</f>
        <v>18.36</v>
      </c>
      <c r="AD32" s="16">
        <f>[28]Março!$J$33</f>
        <v>19.440000000000001</v>
      </c>
      <c r="AE32" s="16">
        <f>[28]Março!$J$34</f>
        <v>30.6</v>
      </c>
      <c r="AF32" s="16">
        <f>[28]Março!$J$35</f>
        <v>15.48</v>
      </c>
      <c r="AG32" s="33">
        <f t="shared" si="4"/>
        <v>59.760000000000005</v>
      </c>
      <c r="AH32" s="2"/>
    </row>
    <row r="33" spans="1:35" s="5" customFormat="1" ht="17.100000000000001" customHeight="1" thickBot="1">
      <c r="A33" s="81" t="s">
        <v>33</v>
      </c>
      <c r="B33" s="82">
        <f t="shared" ref="B33:AG33" si="5">MAX(B5:B32)</f>
        <v>61.2</v>
      </c>
      <c r="C33" s="82">
        <f t="shared" si="5"/>
        <v>53.28</v>
      </c>
      <c r="D33" s="82">
        <f t="shared" si="5"/>
        <v>52.92</v>
      </c>
      <c r="E33" s="82">
        <f t="shared" si="5"/>
        <v>61.2</v>
      </c>
      <c r="F33" s="82">
        <f t="shared" si="5"/>
        <v>53.28</v>
      </c>
      <c r="G33" s="82">
        <f t="shared" si="5"/>
        <v>74.52</v>
      </c>
      <c r="H33" s="82">
        <f t="shared" si="5"/>
        <v>46.080000000000005</v>
      </c>
      <c r="I33" s="82">
        <f t="shared" si="5"/>
        <v>53.64</v>
      </c>
      <c r="J33" s="82">
        <f t="shared" si="5"/>
        <v>54</v>
      </c>
      <c r="K33" s="82">
        <f t="shared" si="5"/>
        <v>38.880000000000003</v>
      </c>
      <c r="L33" s="82">
        <f t="shared" si="5"/>
        <v>59.760000000000005</v>
      </c>
      <c r="M33" s="82">
        <f t="shared" si="5"/>
        <v>59.04</v>
      </c>
      <c r="N33" s="82">
        <f t="shared" si="5"/>
        <v>81.72</v>
      </c>
      <c r="O33" s="82">
        <f t="shared" si="5"/>
        <v>78.84</v>
      </c>
      <c r="P33" s="82">
        <f t="shared" si="5"/>
        <v>47.519999999999996</v>
      </c>
      <c r="Q33" s="82">
        <f t="shared" si="5"/>
        <v>41.04</v>
      </c>
      <c r="R33" s="82">
        <f t="shared" si="5"/>
        <v>63.72</v>
      </c>
      <c r="S33" s="82">
        <f t="shared" si="5"/>
        <v>85.32</v>
      </c>
      <c r="T33" s="82">
        <f t="shared" si="5"/>
        <v>51.480000000000004</v>
      </c>
      <c r="U33" s="82">
        <f t="shared" si="5"/>
        <v>39.6</v>
      </c>
      <c r="V33" s="82">
        <f t="shared" si="5"/>
        <v>47.88</v>
      </c>
      <c r="W33" s="82">
        <f t="shared" si="5"/>
        <v>45</v>
      </c>
      <c r="X33" s="82">
        <f t="shared" si="5"/>
        <v>33.119999999999997</v>
      </c>
      <c r="Y33" s="82">
        <f t="shared" si="5"/>
        <v>54</v>
      </c>
      <c r="Z33" s="82">
        <f t="shared" si="5"/>
        <v>52.2</v>
      </c>
      <c r="AA33" s="82">
        <f t="shared" si="5"/>
        <v>52.56</v>
      </c>
      <c r="AB33" s="82">
        <f t="shared" si="5"/>
        <v>83.160000000000011</v>
      </c>
      <c r="AC33" s="82">
        <f t="shared" si="5"/>
        <v>51.480000000000004</v>
      </c>
      <c r="AD33" s="82">
        <f t="shared" si="5"/>
        <v>47.519999999999996</v>
      </c>
      <c r="AE33" s="82">
        <f t="shared" si="5"/>
        <v>51.480000000000004</v>
      </c>
      <c r="AF33" s="82">
        <f t="shared" si="5"/>
        <v>60.839999999999996</v>
      </c>
      <c r="AG33" s="120">
        <f t="shared" si="5"/>
        <v>85.32</v>
      </c>
      <c r="AH33" s="10"/>
    </row>
    <row r="34" spans="1:3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>
      <c r="A35" s="95"/>
      <c r="B35" s="91"/>
      <c r="C35" s="91"/>
      <c r="D35" s="92" t="s">
        <v>139</v>
      </c>
      <c r="E35" s="92"/>
      <c r="F35" s="92"/>
      <c r="G35" s="92"/>
      <c r="H35" s="93"/>
      <c r="I35" s="93"/>
      <c r="J35" s="93"/>
      <c r="K35" s="93"/>
      <c r="L35" s="93"/>
      <c r="M35" s="93" t="s">
        <v>51</v>
      </c>
      <c r="N35" s="93"/>
      <c r="O35" s="93"/>
      <c r="P35" s="93"/>
      <c r="Q35" s="93"/>
      <c r="R35" s="93"/>
      <c r="S35" s="93"/>
      <c r="T35" s="93"/>
      <c r="U35" s="93"/>
      <c r="V35" s="93" t="s">
        <v>59</v>
      </c>
      <c r="W35" s="93"/>
      <c r="X35" s="93"/>
      <c r="Y35" s="93"/>
      <c r="Z35" s="93"/>
      <c r="AA35" s="93"/>
      <c r="AB35" s="93"/>
      <c r="AC35" s="93"/>
      <c r="AD35" s="91"/>
      <c r="AE35" s="93"/>
      <c r="AF35" s="93"/>
      <c r="AG35" s="94"/>
      <c r="AH35" s="2"/>
    </row>
    <row r="36" spans="1:35">
      <c r="A36" s="95"/>
      <c r="B36" s="93"/>
      <c r="C36" s="93"/>
      <c r="D36" s="93"/>
      <c r="E36" s="93"/>
      <c r="F36" s="93"/>
      <c r="G36" s="93"/>
      <c r="H36" s="93"/>
      <c r="I36" s="93"/>
      <c r="J36" s="96"/>
      <c r="K36" s="96"/>
      <c r="L36" s="96"/>
      <c r="M36" s="96" t="s">
        <v>52</v>
      </c>
      <c r="N36" s="96"/>
      <c r="O36" s="96"/>
      <c r="P36" s="96"/>
      <c r="Q36" s="93"/>
      <c r="R36" s="93"/>
      <c r="S36" s="93"/>
      <c r="T36" s="93"/>
      <c r="U36" s="93"/>
      <c r="V36" s="96" t="s">
        <v>60</v>
      </c>
      <c r="W36" s="96"/>
      <c r="X36" s="93"/>
      <c r="Y36" s="93"/>
      <c r="Z36" s="93"/>
      <c r="AA36" s="93"/>
      <c r="AB36" s="93"/>
      <c r="AC36" s="93"/>
      <c r="AD36" s="91"/>
      <c r="AE36" s="97"/>
      <c r="AF36" s="98"/>
      <c r="AG36" s="99"/>
      <c r="AH36" s="2"/>
      <c r="AI36" s="2"/>
    </row>
    <row r="37" spans="1:35" ht="13.5" thickBo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6"/>
      <c r="AE37" s="107"/>
      <c r="AF37" s="108"/>
      <c r="AG37" s="110"/>
      <c r="AH37" s="24"/>
      <c r="AI37" s="2"/>
    </row>
    <row r="38" spans="1:35">
      <c r="B38" s="78"/>
      <c r="C38" s="79"/>
      <c r="D38" s="79"/>
      <c r="E38" s="79"/>
      <c r="F38" s="79"/>
      <c r="G38" s="79"/>
      <c r="H38" s="79"/>
      <c r="I38" s="79"/>
      <c r="J38" s="3"/>
      <c r="K38" s="79"/>
      <c r="L38" s="3"/>
      <c r="M38" s="79"/>
      <c r="N38" s="79"/>
      <c r="O38" s="3"/>
      <c r="AG38" s="9"/>
      <c r="AH38" s="2"/>
    </row>
    <row r="41" spans="1:35">
      <c r="H41" s="2" t="s">
        <v>50</v>
      </c>
      <c r="M41" s="2" t="s">
        <v>50</v>
      </c>
    </row>
    <row r="42" spans="1:35">
      <c r="G42" s="2" t="s">
        <v>50</v>
      </c>
      <c r="Y42" s="2" t="s">
        <v>50</v>
      </c>
    </row>
    <row r="43" spans="1:35">
      <c r="J43" s="2" t="s">
        <v>50</v>
      </c>
      <c r="P43" s="2" t="s">
        <v>50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2015-04-09T04:19:51Z</cp:lastPrinted>
  <dcterms:created xsi:type="dcterms:W3CDTF">2008-08-15T13:32:29Z</dcterms:created>
  <dcterms:modified xsi:type="dcterms:W3CDTF">2015-04-09T04:20:02Z</dcterms:modified>
</cp:coreProperties>
</file>