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9">Chuva!$A$1:$AF$39</definedName>
    <definedName name="_xlnm.Print_Area" localSheetId="7">DirVento!$A$1:$AD$37</definedName>
    <definedName name="_xlnm.Print_Area" localSheetId="8">RajadaVento!$A$1:$AD$37</definedName>
    <definedName name="_xlnm.Print_Area" localSheetId="0">TempInst!$A$1:$AD$38</definedName>
    <definedName name="_xlnm.Print_Area" localSheetId="1">TempMax!$A$1:$AE$37</definedName>
    <definedName name="_xlnm.Print_Area" localSheetId="2">TempMin!$A$1:$AE$37</definedName>
    <definedName name="_xlnm.Print_Area" localSheetId="3">UmidInst!$A$1:$AD$37</definedName>
    <definedName name="_xlnm.Print_Area" localSheetId="4">UmidMax!$A$1:$AE$37</definedName>
    <definedName name="_xlnm.Print_Area" localSheetId="5">UmidMin!$A$1:$AE$37</definedName>
    <definedName name="_xlnm.Print_Area" localSheetId="6">VelVentoMax!$A$1:$AD$37</definedName>
  </definedNames>
  <calcPr calcId="125725"/>
</workbook>
</file>

<file path=xl/calcChain.xml><?xml version="1.0" encoding="utf-8"?>
<calcChain xmlns="http://schemas.openxmlformats.org/spreadsheetml/2006/main">
  <c r="AC31" i="14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15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13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1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9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8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7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6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5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1" i="4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32" i="15"/>
  <c r="B32"/>
  <c r="B32" i="9"/>
  <c r="B32" i="8"/>
  <c r="B32" i="7"/>
  <c r="AF31" i="14" l="1"/>
  <c r="AF29"/>
  <c r="AF28"/>
  <c r="AF27"/>
  <c r="AF26"/>
  <c r="AF25"/>
  <c r="AF24"/>
  <c r="AF23"/>
  <c r="AF22"/>
  <c r="AF21"/>
  <c r="AF20"/>
  <c r="AF19"/>
  <c r="AF18"/>
  <c r="AF17"/>
  <c r="AF16"/>
  <c r="AF15"/>
  <c r="AF13"/>
  <c r="AF12"/>
  <c r="AF11"/>
  <c r="AF10"/>
  <c r="AF9"/>
  <c r="AF7"/>
  <c r="AF6"/>
  <c r="AF5"/>
  <c r="AB32" i="15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2" i="1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2" i="9"/>
  <c r="AB32"/>
  <c r="AA32"/>
  <c r="Z32"/>
  <c r="Y32"/>
  <c r="X32"/>
  <c r="W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2" i="8"/>
  <c r="AB32"/>
  <c r="AA32"/>
  <c r="Z32"/>
  <c r="Y32"/>
  <c r="X32"/>
  <c r="W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2" i="7"/>
  <c r="AB32"/>
  <c r="AA32"/>
  <c r="Z32"/>
  <c r="Y32"/>
  <c r="X32"/>
  <c r="W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2" i="6"/>
  <c r="AB32"/>
  <c r="AA32"/>
  <c r="Z32"/>
  <c r="Y32"/>
  <c r="W32"/>
  <c r="U32"/>
  <c r="T32"/>
  <c r="S32"/>
  <c r="R32"/>
  <c r="Q32"/>
  <c r="O32"/>
  <c r="N32"/>
  <c r="M32"/>
  <c r="L32"/>
  <c r="K32"/>
  <c r="J32"/>
  <c r="I32"/>
  <c r="H32"/>
  <c r="G32"/>
  <c r="F32"/>
  <c r="E32"/>
  <c r="D32"/>
  <c r="B32"/>
  <c r="AC32" i="5"/>
  <c r="AB32"/>
  <c r="AA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2" i="4"/>
  <c r="AB32"/>
  <c r="AA32"/>
  <c r="Z32"/>
  <c r="Y32"/>
  <c r="X32"/>
  <c r="W32"/>
  <c r="U32"/>
  <c r="T32"/>
  <c r="S32"/>
  <c r="R32"/>
  <c r="Q32"/>
  <c r="P32"/>
  <c r="O32"/>
  <c r="N32"/>
  <c r="M32"/>
  <c r="L32"/>
  <c r="J32"/>
  <c r="I32"/>
  <c r="H32"/>
  <c r="G32"/>
  <c r="F32"/>
  <c r="E32"/>
  <c r="D32"/>
  <c r="C32"/>
  <c r="B32"/>
  <c r="AF14" i="14" l="1"/>
  <c r="V32" i="7"/>
  <c r="V32" i="8"/>
  <c r="V32" i="9"/>
  <c r="V32" i="4"/>
  <c r="V32" i="6"/>
  <c r="P32"/>
  <c r="X32"/>
  <c r="AD13" i="15"/>
  <c r="Z32" i="5"/>
  <c r="K32" i="4"/>
  <c r="C32" i="6"/>
  <c r="AD10" i="15"/>
  <c r="W32" i="5"/>
  <c r="AD13" i="4"/>
  <c r="AD13" i="7"/>
  <c r="AD10" i="12"/>
  <c r="AE13" i="5"/>
  <c r="AD13"/>
  <c r="AE13" i="6"/>
  <c r="AD13"/>
  <c r="AE13" i="9"/>
  <c r="AD13"/>
  <c r="C33" i="14"/>
  <c r="C32"/>
  <c r="E33"/>
  <c r="E32"/>
  <c r="G33"/>
  <c r="G32"/>
  <c r="I33"/>
  <c r="I32"/>
  <c r="K33"/>
  <c r="K32"/>
  <c r="M33"/>
  <c r="M32"/>
  <c r="O33"/>
  <c r="O32"/>
  <c r="Q33"/>
  <c r="Q32"/>
  <c r="S33"/>
  <c r="S32"/>
  <c r="U33"/>
  <c r="U32"/>
  <c r="W33"/>
  <c r="W32"/>
  <c r="Y33"/>
  <c r="Y32"/>
  <c r="AA33"/>
  <c r="AA32"/>
  <c r="AC33"/>
  <c r="AC32"/>
  <c r="AD13" i="12"/>
  <c r="B33" i="14"/>
  <c r="B32"/>
  <c r="D33"/>
  <c r="D32"/>
  <c r="F33"/>
  <c r="F32"/>
  <c r="H33"/>
  <c r="H32"/>
  <c r="J33"/>
  <c r="J32"/>
  <c r="L33"/>
  <c r="L32"/>
  <c r="N33"/>
  <c r="N32"/>
  <c r="P33"/>
  <c r="P32"/>
  <c r="R33"/>
  <c r="R32"/>
  <c r="T33"/>
  <c r="T32"/>
  <c r="V33"/>
  <c r="V32"/>
  <c r="X33"/>
  <c r="X32"/>
  <c r="Z33"/>
  <c r="Z32"/>
  <c r="AB33"/>
  <c r="AB32"/>
  <c r="AE13" i="8"/>
  <c r="AD13"/>
  <c r="AE13" i="14" l="1"/>
  <c r="AD13"/>
  <c r="AE8" i="8" l="1"/>
  <c r="AE18" i="9"/>
  <c r="AE18" i="14"/>
  <c r="AD18"/>
  <c r="AE18" i="8"/>
  <c r="AE8" i="14"/>
  <c r="AD8"/>
  <c r="AE8" i="9"/>
  <c r="AE8" i="6"/>
  <c r="AE18" i="5"/>
  <c r="AD18" i="12"/>
  <c r="AD18" i="6"/>
  <c r="AD18" i="7"/>
  <c r="AD18" i="15"/>
  <c r="AD8" i="5"/>
  <c r="AD8" i="12"/>
  <c r="AD8" i="15"/>
  <c r="AD18" i="5"/>
  <c r="AE18" i="6"/>
  <c r="AD18" i="8"/>
  <c r="AD18" i="9"/>
  <c r="AE8" i="5"/>
  <c r="AD8" i="6"/>
  <c r="AD8" i="8"/>
  <c r="AD8" i="9"/>
  <c r="AD8" i="7"/>
  <c r="AD8" i="4"/>
  <c r="AD18" l="1"/>
  <c r="AE29" i="14" l="1"/>
  <c r="AD29"/>
  <c r="AE19"/>
  <c r="AD19"/>
  <c r="AD5"/>
  <c r="AD5" i="12"/>
  <c r="AD5" i="9"/>
  <c r="AD5" i="8"/>
  <c r="AD5" i="7"/>
  <c r="AE5" i="6"/>
  <c r="AD5" i="5"/>
  <c r="AE31" i="14"/>
  <c r="AD26"/>
  <c r="AE17"/>
  <c r="AE15"/>
  <c r="AD7"/>
  <c r="AD17" i="15"/>
  <c r="AD14"/>
  <c r="AD14" i="12"/>
  <c r="AD9"/>
  <c r="AD29" i="9"/>
  <c r="AE15"/>
  <c r="AD29" i="8"/>
  <c r="AD24"/>
  <c r="AE14"/>
  <c r="AE10"/>
  <c r="AD7"/>
  <c r="AE6"/>
  <c r="AD26" i="7"/>
  <c r="AD24"/>
  <c r="AE27" i="6"/>
  <c r="AE26"/>
  <c r="AE24"/>
  <c r="AE14"/>
  <c r="AE10"/>
  <c r="AE9"/>
  <c r="AD6"/>
  <c r="AD29" i="5"/>
  <c r="AD28"/>
  <c r="AE27"/>
  <c r="AD25"/>
  <c r="AE21"/>
  <c r="AE20"/>
  <c r="AE10"/>
  <c r="AD7"/>
  <c r="AD6"/>
  <c r="AD25" i="4"/>
  <c r="AD14"/>
  <c r="AD6"/>
  <c r="AD27" i="9"/>
  <c r="AE28" i="8"/>
  <c r="AD6"/>
  <c r="AD27" i="7"/>
  <c r="AD19"/>
  <c r="AE23" i="14"/>
  <c r="AE10"/>
  <c r="AD10"/>
  <c r="AD20"/>
  <c r="AD23"/>
  <c r="AD28"/>
  <c r="AE28"/>
  <c r="AE21"/>
  <c r="AE20"/>
  <c r="AD19" i="15"/>
  <c r="AD20"/>
  <c r="AD21"/>
  <c r="AD26"/>
  <c r="AD21" i="12"/>
  <c r="AD19"/>
  <c r="AE28" i="9"/>
  <c r="AD28"/>
  <c r="AE23"/>
  <c r="AD23"/>
  <c r="AD19"/>
  <c r="AE17"/>
  <c r="AE14"/>
  <c r="AD28" i="8"/>
  <c r="AE23"/>
  <c r="AD23"/>
  <c r="AD10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E19" i="9"/>
  <c r="AD31" i="7"/>
  <c r="AD23" i="12"/>
  <c r="AD6"/>
  <c r="AE5" i="14"/>
  <c r="AE21" i="6"/>
  <c r="AE19"/>
  <c r="AE19" i="8"/>
  <c r="AD27" i="14"/>
  <c r="AE20" i="6"/>
  <c r="AD28" i="7"/>
  <c r="AD27" i="12"/>
  <c r="AD23" i="6"/>
  <c r="AD21" i="5"/>
  <c r="AD19" i="6"/>
  <c r="AD19" i="8"/>
  <c r="AE20" i="9"/>
  <c r="AE31" i="8"/>
  <c r="AD26" i="6"/>
  <c r="AD12" i="14"/>
  <c r="AD11" i="8"/>
  <c r="AD9" i="14"/>
  <c r="AE5" i="5"/>
  <c r="AE10" i="9"/>
  <c r="AD28" i="6"/>
  <c r="AD27"/>
  <c r="AE27" i="14"/>
  <c r="AD20" i="7"/>
  <c r="AE20" i="8"/>
  <c r="AD20" i="12"/>
  <c r="AD20" i="9"/>
  <c r="AD20" i="5"/>
  <c r="AD16" i="12"/>
  <c r="AD12" i="9"/>
  <c r="AD12" i="6"/>
  <c r="AD12" i="12"/>
  <c r="AD12" i="15"/>
  <c r="AD12" i="7"/>
  <c r="AD12" i="8"/>
  <c r="AE11" i="9"/>
  <c r="AD11" i="15"/>
  <c r="AE11" i="8"/>
  <c r="AD11" i="14"/>
  <c r="AE11"/>
  <c r="AD11" i="9"/>
  <c r="AD9" i="4"/>
  <c r="AE5" i="9"/>
  <c r="AD28" i="12"/>
  <c r="AD23" i="7"/>
  <c r="AD23" i="5"/>
  <c r="AD21" i="6"/>
  <c r="AD21" i="14"/>
  <c r="AE21" i="8"/>
  <c r="AE21" i="9"/>
  <c r="AD20" i="8"/>
  <c r="AD19" i="4"/>
  <c r="AD16" i="14"/>
  <c r="AD16" i="8"/>
  <c r="AE12" i="14"/>
  <c r="AE12" i="8"/>
  <c r="AE12" i="9"/>
  <c r="AE12" i="6"/>
  <c r="AD6" i="14"/>
  <c r="AD6" i="15"/>
  <c r="AD6" i="7"/>
  <c r="AD6" i="9"/>
  <c r="AD5" i="15"/>
  <c r="AD28"/>
  <c r="AD27" i="8"/>
  <c r="AE26" i="9"/>
  <c r="AD21" i="7"/>
  <c r="AD21" i="8"/>
  <c r="AD15" i="7"/>
  <c r="AD15" i="14"/>
  <c r="AD11" i="12"/>
  <c r="AD10" i="9"/>
  <c r="AD9" i="8"/>
  <c r="AE6" i="14"/>
  <c r="AE6" i="9"/>
  <c r="AE5" i="8"/>
  <c r="AD12" i="4"/>
  <c r="AE31" i="9"/>
  <c r="AD28" i="4"/>
  <c r="AD27" i="5"/>
  <c r="AE27" i="8"/>
  <c r="AE27" i="9"/>
  <c r="AE25" i="6"/>
  <c r="AD25" i="7"/>
  <c r="AD25" i="8"/>
  <c r="AE25" i="9"/>
  <c r="AD25" i="12"/>
  <c r="AD25" i="15"/>
  <c r="AE25" i="14"/>
  <c r="AD25" i="9"/>
  <c r="AD25" i="6"/>
  <c r="AE25" i="8"/>
  <c r="AE25" i="5"/>
  <c r="AD25" i="14"/>
  <c r="AD24"/>
  <c r="AD24" i="9"/>
  <c r="AE24" i="5"/>
  <c r="AD24" i="6"/>
  <c r="AD22" i="7"/>
  <c r="AD22" i="8"/>
  <c r="AD22" i="15"/>
  <c r="AD23"/>
  <c r="AE22" i="5"/>
  <c r="AE22" i="6"/>
  <c r="AE22" i="8"/>
  <c r="AD22" i="9"/>
  <c r="AD22" i="14"/>
  <c r="AD22" i="12"/>
  <c r="AD22" i="5"/>
  <c r="AD22" i="4"/>
  <c r="AD22" i="6"/>
  <c r="AE22" i="9"/>
  <c r="AE22" i="14"/>
  <c r="AD21" i="9"/>
  <c r="AD20" i="4"/>
  <c r="AE19" i="5"/>
  <c r="AD17" i="7"/>
  <c r="AD17" i="5"/>
  <c r="AD17" i="8"/>
  <c r="AD16" i="9"/>
  <c r="AD16" i="4"/>
  <c r="AD16" i="7"/>
  <c r="AD16" i="15"/>
  <c r="AD16" i="5"/>
  <c r="AE16" i="14"/>
  <c r="AE16" i="6"/>
  <c r="AD15" i="9"/>
  <c r="AE15" i="8"/>
  <c r="AD15" i="4"/>
  <c r="AD15" i="5"/>
  <c r="AD15" i="12"/>
  <c r="AD15" i="15"/>
  <c r="AE14" i="5"/>
  <c r="AD11"/>
  <c r="AE7" i="6"/>
  <c r="AD7"/>
  <c r="AE7" i="8"/>
  <c r="AD7" i="12"/>
  <c r="AE6" i="5"/>
  <c r="AD5" i="6"/>
  <c r="AD5" i="4"/>
  <c r="AD7" l="1"/>
  <c r="AD21"/>
  <c r="AD17"/>
  <c r="AD29"/>
  <c r="AE7" i="5"/>
  <c r="AD19"/>
  <c r="AE23"/>
  <c r="AD20" i="6"/>
  <c r="AE31"/>
  <c r="AD14" i="7"/>
  <c r="AE17" i="8"/>
  <c r="AE26"/>
  <c r="AE24" i="9"/>
  <c r="AD24" i="12"/>
  <c r="AD26"/>
  <c r="AD31"/>
  <c r="AD7" i="15"/>
  <c r="AD31"/>
  <c r="AE9" i="14"/>
  <c r="AD31"/>
  <c r="AE31" i="5"/>
  <c r="AD16" i="6"/>
  <c r="AE16" i="8"/>
  <c r="AD17" i="12"/>
  <c r="AD27" i="4"/>
  <c r="AD31"/>
  <c r="AD12" i="5"/>
  <c r="AD24"/>
  <c r="AE28"/>
  <c r="AE17"/>
  <c r="AE11" i="6"/>
  <c r="AD17"/>
  <c r="AE28"/>
  <c r="AD31"/>
  <c r="AD10" i="7"/>
  <c r="AE24" i="8"/>
  <c r="AD26"/>
  <c r="AE9" i="9"/>
  <c r="AD14"/>
  <c r="AD31"/>
  <c r="AD27" i="15"/>
  <c r="AD23" i="4"/>
  <c r="AE12" i="5"/>
  <c r="AD10" i="4"/>
  <c r="AD11"/>
  <c r="AD24"/>
  <c r="AD9" i="5"/>
  <c r="AD10"/>
  <c r="AE11"/>
  <c r="AD14"/>
  <c r="AE15"/>
  <c r="AE26"/>
  <c r="AE16"/>
  <c r="AD14" i="6"/>
  <c r="AE15"/>
  <c r="AE23"/>
  <c r="AD9" i="7"/>
  <c r="AD11"/>
  <c r="AD15" i="8"/>
  <c r="AD31"/>
  <c r="AD17" i="9"/>
  <c r="AE16"/>
  <c r="AD14" i="14"/>
  <c r="AE24"/>
  <c r="AD29" i="7"/>
  <c r="AE29" i="8"/>
  <c r="AD29" i="12"/>
  <c r="AD29" i="15"/>
  <c r="AE29" i="5"/>
  <c r="AD29" i="6"/>
  <c r="AD31" i="5"/>
  <c r="AE29" i="9"/>
  <c r="AE29" i="6"/>
  <c r="AD26" i="9"/>
  <c r="AD26" i="5"/>
  <c r="AD26" i="4"/>
  <c r="AE26" i="14"/>
  <c r="AD24" i="15"/>
  <c r="AD17" i="14"/>
  <c r="AE17" i="6"/>
  <c r="AD15"/>
  <c r="AD14" i="8"/>
  <c r="AE14" i="14"/>
  <c r="AD11" i="6"/>
  <c r="AD10"/>
  <c r="AD9" i="15"/>
  <c r="AE9" i="8"/>
  <c r="AD9" i="6"/>
  <c r="AE9" i="5"/>
  <c r="AD9" i="9"/>
  <c r="AD7"/>
  <c r="AD7" i="7"/>
  <c r="AE7" i="14"/>
  <c r="AE7" i="9"/>
  <c r="AE6" i="6"/>
  <c r="AE32" i="9" l="1"/>
  <c r="AD32" i="7"/>
  <c r="AE32" i="6"/>
  <c r="AE32" i="8"/>
  <c r="AD32" i="6"/>
  <c r="AE32" i="14"/>
  <c r="AD32" i="8"/>
  <c r="AD32" i="4"/>
  <c r="AE32" i="5"/>
  <c r="AD32" i="9"/>
  <c r="AD32" i="14"/>
  <c r="AD32" i="5"/>
  <c r="AD32" i="15"/>
  <c r="AD32" i="12"/>
  <c r="AD33" i="14"/>
</calcChain>
</file>

<file path=xl/sharedStrings.xml><?xml version="1.0" encoding="utf-8"?>
<sst xmlns="http://schemas.openxmlformats.org/spreadsheetml/2006/main" count="582" uniqueCount="78">
  <si>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</si>
  <si>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</si>
  <si>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</si>
  <si>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</si>
  <si>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</si>
  <si>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</si>
  <si>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</si>
  <si>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</si>
  <si>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</si>
  <si>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</si>
  <si>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</si>
  <si>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</si>
  <si>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</si>
  <si>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</si>
  <si>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</si>
  <si>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</si>
  <si>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</si>
  <si>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</si>
  <si>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</si>
  <si>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</si>
  <si>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</si>
  <si>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</si>
  <si>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</si>
  <si>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</si>
  <si>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</si>
  <si>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</si>
  <si>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</si>
  <si>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</si>
  <si>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</si>
  <si>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</si>
  <si>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</si>
  <si>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</si>
  <si>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</si>
  <si>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</si>
  <si>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</si>
  <si>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</si>
  <si>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</si>
  <si>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</si>
  <si>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</si>
  <si>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</si>
  <si>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</si>
  <si>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</si>
  <si>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</si>
  <si>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</si>
  <si>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</si>
  <si>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</si>
  <si>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</si>
  <si>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</si>
  <si>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</si>
  <si>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</si>
  <si>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</si>
  <si>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</si>
  <si>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Fonte : PCDs/Inmet/Cemtec/Agraer/Seprotur</t>
  </si>
  <si>
    <t>Carlos Eduardo Borges Daniel</t>
  </si>
  <si>
    <t>Geógrafo/Assessoria Técnica/Cemtec</t>
  </si>
  <si>
    <t>Rosemeire Vargas Gomes</t>
  </si>
  <si>
    <t>Analista de Sistema/Cemtec</t>
  </si>
  <si>
    <t>Fonte :PCDs/Inmet/Cemtec/Agraer/Seprotur</t>
  </si>
  <si>
    <t>Calos Eduardo Borges Daniel</t>
  </si>
  <si>
    <t>Geógrafo/Assessori Técnica/Cemtec</t>
  </si>
  <si>
    <r>
      <t>Considerações</t>
    </r>
    <r>
      <rPr>
        <sz val="9"/>
        <rFont val="Arial"/>
        <family val="2"/>
      </rPr>
      <t xml:space="preserve">: O sensor do pluviômetro de Bela Vista-MS, encontra-se com </t>
    </r>
    <r>
      <rPr>
        <sz val="9"/>
        <color rgb="FFC00000"/>
        <rFont val="Arial"/>
        <family val="2"/>
      </rPr>
      <t>defeito</t>
    </r>
    <r>
      <rPr>
        <sz val="9"/>
        <rFont val="Arial"/>
        <family val="2"/>
      </rPr>
      <t xml:space="preserve">,sendo que o último dado registrado ocorreu em 03/10/2012 na ordem de </t>
    </r>
    <r>
      <rPr>
        <sz val="9"/>
        <color rgb="FFC00000"/>
        <rFont val="Arial"/>
        <family val="2"/>
      </rPr>
      <t>85 mm de precipitação (</t>
    </r>
    <r>
      <rPr>
        <sz val="9"/>
        <rFont val="Arial"/>
        <family val="2"/>
      </rPr>
      <t>Chuva</t>
    </r>
    <r>
      <rPr>
        <sz val="9"/>
        <color rgb="FFC00000"/>
        <rFont val="Arial"/>
        <family val="2"/>
      </rPr>
      <t>)</t>
    </r>
    <r>
      <rPr>
        <sz val="9"/>
        <rFont val="Arial"/>
        <family val="2"/>
      </rPr>
      <t>.</t>
    </r>
  </si>
  <si>
    <t>NE</t>
  </si>
  <si>
    <t>O</t>
  </si>
  <si>
    <t>SO</t>
  </si>
  <si>
    <t>s/dados</t>
  </si>
  <si>
    <t>N</t>
  </si>
  <si>
    <t>L</t>
  </si>
  <si>
    <t>NO</t>
  </si>
  <si>
    <t>S</t>
  </si>
  <si>
    <t>Idem para as demais Variáveis Climáticas deste Boletim</t>
  </si>
  <si>
    <t>considerações</t>
  </si>
  <si>
    <t>Dias sem chuvas</t>
  </si>
  <si>
    <t>no mês</t>
  </si>
  <si>
    <t>** Sem dados</t>
  </si>
  <si>
    <t>**</t>
  </si>
  <si>
    <r>
      <t>*</t>
    </r>
    <r>
      <rPr>
        <b/>
        <sz val="9"/>
        <color rgb="FFFF0000"/>
        <rFont val="Arial"/>
        <family val="2"/>
      </rPr>
      <t>* Sem dados</t>
    </r>
  </si>
  <si>
    <t>Fevereiro/2013</t>
  </si>
  <si>
    <t>Obs: Pcd de Sonora-MS, encobtra-se com problema de transmissão desde o dia 30/01/2013.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</si>
</sst>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2" fillId="0" borderId="0" xfId="0" applyFont="1"/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26.612500000000001</v>
          </cell>
          <cell r="C5">
            <v>34.5</v>
          </cell>
          <cell r="D5">
            <v>21.3</v>
          </cell>
          <cell r="E5">
            <v>73.375</v>
          </cell>
          <cell r="F5">
            <v>96</v>
          </cell>
          <cell r="G5">
            <v>40</v>
          </cell>
          <cell r="H5">
            <v>22.68</v>
          </cell>
          <cell r="I5" t="str">
            <v>NE</v>
          </cell>
          <cell r="J5">
            <v>34.200000000000003</v>
          </cell>
          <cell r="K5">
            <v>0.2</v>
          </cell>
        </row>
        <row r="6">
          <cell r="B6">
            <v>27.345833333333335</v>
          </cell>
          <cell r="C6">
            <v>34</v>
          </cell>
          <cell r="D6">
            <v>22.7</v>
          </cell>
          <cell r="E6">
            <v>70.416666666666671</v>
          </cell>
          <cell r="F6">
            <v>94</v>
          </cell>
          <cell r="G6">
            <v>41</v>
          </cell>
          <cell r="H6">
            <v>19.8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25.791666666666671</v>
          </cell>
          <cell r="C7">
            <v>36.1</v>
          </cell>
          <cell r="D7">
            <v>19.8</v>
          </cell>
          <cell r="E7">
            <v>77.583333333333329</v>
          </cell>
          <cell r="F7">
            <v>96</v>
          </cell>
          <cell r="G7">
            <v>39</v>
          </cell>
          <cell r="H7">
            <v>23.400000000000002</v>
          </cell>
          <cell r="I7" t="str">
            <v>O</v>
          </cell>
          <cell r="J7">
            <v>70.2</v>
          </cell>
          <cell r="K7">
            <v>22.400000000000002</v>
          </cell>
        </row>
        <row r="8">
          <cell r="B8">
            <v>25.291666666666671</v>
          </cell>
          <cell r="C8">
            <v>32.700000000000003</v>
          </cell>
          <cell r="D8">
            <v>20.3</v>
          </cell>
          <cell r="E8">
            <v>76.291666666666671</v>
          </cell>
          <cell r="F8">
            <v>97</v>
          </cell>
          <cell r="G8">
            <v>45</v>
          </cell>
          <cell r="H8">
            <v>10.08</v>
          </cell>
          <cell r="I8" t="str">
            <v>SO</v>
          </cell>
          <cell r="J8">
            <v>20.16</v>
          </cell>
          <cell r="K8">
            <v>0.2</v>
          </cell>
        </row>
        <row r="9">
          <cell r="B9">
            <v>27.370833333333334</v>
          </cell>
          <cell r="C9">
            <v>34.799999999999997</v>
          </cell>
          <cell r="D9">
            <v>21.3</v>
          </cell>
          <cell r="E9">
            <v>68.166666666666671</v>
          </cell>
          <cell r="F9">
            <v>97</v>
          </cell>
          <cell r="G9">
            <v>31</v>
          </cell>
          <cell r="H9">
            <v>10.8</v>
          </cell>
          <cell r="I9" t="str">
            <v>O</v>
          </cell>
          <cell r="J9">
            <v>22.68</v>
          </cell>
          <cell r="K9">
            <v>0</v>
          </cell>
        </row>
        <row r="10">
          <cell r="B10">
            <v>26.924999999999994</v>
          </cell>
          <cell r="C10">
            <v>34.200000000000003</v>
          </cell>
          <cell r="D10">
            <v>20.9</v>
          </cell>
          <cell r="E10">
            <v>69.166666666666671</v>
          </cell>
          <cell r="F10">
            <v>95</v>
          </cell>
          <cell r="G10">
            <v>36</v>
          </cell>
          <cell r="H10">
            <v>7.5600000000000005</v>
          </cell>
          <cell r="I10" t="str">
            <v>O</v>
          </cell>
          <cell r="J10">
            <v>20.52</v>
          </cell>
          <cell r="K10">
            <v>0</v>
          </cell>
        </row>
        <row r="11">
          <cell r="B11">
            <v>25.974999999999994</v>
          </cell>
          <cell r="C11">
            <v>33.799999999999997</v>
          </cell>
          <cell r="D11">
            <v>20.6</v>
          </cell>
          <cell r="E11">
            <v>73.208333333333329</v>
          </cell>
          <cell r="F11">
            <v>97</v>
          </cell>
          <cell r="G11">
            <v>42</v>
          </cell>
          <cell r="H11">
            <v>10.44</v>
          </cell>
          <cell r="I11" t="str">
            <v>SE</v>
          </cell>
          <cell r="J11">
            <v>52.2</v>
          </cell>
          <cell r="K11">
            <v>0</v>
          </cell>
        </row>
        <row r="12">
          <cell r="B12">
            <v>22.4375</v>
          </cell>
          <cell r="C12">
            <v>25.7</v>
          </cell>
          <cell r="D12">
            <v>19.8</v>
          </cell>
          <cell r="E12">
            <v>86.125</v>
          </cell>
          <cell r="F12">
            <v>97</v>
          </cell>
          <cell r="G12">
            <v>66</v>
          </cell>
          <cell r="H12">
            <v>17.64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22.070833333333329</v>
          </cell>
          <cell r="C13">
            <v>25.6</v>
          </cell>
          <cell r="D13">
            <v>20.100000000000001</v>
          </cell>
          <cell r="E13">
            <v>92.041666666666671</v>
          </cell>
          <cell r="F13">
            <v>97</v>
          </cell>
          <cell r="G13">
            <v>74</v>
          </cell>
          <cell r="H13">
            <v>11.520000000000001</v>
          </cell>
          <cell r="I13" t="str">
            <v>S</v>
          </cell>
          <cell r="J13">
            <v>25.92</v>
          </cell>
          <cell r="K13">
            <v>0</v>
          </cell>
        </row>
        <row r="14">
          <cell r="B14">
            <v>23.441666666666663</v>
          </cell>
          <cell r="C14">
            <v>29.8</v>
          </cell>
          <cell r="D14">
            <v>21.3</v>
          </cell>
          <cell r="E14">
            <v>88.083333333333329</v>
          </cell>
          <cell r="F14">
            <v>97</v>
          </cell>
          <cell r="G14">
            <v>56</v>
          </cell>
          <cell r="H14">
            <v>19.440000000000001</v>
          </cell>
          <cell r="I14" t="str">
            <v>SE</v>
          </cell>
          <cell r="J14">
            <v>43.2</v>
          </cell>
          <cell r="K14">
            <v>0</v>
          </cell>
        </row>
        <row r="15">
          <cell r="B15">
            <v>26.304166666666664</v>
          </cell>
          <cell r="C15">
            <v>33.1</v>
          </cell>
          <cell r="D15">
            <v>21.7</v>
          </cell>
          <cell r="E15">
            <v>75.375</v>
          </cell>
          <cell r="F15">
            <v>97</v>
          </cell>
          <cell r="G15">
            <v>41</v>
          </cell>
          <cell r="H15">
            <v>10.8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27.279166666666672</v>
          </cell>
          <cell r="C16">
            <v>34.299999999999997</v>
          </cell>
          <cell r="D16">
            <v>22.6</v>
          </cell>
          <cell r="E16">
            <v>70</v>
          </cell>
          <cell r="F16">
            <v>94</v>
          </cell>
          <cell r="G16">
            <v>34</v>
          </cell>
          <cell r="H16">
            <v>15.48</v>
          </cell>
          <cell r="I16" t="str">
            <v>NE</v>
          </cell>
          <cell r="J16">
            <v>36.36</v>
          </cell>
          <cell r="K16">
            <v>0.2</v>
          </cell>
        </row>
        <row r="17">
          <cell r="B17">
            <v>27.583333333333332</v>
          </cell>
          <cell r="C17">
            <v>34.9</v>
          </cell>
          <cell r="D17">
            <v>23.1</v>
          </cell>
          <cell r="E17">
            <v>70.875</v>
          </cell>
          <cell r="F17">
            <v>95</v>
          </cell>
          <cell r="G17">
            <v>38</v>
          </cell>
          <cell r="H17">
            <v>20.52</v>
          </cell>
          <cell r="I17" t="str">
            <v>NE</v>
          </cell>
          <cell r="J17">
            <v>41.76</v>
          </cell>
          <cell r="K17">
            <v>0.8</v>
          </cell>
        </row>
        <row r="18">
          <cell r="B18">
            <v>28.104166666666675</v>
          </cell>
          <cell r="C18">
            <v>35.9</v>
          </cell>
          <cell r="D18">
            <v>23.2</v>
          </cell>
          <cell r="E18">
            <v>69.375</v>
          </cell>
          <cell r="F18">
            <v>95</v>
          </cell>
          <cell r="G18">
            <v>32</v>
          </cell>
          <cell r="H18">
            <v>11.879999999999999</v>
          </cell>
          <cell r="I18" t="str">
            <v>L</v>
          </cell>
          <cell r="J18">
            <v>32.76</v>
          </cell>
          <cell r="K18">
            <v>1</v>
          </cell>
        </row>
        <row r="19">
          <cell r="B19">
            <v>27.224999999999994</v>
          </cell>
          <cell r="C19">
            <v>36.299999999999997</v>
          </cell>
          <cell r="D19">
            <v>22</v>
          </cell>
          <cell r="E19">
            <v>70.125</v>
          </cell>
          <cell r="F19">
            <v>94</v>
          </cell>
          <cell r="G19">
            <v>32</v>
          </cell>
          <cell r="H19">
            <v>11.520000000000001</v>
          </cell>
          <cell r="I19" t="str">
            <v>NO</v>
          </cell>
          <cell r="J19">
            <v>53.64</v>
          </cell>
          <cell r="K19">
            <v>1.5999999999999999</v>
          </cell>
        </row>
        <row r="20">
          <cell r="B20">
            <v>28.129166666666674</v>
          </cell>
          <cell r="C20">
            <v>36</v>
          </cell>
          <cell r="D20">
            <v>21.9</v>
          </cell>
          <cell r="E20">
            <v>68.375</v>
          </cell>
          <cell r="F20">
            <v>96</v>
          </cell>
          <cell r="G20">
            <v>31</v>
          </cell>
          <cell r="H20">
            <v>9</v>
          </cell>
          <cell r="I20" t="str">
            <v>NE</v>
          </cell>
          <cell r="J20">
            <v>21.6</v>
          </cell>
          <cell r="K20">
            <v>4.6000000000000005</v>
          </cell>
        </row>
        <row r="21">
          <cell r="B21">
            <v>28.970833333333335</v>
          </cell>
          <cell r="C21">
            <v>37.1</v>
          </cell>
          <cell r="D21">
            <v>23.4</v>
          </cell>
          <cell r="E21">
            <v>63.083333333333336</v>
          </cell>
          <cell r="F21">
            <v>90</v>
          </cell>
          <cell r="G21">
            <v>33</v>
          </cell>
          <cell r="H21">
            <v>16.920000000000002</v>
          </cell>
          <cell r="I21" t="str">
            <v>L</v>
          </cell>
          <cell r="J21">
            <v>34.200000000000003</v>
          </cell>
          <cell r="K21">
            <v>8.0000000000000036</v>
          </cell>
        </row>
        <row r="22">
          <cell r="B22">
            <v>27.595833333333331</v>
          </cell>
          <cell r="C22">
            <v>34.700000000000003</v>
          </cell>
          <cell r="D22">
            <v>22.4</v>
          </cell>
          <cell r="E22">
            <v>70.583333333333329</v>
          </cell>
          <cell r="F22">
            <v>95</v>
          </cell>
          <cell r="G22">
            <v>37</v>
          </cell>
          <cell r="H22">
            <v>16.2</v>
          </cell>
          <cell r="I22" t="str">
            <v>NE</v>
          </cell>
          <cell r="J22">
            <v>39.24</v>
          </cell>
          <cell r="K22">
            <v>9.0000000000000018</v>
          </cell>
        </row>
        <row r="23">
          <cell r="B23">
            <v>25.833333333333332</v>
          </cell>
          <cell r="C23">
            <v>31.9</v>
          </cell>
          <cell r="D23">
            <v>21</v>
          </cell>
          <cell r="E23">
            <v>77.666666666666671</v>
          </cell>
          <cell r="F23">
            <v>96</v>
          </cell>
          <cell r="G23">
            <v>51</v>
          </cell>
          <cell r="H23">
            <v>23.400000000000002</v>
          </cell>
          <cell r="I23" t="str">
            <v>SE</v>
          </cell>
          <cell r="J23">
            <v>49.680000000000007</v>
          </cell>
          <cell r="K23">
            <v>5.8000000000000025</v>
          </cell>
        </row>
        <row r="24">
          <cell r="B24">
            <v>25.983333333333331</v>
          </cell>
          <cell r="C24">
            <v>32.5</v>
          </cell>
          <cell r="D24">
            <v>20.8</v>
          </cell>
          <cell r="E24">
            <v>75.375</v>
          </cell>
          <cell r="F24">
            <v>96</v>
          </cell>
          <cell r="G24">
            <v>39</v>
          </cell>
          <cell r="H24">
            <v>17.28</v>
          </cell>
          <cell r="I24" t="str">
            <v>S</v>
          </cell>
          <cell r="J24">
            <v>39.96</v>
          </cell>
          <cell r="K24">
            <v>4.200000000000002</v>
          </cell>
        </row>
        <row r="25">
          <cell r="B25">
            <v>27.158333333333335</v>
          </cell>
          <cell r="C25">
            <v>34.6</v>
          </cell>
          <cell r="D25">
            <v>22.6</v>
          </cell>
          <cell r="E25">
            <v>74.791666666666671</v>
          </cell>
          <cell r="F25">
            <v>94</v>
          </cell>
          <cell r="G25">
            <v>37</v>
          </cell>
          <cell r="H25">
            <v>14.4</v>
          </cell>
          <cell r="I25" t="str">
            <v>O</v>
          </cell>
          <cell r="J25">
            <v>34.92</v>
          </cell>
          <cell r="K25">
            <v>3.4000000000000008</v>
          </cell>
        </row>
        <row r="26">
          <cell r="B26">
            <v>24.966666666666665</v>
          </cell>
          <cell r="C26">
            <v>30.7</v>
          </cell>
          <cell r="D26">
            <v>21.6</v>
          </cell>
          <cell r="E26">
            <v>80.916666666666671</v>
          </cell>
          <cell r="F26">
            <v>97</v>
          </cell>
          <cell r="G26">
            <v>46</v>
          </cell>
          <cell r="H26">
            <v>7.5600000000000005</v>
          </cell>
          <cell r="I26" t="str">
            <v>S</v>
          </cell>
          <cell r="J26">
            <v>20.52</v>
          </cell>
          <cell r="K26">
            <v>3.0000000000000004</v>
          </cell>
        </row>
        <row r="27">
          <cell r="B27">
            <v>25.770833333333332</v>
          </cell>
          <cell r="C27">
            <v>31.6</v>
          </cell>
          <cell r="D27">
            <v>21.9</v>
          </cell>
          <cell r="E27">
            <v>73.5</v>
          </cell>
          <cell r="F27">
            <v>93</v>
          </cell>
          <cell r="G27">
            <v>46</v>
          </cell>
          <cell r="H27">
            <v>15.840000000000002</v>
          </cell>
          <cell r="I27" t="str">
            <v>S</v>
          </cell>
          <cell r="J27">
            <v>29.52</v>
          </cell>
          <cell r="K27">
            <v>3.0000000000000004</v>
          </cell>
        </row>
        <row r="28">
          <cell r="B28">
            <v>25.337499999999995</v>
          </cell>
          <cell r="C28">
            <v>33</v>
          </cell>
          <cell r="D28">
            <v>21.1</v>
          </cell>
          <cell r="E28">
            <v>76.625</v>
          </cell>
          <cell r="F28">
            <v>94</v>
          </cell>
          <cell r="G28">
            <v>47</v>
          </cell>
          <cell r="H28">
            <v>12.24</v>
          </cell>
          <cell r="I28" t="str">
            <v>SE</v>
          </cell>
          <cell r="J28">
            <v>29.16</v>
          </cell>
          <cell r="K28">
            <v>3.0000000000000004</v>
          </cell>
        </row>
        <row r="29">
          <cell r="B29">
            <v>24.537499999999998</v>
          </cell>
          <cell r="C29">
            <v>33.1</v>
          </cell>
          <cell r="D29">
            <v>20.6</v>
          </cell>
          <cell r="E29">
            <v>79.208333333333329</v>
          </cell>
          <cell r="F29">
            <v>96</v>
          </cell>
          <cell r="G29">
            <v>43</v>
          </cell>
          <cell r="H29">
            <v>22.68</v>
          </cell>
          <cell r="I29" t="str">
            <v>L</v>
          </cell>
          <cell r="J29">
            <v>40.680000000000007</v>
          </cell>
          <cell r="K29">
            <v>2.6</v>
          </cell>
        </row>
        <row r="30">
          <cell r="B30">
            <v>26.658333333333335</v>
          </cell>
          <cell r="C30">
            <v>33.299999999999997</v>
          </cell>
          <cell r="D30">
            <v>22.5</v>
          </cell>
          <cell r="E30">
            <v>73.416666666666671</v>
          </cell>
          <cell r="F30">
            <v>93</v>
          </cell>
          <cell r="G30">
            <v>45</v>
          </cell>
          <cell r="H30">
            <v>11.16</v>
          </cell>
          <cell r="I30" t="str">
            <v>NE</v>
          </cell>
          <cell r="J30">
            <v>22.68</v>
          </cell>
          <cell r="K30">
            <v>2.8000000000000003</v>
          </cell>
        </row>
        <row r="31">
          <cell r="B31">
            <v>26.95</v>
          </cell>
          <cell r="C31">
            <v>33.799999999999997</v>
          </cell>
          <cell r="D31">
            <v>23.5</v>
          </cell>
          <cell r="E31">
            <v>76.5</v>
          </cell>
          <cell r="F31">
            <v>94</v>
          </cell>
          <cell r="G31">
            <v>46</v>
          </cell>
          <cell r="H31">
            <v>9.3600000000000012</v>
          </cell>
          <cell r="I31" t="str">
            <v>SE</v>
          </cell>
          <cell r="J31">
            <v>23.400000000000002</v>
          </cell>
          <cell r="K31">
            <v>1.7999999999999998</v>
          </cell>
        </row>
        <row r="32">
          <cell r="B32">
            <v>26.720833333333331</v>
          </cell>
          <cell r="C32">
            <v>33.200000000000003</v>
          </cell>
          <cell r="D32">
            <v>22.1</v>
          </cell>
          <cell r="E32">
            <v>77.416666666666671</v>
          </cell>
          <cell r="F32">
            <v>96</v>
          </cell>
          <cell r="G32">
            <v>49</v>
          </cell>
          <cell r="H32">
            <v>17.64</v>
          </cell>
          <cell r="I32" t="str">
            <v>O</v>
          </cell>
          <cell r="J32">
            <v>45.72</v>
          </cell>
          <cell r="K3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24.5625</v>
          </cell>
          <cell r="C5">
            <v>29.8</v>
          </cell>
          <cell r="D5">
            <v>22.7</v>
          </cell>
          <cell r="E5">
            <v>78</v>
          </cell>
          <cell r="F5">
            <v>97</v>
          </cell>
          <cell r="G5">
            <v>65</v>
          </cell>
          <cell r="H5">
            <v>12.96</v>
          </cell>
          <cell r="I5" t="str">
            <v>NE</v>
          </cell>
          <cell r="J5">
            <v>32.76</v>
          </cell>
          <cell r="K5">
            <v>13</v>
          </cell>
        </row>
        <row r="6">
          <cell r="B6">
            <v>26.337499999999995</v>
          </cell>
          <cell r="C6">
            <v>31.7</v>
          </cell>
          <cell r="D6">
            <v>23.2</v>
          </cell>
          <cell r="E6">
            <v>67.833333333333329</v>
          </cell>
          <cell r="F6">
            <v>98</v>
          </cell>
          <cell r="G6">
            <v>56</v>
          </cell>
          <cell r="H6">
            <v>13.68</v>
          </cell>
          <cell r="I6" t="str">
            <v>L</v>
          </cell>
          <cell r="J6">
            <v>34.92</v>
          </cell>
          <cell r="K6">
            <v>2.6</v>
          </cell>
        </row>
        <row r="7">
          <cell r="B7">
            <v>26.854166666666661</v>
          </cell>
          <cell r="C7">
            <v>32.1</v>
          </cell>
          <cell r="D7">
            <v>24.1</v>
          </cell>
          <cell r="E7">
            <v>71.307692307692307</v>
          </cell>
          <cell r="F7">
            <v>100</v>
          </cell>
          <cell r="G7">
            <v>54</v>
          </cell>
          <cell r="H7">
            <v>18.36</v>
          </cell>
          <cell r="I7" t="str">
            <v>O</v>
          </cell>
          <cell r="J7">
            <v>34.56</v>
          </cell>
          <cell r="K7">
            <v>1</v>
          </cell>
        </row>
        <row r="8">
          <cell r="B8">
            <v>27.158823529411762</v>
          </cell>
          <cell r="C8">
            <v>32.200000000000003</v>
          </cell>
          <cell r="D8">
            <v>22.5</v>
          </cell>
          <cell r="E8">
            <v>69.416666666666671</v>
          </cell>
          <cell r="F8">
            <v>100</v>
          </cell>
          <cell r="G8">
            <v>54</v>
          </cell>
          <cell r="H8">
            <v>16.559999999999999</v>
          </cell>
          <cell r="I8" t="str">
            <v>O</v>
          </cell>
          <cell r="J8">
            <v>37.440000000000005</v>
          </cell>
          <cell r="K8">
            <v>0.2</v>
          </cell>
        </row>
        <row r="9">
          <cell r="B9">
            <v>26.887500000000006</v>
          </cell>
          <cell r="C9">
            <v>33.9</v>
          </cell>
          <cell r="D9">
            <v>21.7</v>
          </cell>
          <cell r="E9">
            <v>59</v>
          </cell>
          <cell r="F9">
            <v>98</v>
          </cell>
          <cell r="G9">
            <v>40</v>
          </cell>
          <cell r="H9">
            <v>1.08</v>
          </cell>
          <cell r="I9" t="str">
            <v>L</v>
          </cell>
          <cell r="J9">
            <v>14.76</v>
          </cell>
          <cell r="K9">
            <v>0</v>
          </cell>
        </row>
        <row r="10">
          <cell r="B10">
            <v>28.831578947368417</v>
          </cell>
          <cell r="C10">
            <v>34.700000000000003</v>
          </cell>
          <cell r="D10">
            <v>22.2</v>
          </cell>
          <cell r="E10">
            <v>63.3125</v>
          </cell>
          <cell r="F10">
            <v>100</v>
          </cell>
          <cell r="G10">
            <v>39</v>
          </cell>
          <cell r="H10">
            <v>13.32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25.916666666666668</v>
          </cell>
          <cell r="C11">
            <v>33</v>
          </cell>
          <cell r="D11">
            <v>21.6</v>
          </cell>
          <cell r="E11">
            <v>68.411764705882348</v>
          </cell>
          <cell r="F11">
            <v>93</v>
          </cell>
          <cell r="G11">
            <v>47</v>
          </cell>
          <cell r="H11">
            <v>12.6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21.887500000000003</v>
          </cell>
          <cell r="C12">
            <v>26.1</v>
          </cell>
          <cell r="D12">
            <v>21</v>
          </cell>
          <cell r="E12">
            <v>79.666666666666671</v>
          </cell>
          <cell r="F12">
            <v>88</v>
          </cell>
          <cell r="G12">
            <v>71</v>
          </cell>
          <cell r="H12">
            <v>1.8</v>
          </cell>
          <cell r="I12" t="str">
            <v>L</v>
          </cell>
          <cell r="J12">
            <v>22.68</v>
          </cell>
          <cell r="K12">
            <v>57</v>
          </cell>
        </row>
        <row r="13">
          <cell r="B13">
            <v>22.516666666666666</v>
          </cell>
          <cell r="C13">
            <v>25.4</v>
          </cell>
          <cell r="D13">
            <v>20.9</v>
          </cell>
          <cell r="E13">
            <v>87</v>
          </cell>
          <cell r="F13">
            <v>100</v>
          </cell>
          <cell r="G13">
            <v>79</v>
          </cell>
          <cell r="H13">
            <v>8.64</v>
          </cell>
          <cell r="I13" t="str">
            <v>NE</v>
          </cell>
          <cell r="J13">
            <v>27.36</v>
          </cell>
          <cell r="K13">
            <v>31</v>
          </cell>
        </row>
        <row r="14">
          <cell r="B14">
            <v>24.224999999999998</v>
          </cell>
          <cell r="C14">
            <v>29.7</v>
          </cell>
          <cell r="D14">
            <v>20.9</v>
          </cell>
          <cell r="E14">
            <v>72.416666666666671</v>
          </cell>
          <cell r="F14">
            <v>100</v>
          </cell>
          <cell r="G14">
            <v>57</v>
          </cell>
          <cell r="H14">
            <v>12.24</v>
          </cell>
          <cell r="I14" t="str">
            <v>NO</v>
          </cell>
          <cell r="J14">
            <v>36.36</v>
          </cell>
          <cell r="K14">
            <v>1.8</v>
          </cell>
        </row>
        <row r="15">
          <cell r="B15">
            <v>25.983333333333324</v>
          </cell>
          <cell r="C15">
            <v>33.1</v>
          </cell>
          <cell r="D15">
            <v>20.399999999999999</v>
          </cell>
          <cell r="E15">
            <v>64.785714285714292</v>
          </cell>
          <cell r="F15">
            <v>100</v>
          </cell>
          <cell r="G15">
            <v>41</v>
          </cell>
          <cell r="H15">
            <v>14.04</v>
          </cell>
          <cell r="I15" t="str">
            <v>O</v>
          </cell>
          <cell r="J15">
            <v>29.880000000000003</v>
          </cell>
          <cell r="K15">
            <v>0</v>
          </cell>
        </row>
        <row r="16">
          <cell r="B16">
            <v>25.387500000000003</v>
          </cell>
          <cell r="C16">
            <v>30.5</v>
          </cell>
          <cell r="D16">
            <v>21.9</v>
          </cell>
          <cell r="E16">
            <v>74.272727272727266</v>
          </cell>
          <cell r="F16">
            <v>100</v>
          </cell>
          <cell r="G16">
            <v>61</v>
          </cell>
          <cell r="H16">
            <v>12.6</v>
          </cell>
          <cell r="I16" t="str">
            <v>NO</v>
          </cell>
          <cell r="J16">
            <v>24.48</v>
          </cell>
          <cell r="K16">
            <v>9.8000000000000007</v>
          </cell>
        </row>
        <row r="17">
          <cell r="B17">
            <v>27.033333333333331</v>
          </cell>
          <cell r="C17">
            <v>34.4</v>
          </cell>
          <cell r="D17">
            <v>21.9</v>
          </cell>
          <cell r="E17">
            <v>55.25</v>
          </cell>
          <cell r="F17">
            <v>84</v>
          </cell>
          <cell r="G17">
            <v>39</v>
          </cell>
          <cell r="H17">
            <v>11.879999999999999</v>
          </cell>
          <cell r="I17" t="str">
            <v>NO</v>
          </cell>
          <cell r="J17">
            <v>32.04</v>
          </cell>
          <cell r="K17">
            <v>0.2</v>
          </cell>
        </row>
        <row r="18">
          <cell r="B18">
            <v>27.487500000000008</v>
          </cell>
          <cell r="C18">
            <v>34.9</v>
          </cell>
          <cell r="D18">
            <v>21.7</v>
          </cell>
          <cell r="E18">
            <v>65.0625</v>
          </cell>
          <cell r="F18">
            <v>100</v>
          </cell>
          <cell r="G18">
            <v>38</v>
          </cell>
          <cell r="H18">
            <v>13.68</v>
          </cell>
          <cell r="I18" t="str">
            <v>L</v>
          </cell>
          <cell r="J18">
            <v>30.6</v>
          </cell>
          <cell r="K18">
            <v>0.4</v>
          </cell>
        </row>
        <row r="19">
          <cell r="B19">
            <v>26.116666666666664</v>
          </cell>
          <cell r="C19">
            <v>33.799999999999997</v>
          </cell>
          <cell r="D19">
            <v>22.3</v>
          </cell>
          <cell r="E19">
            <v>72.266666666666666</v>
          </cell>
          <cell r="F19">
            <v>100</v>
          </cell>
          <cell r="G19">
            <v>46</v>
          </cell>
          <cell r="H19">
            <v>20.16</v>
          </cell>
          <cell r="I19" t="str">
            <v>SE</v>
          </cell>
          <cell r="J19">
            <v>53.28</v>
          </cell>
          <cell r="K19">
            <v>0</v>
          </cell>
        </row>
        <row r="20">
          <cell r="B20">
            <v>27.037500000000005</v>
          </cell>
          <cell r="C20">
            <v>35.299999999999997</v>
          </cell>
          <cell r="D20">
            <v>21.2</v>
          </cell>
          <cell r="E20">
            <v>52.916666666666664</v>
          </cell>
          <cell r="F20">
            <v>84</v>
          </cell>
          <cell r="G20">
            <v>32</v>
          </cell>
          <cell r="H20">
            <v>9.7200000000000006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27.154166666666665</v>
          </cell>
          <cell r="C21">
            <v>34.200000000000003</v>
          </cell>
          <cell r="D21">
            <v>21.9</v>
          </cell>
          <cell r="E21">
            <v>69.1875</v>
          </cell>
          <cell r="F21">
            <v>100</v>
          </cell>
          <cell r="G21">
            <v>44</v>
          </cell>
          <cell r="H21">
            <v>7.2</v>
          </cell>
          <cell r="I21" t="str">
            <v>L</v>
          </cell>
          <cell r="J21">
            <v>43.92</v>
          </cell>
          <cell r="K21">
            <v>1.8</v>
          </cell>
        </row>
        <row r="22">
          <cell r="B22">
            <v>24.674999999999997</v>
          </cell>
          <cell r="C22">
            <v>28.8</v>
          </cell>
          <cell r="D22">
            <v>21.9</v>
          </cell>
          <cell r="E22">
            <v>78.714285714285708</v>
          </cell>
          <cell r="F22">
            <v>100</v>
          </cell>
          <cell r="G22">
            <v>66</v>
          </cell>
          <cell r="H22">
            <v>8.64</v>
          </cell>
          <cell r="I22" t="str">
            <v>L</v>
          </cell>
          <cell r="J22">
            <v>32.4</v>
          </cell>
          <cell r="K22">
            <v>7.0000000000000009</v>
          </cell>
        </row>
        <row r="23">
          <cell r="B23">
            <v>26.045833333333331</v>
          </cell>
          <cell r="C23">
            <v>34.700000000000003</v>
          </cell>
          <cell r="D23">
            <v>20.8</v>
          </cell>
          <cell r="E23">
            <v>59.916666666666664</v>
          </cell>
          <cell r="F23">
            <v>88</v>
          </cell>
          <cell r="G23">
            <v>38</v>
          </cell>
          <cell r="H23">
            <v>12.96</v>
          </cell>
          <cell r="I23" t="str">
            <v>SE</v>
          </cell>
          <cell r="J23">
            <v>33.480000000000004</v>
          </cell>
          <cell r="K23">
            <v>0.2</v>
          </cell>
        </row>
        <row r="24">
          <cell r="B24">
            <v>25.379166666666666</v>
          </cell>
          <cell r="C24">
            <v>33.4</v>
          </cell>
          <cell r="D24">
            <v>21.2</v>
          </cell>
          <cell r="E24">
            <v>74</v>
          </cell>
          <cell r="F24">
            <v>100</v>
          </cell>
          <cell r="G24">
            <v>46</v>
          </cell>
          <cell r="H24">
            <v>18.720000000000002</v>
          </cell>
          <cell r="I24" t="str">
            <v>L</v>
          </cell>
          <cell r="J24">
            <v>46.800000000000004</v>
          </cell>
          <cell r="K24">
            <v>1</v>
          </cell>
        </row>
        <row r="25">
          <cell r="B25">
            <v>25.995833333333341</v>
          </cell>
          <cell r="C25">
            <v>34.4</v>
          </cell>
          <cell r="D25">
            <v>22.2</v>
          </cell>
          <cell r="E25">
            <v>66.84615384615384</v>
          </cell>
          <cell r="F25">
            <v>94</v>
          </cell>
          <cell r="G25">
            <v>36</v>
          </cell>
          <cell r="H25">
            <v>16.559999999999999</v>
          </cell>
          <cell r="I25" t="str">
            <v>SE</v>
          </cell>
          <cell r="J25">
            <v>45.72</v>
          </cell>
          <cell r="K25">
            <v>0.2</v>
          </cell>
        </row>
        <row r="26">
          <cell r="B26">
            <v>25.55</v>
          </cell>
          <cell r="C26">
            <v>32.299999999999997</v>
          </cell>
          <cell r="D26">
            <v>21.6</v>
          </cell>
          <cell r="E26">
            <v>65.833333333333329</v>
          </cell>
          <cell r="F26">
            <v>86</v>
          </cell>
          <cell r="G26">
            <v>46</v>
          </cell>
          <cell r="H26">
            <v>16.920000000000002</v>
          </cell>
          <cell r="I26" t="str">
            <v>SE</v>
          </cell>
          <cell r="J26">
            <v>33.480000000000004</v>
          </cell>
          <cell r="K26">
            <v>4</v>
          </cell>
        </row>
        <row r="27">
          <cell r="B27">
            <v>25.620833333333337</v>
          </cell>
          <cell r="C27">
            <v>31.4</v>
          </cell>
          <cell r="D27">
            <v>23.5</v>
          </cell>
          <cell r="E27">
            <v>73.92307692307692</v>
          </cell>
          <cell r="F27">
            <v>100</v>
          </cell>
          <cell r="G27">
            <v>52</v>
          </cell>
          <cell r="H27">
            <v>15.840000000000002</v>
          </cell>
          <cell r="I27" t="str">
            <v>SE</v>
          </cell>
          <cell r="J27">
            <v>36.36</v>
          </cell>
          <cell r="K27">
            <v>0</v>
          </cell>
        </row>
        <row r="28">
          <cell r="B28">
            <v>25.88333333333334</v>
          </cell>
          <cell r="C28">
            <v>32.700000000000003</v>
          </cell>
          <cell r="D28">
            <v>21.4</v>
          </cell>
          <cell r="E28">
            <v>58.153846153846153</v>
          </cell>
          <cell r="F28">
            <v>83</v>
          </cell>
          <cell r="G28">
            <v>40</v>
          </cell>
          <cell r="H28">
            <v>12.24</v>
          </cell>
          <cell r="I28" t="str">
            <v>N</v>
          </cell>
          <cell r="J28">
            <v>28.44</v>
          </cell>
          <cell r="K28">
            <v>1.2</v>
          </cell>
        </row>
        <row r="29">
          <cell r="B29">
            <v>25.820833333333336</v>
          </cell>
          <cell r="C29">
            <v>32.5</v>
          </cell>
          <cell r="D29">
            <v>21.3</v>
          </cell>
          <cell r="E29">
            <v>67.882352941176464</v>
          </cell>
          <cell r="F29">
            <v>99</v>
          </cell>
          <cell r="G29">
            <v>45</v>
          </cell>
          <cell r="H29">
            <v>14.04</v>
          </cell>
          <cell r="I29" t="str">
            <v>N</v>
          </cell>
          <cell r="J29">
            <v>48.6</v>
          </cell>
          <cell r="K29">
            <v>0.2</v>
          </cell>
        </row>
        <row r="30">
          <cell r="B30">
            <v>25.691666666666666</v>
          </cell>
          <cell r="C30">
            <v>31.9</v>
          </cell>
          <cell r="D30">
            <v>21</v>
          </cell>
          <cell r="E30">
            <v>68.733333333333334</v>
          </cell>
          <cell r="F30">
            <v>95</v>
          </cell>
          <cell r="G30">
            <v>50</v>
          </cell>
          <cell r="H30">
            <v>9.7200000000000006</v>
          </cell>
          <cell r="I30" t="str">
            <v>NO</v>
          </cell>
          <cell r="J30">
            <v>25.56</v>
          </cell>
          <cell r="K30">
            <v>0</v>
          </cell>
        </row>
        <row r="31">
          <cell r="B31">
            <v>26.979166666666668</v>
          </cell>
          <cell r="C31">
            <v>34.1</v>
          </cell>
          <cell r="D31">
            <v>22.2</v>
          </cell>
          <cell r="E31">
            <v>66.599999999999994</v>
          </cell>
          <cell r="F31">
            <v>100</v>
          </cell>
          <cell r="G31">
            <v>47</v>
          </cell>
          <cell r="H31">
            <v>12.6</v>
          </cell>
          <cell r="I31" t="str">
            <v>O</v>
          </cell>
          <cell r="J31">
            <v>23.040000000000003</v>
          </cell>
          <cell r="K31">
            <v>0.2</v>
          </cell>
        </row>
        <row r="32">
          <cell r="B32">
            <v>26.054166666666671</v>
          </cell>
          <cell r="C32">
            <v>32.700000000000003</v>
          </cell>
          <cell r="D32">
            <v>22</v>
          </cell>
          <cell r="E32">
            <v>70.083333333333329</v>
          </cell>
          <cell r="F32">
            <v>100</v>
          </cell>
          <cell r="G32">
            <v>54</v>
          </cell>
          <cell r="H32">
            <v>16.920000000000002</v>
          </cell>
          <cell r="I32" t="str">
            <v>O</v>
          </cell>
          <cell r="J32">
            <v>28.44</v>
          </cell>
          <cell r="K32">
            <v>1.2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27.079166666666666</v>
          </cell>
          <cell r="C5">
            <v>34.1</v>
          </cell>
          <cell r="D5">
            <v>22</v>
          </cell>
          <cell r="E5">
            <v>70.625</v>
          </cell>
          <cell r="F5">
            <v>95</v>
          </cell>
          <cell r="G5">
            <v>39</v>
          </cell>
          <cell r="H5">
            <v>15.120000000000001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27.150000000000002</v>
          </cell>
          <cell r="C6">
            <v>33.299999999999997</v>
          </cell>
          <cell r="D6">
            <v>22.1</v>
          </cell>
          <cell r="E6">
            <v>70.375</v>
          </cell>
          <cell r="F6">
            <v>96</v>
          </cell>
          <cell r="G6">
            <v>42</v>
          </cell>
          <cell r="H6">
            <v>19.440000000000001</v>
          </cell>
          <cell r="I6" t="str">
            <v>N</v>
          </cell>
          <cell r="J6">
            <v>40.32</v>
          </cell>
          <cell r="K6">
            <v>0</v>
          </cell>
        </row>
        <row r="7">
          <cell r="B7">
            <v>26.400000000000002</v>
          </cell>
          <cell r="C7">
            <v>34.799999999999997</v>
          </cell>
          <cell r="D7">
            <v>21.3</v>
          </cell>
          <cell r="E7">
            <v>72.458333333333329</v>
          </cell>
          <cell r="F7">
            <v>94</v>
          </cell>
          <cell r="G7">
            <v>40</v>
          </cell>
          <cell r="H7">
            <v>29.52</v>
          </cell>
          <cell r="I7" t="str">
            <v>O</v>
          </cell>
          <cell r="J7">
            <v>59.04</v>
          </cell>
          <cell r="K7">
            <v>4.2</v>
          </cell>
        </row>
        <row r="8">
          <cell r="B8">
            <v>24.754166666666663</v>
          </cell>
          <cell r="C8">
            <v>32.9</v>
          </cell>
          <cell r="D8">
            <v>20</v>
          </cell>
          <cell r="E8">
            <v>75</v>
          </cell>
          <cell r="F8">
            <v>97</v>
          </cell>
          <cell r="G8">
            <v>38</v>
          </cell>
          <cell r="H8">
            <v>10.44</v>
          </cell>
          <cell r="I8" t="str">
            <v>SE</v>
          </cell>
          <cell r="J8">
            <v>21.240000000000002</v>
          </cell>
          <cell r="K8">
            <v>0</v>
          </cell>
        </row>
        <row r="9">
          <cell r="B9">
            <v>27.341666666666669</v>
          </cell>
          <cell r="C9">
            <v>34.799999999999997</v>
          </cell>
          <cell r="D9">
            <v>20.8</v>
          </cell>
          <cell r="E9">
            <v>61.375</v>
          </cell>
          <cell r="F9">
            <v>90</v>
          </cell>
          <cell r="G9">
            <v>32</v>
          </cell>
          <cell r="H9">
            <v>13.32</v>
          </cell>
          <cell r="I9" t="str">
            <v>NE</v>
          </cell>
          <cell r="J9">
            <v>23.759999999999998</v>
          </cell>
          <cell r="K9">
            <v>0</v>
          </cell>
        </row>
        <row r="10">
          <cell r="B10">
            <v>27.329166666666666</v>
          </cell>
          <cell r="C10">
            <v>34.5</v>
          </cell>
          <cell r="D10">
            <v>21.5</v>
          </cell>
          <cell r="E10">
            <v>59.583333333333336</v>
          </cell>
          <cell r="F10">
            <v>84</v>
          </cell>
          <cell r="G10">
            <v>37</v>
          </cell>
          <cell r="H10">
            <v>17.28</v>
          </cell>
          <cell r="I10" t="str">
            <v>NE</v>
          </cell>
          <cell r="J10">
            <v>53.28</v>
          </cell>
          <cell r="K10">
            <v>3.4</v>
          </cell>
        </row>
        <row r="11">
          <cell r="B11">
            <v>24.004166666666666</v>
          </cell>
          <cell r="C11">
            <v>34</v>
          </cell>
          <cell r="D11">
            <v>18.600000000000001</v>
          </cell>
          <cell r="E11">
            <v>71.708333333333329</v>
          </cell>
          <cell r="F11">
            <v>95</v>
          </cell>
          <cell r="G11">
            <v>34</v>
          </cell>
          <cell r="H11">
            <v>20.88</v>
          </cell>
          <cell r="I11" t="str">
            <v>L</v>
          </cell>
          <cell r="J11">
            <v>48.6</v>
          </cell>
          <cell r="K11">
            <v>25.4</v>
          </cell>
        </row>
        <row r="12">
          <cell r="B12">
            <v>21.920833333333334</v>
          </cell>
          <cell r="C12">
            <v>30.5</v>
          </cell>
          <cell r="D12">
            <v>18.5</v>
          </cell>
          <cell r="E12">
            <v>84.125</v>
          </cell>
          <cell r="F12">
            <v>97</v>
          </cell>
          <cell r="G12">
            <v>45</v>
          </cell>
          <cell r="H12">
            <v>15.840000000000002</v>
          </cell>
          <cell r="I12" t="str">
            <v>NE</v>
          </cell>
          <cell r="J12">
            <v>45</v>
          </cell>
          <cell r="K12">
            <v>28.200000000000003</v>
          </cell>
        </row>
        <row r="13">
          <cell r="B13">
            <v>21.666666666666668</v>
          </cell>
          <cell r="C13">
            <v>28.7</v>
          </cell>
          <cell r="D13">
            <v>18.100000000000001</v>
          </cell>
          <cell r="E13">
            <v>86.541666666666671</v>
          </cell>
          <cell r="F13">
            <v>97</v>
          </cell>
          <cell r="G13">
            <v>57</v>
          </cell>
          <cell r="H13">
            <v>16.920000000000002</v>
          </cell>
          <cell r="I13" t="str">
            <v>NE</v>
          </cell>
          <cell r="J13">
            <v>43.92</v>
          </cell>
          <cell r="K13">
            <v>0.60000000000000009</v>
          </cell>
        </row>
        <row r="14">
          <cell r="B14">
            <v>24.450000000000003</v>
          </cell>
          <cell r="C14">
            <v>32.1</v>
          </cell>
          <cell r="D14">
            <v>20.7</v>
          </cell>
          <cell r="E14">
            <v>78.708333333333329</v>
          </cell>
          <cell r="F14">
            <v>97</v>
          </cell>
          <cell r="G14">
            <v>44</v>
          </cell>
          <cell r="H14">
            <v>18.36</v>
          </cell>
          <cell r="I14" t="str">
            <v>N</v>
          </cell>
          <cell r="J14">
            <v>39.24</v>
          </cell>
          <cell r="K14">
            <v>1</v>
          </cell>
        </row>
        <row r="15">
          <cell r="B15">
            <v>23.266666666666669</v>
          </cell>
          <cell r="C15">
            <v>27.8</v>
          </cell>
          <cell r="D15">
            <v>20.9</v>
          </cell>
          <cell r="E15">
            <v>87.375</v>
          </cell>
          <cell r="F15">
            <v>96</v>
          </cell>
          <cell r="G15">
            <v>65</v>
          </cell>
          <cell r="H15">
            <v>14.76</v>
          </cell>
          <cell r="I15" t="str">
            <v>N</v>
          </cell>
          <cell r="J15">
            <v>34.56</v>
          </cell>
          <cell r="K15">
            <v>8.2000000000000011</v>
          </cell>
        </row>
        <row r="16">
          <cell r="B16">
            <v>23.9375</v>
          </cell>
          <cell r="C16">
            <v>31.4</v>
          </cell>
          <cell r="D16">
            <v>20.399999999999999</v>
          </cell>
          <cell r="E16">
            <v>81.958333333333329</v>
          </cell>
          <cell r="F16">
            <v>96</v>
          </cell>
          <cell r="G16">
            <v>53</v>
          </cell>
          <cell r="H16">
            <v>20.88</v>
          </cell>
          <cell r="I16" t="str">
            <v>N</v>
          </cell>
          <cell r="J16">
            <v>39.6</v>
          </cell>
          <cell r="K16">
            <v>2.6</v>
          </cell>
        </row>
        <row r="17">
          <cell r="B17">
            <v>23.408333333333342</v>
          </cell>
          <cell r="C17">
            <v>29.3</v>
          </cell>
          <cell r="D17">
            <v>20.2</v>
          </cell>
          <cell r="E17">
            <v>90.5</v>
          </cell>
          <cell r="F17">
            <v>97</v>
          </cell>
          <cell r="G17">
            <v>61</v>
          </cell>
          <cell r="H17">
            <v>20.16</v>
          </cell>
          <cell r="I17" t="str">
            <v>NE</v>
          </cell>
          <cell r="J17">
            <v>40.680000000000007</v>
          </cell>
          <cell r="K17">
            <v>38.4</v>
          </cell>
        </row>
        <row r="18">
          <cell r="B18">
            <v>23.316666666666666</v>
          </cell>
          <cell r="C18">
            <v>30.1</v>
          </cell>
          <cell r="D18">
            <v>21.4</v>
          </cell>
          <cell r="E18">
            <v>88.041666666666671</v>
          </cell>
          <cell r="F18">
            <v>97</v>
          </cell>
          <cell r="G18">
            <v>61</v>
          </cell>
          <cell r="H18">
            <v>21.96</v>
          </cell>
          <cell r="I18" t="str">
            <v>NE</v>
          </cell>
          <cell r="J18">
            <v>57.960000000000008</v>
          </cell>
          <cell r="K18">
            <v>13.399999999999999</v>
          </cell>
        </row>
        <row r="19">
          <cell r="B19">
            <v>23.166666666666668</v>
          </cell>
          <cell r="C19">
            <v>30.5</v>
          </cell>
          <cell r="D19">
            <v>21.1</v>
          </cell>
          <cell r="E19">
            <v>89.458333333333329</v>
          </cell>
          <cell r="F19">
            <v>97</v>
          </cell>
          <cell r="G19">
            <v>60</v>
          </cell>
          <cell r="H19">
            <v>18.36</v>
          </cell>
          <cell r="I19" t="str">
            <v>N</v>
          </cell>
          <cell r="J19">
            <v>57.6</v>
          </cell>
          <cell r="K19">
            <v>7.2</v>
          </cell>
        </row>
        <row r="20">
          <cell r="B20">
            <v>26.012499999999999</v>
          </cell>
          <cell r="C20">
            <v>34.700000000000003</v>
          </cell>
          <cell r="D20">
            <v>20.3</v>
          </cell>
          <cell r="E20">
            <v>75.291666666666671</v>
          </cell>
          <cell r="F20">
            <v>97</v>
          </cell>
          <cell r="G20">
            <v>36</v>
          </cell>
          <cell r="H20">
            <v>16.2</v>
          </cell>
          <cell r="I20" t="str">
            <v>N</v>
          </cell>
          <cell r="J20">
            <v>30.96</v>
          </cell>
          <cell r="K20">
            <v>0.2</v>
          </cell>
        </row>
        <row r="21">
          <cell r="B21">
            <v>28.329166666666676</v>
          </cell>
          <cell r="C21">
            <v>36.6</v>
          </cell>
          <cell r="D21">
            <v>21.5</v>
          </cell>
          <cell r="E21">
            <v>64.125</v>
          </cell>
          <cell r="F21">
            <v>95</v>
          </cell>
          <cell r="G21">
            <v>30</v>
          </cell>
          <cell r="H21">
            <v>18.720000000000002</v>
          </cell>
          <cell r="I21" t="str">
            <v>NO</v>
          </cell>
          <cell r="J21">
            <v>38.159999999999997</v>
          </cell>
          <cell r="K21">
            <v>0</v>
          </cell>
        </row>
        <row r="22">
          <cell r="B22">
            <v>26.958333333333332</v>
          </cell>
          <cell r="C22">
            <v>34.700000000000003</v>
          </cell>
          <cell r="D22">
            <v>22.1</v>
          </cell>
          <cell r="E22">
            <v>69.666666666666671</v>
          </cell>
          <cell r="F22">
            <v>92</v>
          </cell>
          <cell r="G22">
            <v>42</v>
          </cell>
          <cell r="H22">
            <v>19.440000000000001</v>
          </cell>
          <cell r="I22" t="str">
            <v>N</v>
          </cell>
          <cell r="J22">
            <v>42.12</v>
          </cell>
          <cell r="K22">
            <v>0</v>
          </cell>
        </row>
        <row r="23">
          <cell r="B23">
            <v>25.179166666666671</v>
          </cell>
          <cell r="C23">
            <v>32.700000000000003</v>
          </cell>
          <cell r="D23">
            <v>21.5</v>
          </cell>
          <cell r="E23">
            <v>77.083333333333329</v>
          </cell>
          <cell r="F23">
            <v>93</v>
          </cell>
          <cell r="G23">
            <v>44</v>
          </cell>
          <cell r="H23">
            <v>18.36</v>
          </cell>
          <cell r="I23" t="str">
            <v>NE</v>
          </cell>
          <cell r="J23">
            <v>36.36</v>
          </cell>
          <cell r="K23">
            <v>0</v>
          </cell>
        </row>
        <row r="24">
          <cell r="B24">
            <v>26.029166666666665</v>
          </cell>
          <cell r="C24">
            <v>32.5</v>
          </cell>
          <cell r="D24">
            <v>21.4</v>
          </cell>
          <cell r="E24">
            <v>72.791666666666671</v>
          </cell>
          <cell r="F24">
            <v>96</v>
          </cell>
          <cell r="G24">
            <v>38</v>
          </cell>
          <cell r="H24">
            <v>12.24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24.862499999999997</v>
          </cell>
          <cell r="C25">
            <v>30.8</v>
          </cell>
          <cell r="D25">
            <v>21</v>
          </cell>
          <cell r="E25">
            <v>77.958333333333329</v>
          </cell>
          <cell r="F25">
            <v>96</v>
          </cell>
          <cell r="G25">
            <v>47</v>
          </cell>
          <cell r="H25">
            <v>14.76</v>
          </cell>
          <cell r="I25" t="str">
            <v>O</v>
          </cell>
          <cell r="J25">
            <v>32.4</v>
          </cell>
          <cell r="K25">
            <v>14</v>
          </cell>
        </row>
        <row r="26">
          <cell r="B26">
            <v>24.95</v>
          </cell>
          <cell r="C26">
            <v>31.9</v>
          </cell>
          <cell r="D26">
            <v>21.5</v>
          </cell>
          <cell r="E26">
            <v>81.625</v>
          </cell>
          <cell r="F26">
            <v>97</v>
          </cell>
          <cell r="G26">
            <v>48</v>
          </cell>
          <cell r="H26">
            <v>17.28</v>
          </cell>
          <cell r="I26" t="str">
            <v>S</v>
          </cell>
          <cell r="J26">
            <v>46.800000000000004</v>
          </cell>
          <cell r="K26">
            <v>12.2</v>
          </cell>
        </row>
        <row r="27">
          <cell r="B27">
            <v>25.229166666666668</v>
          </cell>
          <cell r="C27">
            <v>31.3</v>
          </cell>
          <cell r="D27">
            <v>20.9</v>
          </cell>
          <cell r="E27">
            <v>76.458333333333329</v>
          </cell>
          <cell r="F27">
            <v>95</v>
          </cell>
          <cell r="G27">
            <v>47</v>
          </cell>
          <cell r="H27">
            <v>21.240000000000002</v>
          </cell>
          <cell r="I27" t="str">
            <v>L</v>
          </cell>
          <cell r="J27">
            <v>37.800000000000004</v>
          </cell>
          <cell r="K27">
            <v>3</v>
          </cell>
        </row>
        <row r="28">
          <cell r="B28">
            <v>25.745833333333334</v>
          </cell>
          <cell r="C28">
            <v>32.6</v>
          </cell>
          <cell r="D28">
            <v>20.5</v>
          </cell>
          <cell r="E28">
            <v>69.25</v>
          </cell>
          <cell r="F28">
            <v>92</v>
          </cell>
          <cell r="G28">
            <v>40</v>
          </cell>
          <cell r="H28">
            <v>20.88</v>
          </cell>
          <cell r="I28" t="str">
            <v>NE</v>
          </cell>
          <cell r="J28">
            <v>42.84</v>
          </cell>
          <cell r="K28">
            <v>0</v>
          </cell>
        </row>
        <row r="29">
          <cell r="B29">
            <v>26.250000000000004</v>
          </cell>
          <cell r="C29">
            <v>33.299999999999997</v>
          </cell>
          <cell r="D29">
            <v>20.399999999999999</v>
          </cell>
          <cell r="E29">
            <v>69.958333333333329</v>
          </cell>
          <cell r="F29">
            <v>95</v>
          </cell>
          <cell r="G29">
            <v>41</v>
          </cell>
          <cell r="H29">
            <v>15.48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24.279166666666665</v>
          </cell>
          <cell r="C30">
            <v>29.4</v>
          </cell>
          <cell r="D30">
            <v>21.7</v>
          </cell>
          <cell r="E30">
            <v>83.708333333333329</v>
          </cell>
          <cell r="F30">
            <v>96</v>
          </cell>
          <cell r="G30">
            <v>58</v>
          </cell>
          <cell r="H30">
            <v>14.76</v>
          </cell>
          <cell r="I30" t="str">
            <v>S</v>
          </cell>
          <cell r="J30">
            <v>25.56</v>
          </cell>
          <cell r="K30">
            <v>0.2</v>
          </cell>
        </row>
        <row r="31">
          <cell r="B31">
            <v>25.845833333333328</v>
          </cell>
          <cell r="C31">
            <v>32.5</v>
          </cell>
          <cell r="D31">
            <v>20.6</v>
          </cell>
          <cell r="E31">
            <v>72.041666666666671</v>
          </cell>
          <cell r="F31">
            <v>96</v>
          </cell>
          <cell r="G31">
            <v>42</v>
          </cell>
          <cell r="H31">
            <v>10.44</v>
          </cell>
          <cell r="I31" t="str">
            <v>S</v>
          </cell>
          <cell r="J31">
            <v>23.759999999999998</v>
          </cell>
          <cell r="K31">
            <v>0.2</v>
          </cell>
        </row>
        <row r="32">
          <cell r="B32">
            <v>25.3</v>
          </cell>
          <cell r="C32">
            <v>32.4</v>
          </cell>
          <cell r="D32">
            <v>20.3</v>
          </cell>
          <cell r="E32">
            <v>75.583333333333329</v>
          </cell>
          <cell r="F32">
            <v>94</v>
          </cell>
          <cell r="G32">
            <v>52</v>
          </cell>
          <cell r="H32">
            <v>16.559999999999999</v>
          </cell>
          <cell r="I32" t="str">
            <v>SE</v>
          </cell>
          <cell r="J32">
            <v>34.56</v>
          </cell>
          <cell r="K32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27.895833333333332</v>
          </cell>
          <cell r="C5">
            <v>34.5</v>
          </cell>
          <cell r="D5">
            <v>23</v>
          </cell>
          <cell r="E5">
            <v>70.541666666666671</v>
          </cell>
          <cell r="F5">
            <v>94</v>
          </cell>
          <cell r="G5">
            <v>41</v>
          </cell>
          <cell r="H5">
            <v>18.36</v>
          </cell>
          <cell r="I5" t="str">
            <v>NE</v>
          </cell>
          <cell r="J5">
            <v>36</v>
          </cell>
          <cell r="K5">
            <v>0.2</v>
          </cell>
        </row>
        <row r="6">
          <cell r="B6">
            <v>28.120833333333337</v>
          </cell>
          <cell r="C6">
            <v>35.9</v>
          </cell>
          <cell r="D6">
            <v>22.7</v>
          </cell>
          <cell r="E6">
            <v>66.666666666666671</v>
          </cell>
          <cell r="F6">
            <v>92</v>
          </cell>
          <cell r="G6">
            <v>35</v>
          </cell>
          <cell r="H6">
            <v>21.96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24.504166666666663</v>
          </cell>
          <cell r="C7">
            <v>33.1</v>
          </cell>
          <cell r="D7">
            <v>21</v>
          </cell>
          <cell r="E7">
            <v>84.291666666666671</v>
          </cell>
          <cell r="F7">
            <v>96</v>
          </cell>
          <cell r="G7">
            <v>50</v>
          </cell>
          <cell r="H7">
            <v>34.92</v>
          </cell>
          <cell r="I7" t="str">
            <v>N</v>
          </cell>
          <cell r="J7">
            <v>54.72</v>
          </cell>
          <cell r="K7">
            <v>40.799999999999997</v>
          </cell>
        </row>
        <row r="8">
          <cell r="B8">
            <v>24.479166666666668</v>
          </cell>
          <cell r="C8">
            <v>31.4</v>
          </cell>
          <cell r="D8">
            <v>20.100000000000001</v>
          </cell>
          <cell r="E8">
            <v>77.833333333333329</v>
          </cell>
          <cell r="F8">
            <v>97</v>
          </cell>
          <cell r="G8">
            <v>42</v>
          </cell>
          <cell r="H8">
            <v>15.120000000000001</v>
          </cell>
          <cell r="I8" t="str">
            <v>L</v>
          </cell>
          <cell r="J8">
            <v>39.24</v>
          </cell>
          <cell r="K8">
            <v>0.2</v>
          </cell>
        </row>
        <row r="9">
          <cell r="B9">
            <v>25.920833333333331</v>
          </cell>
          <cell r="C9">
            <v>33.799999999999997</v>
          </cell>
          <cell r="D9">
            <v>19.7</v>
          </cell>
          <cell r="E9">
            <v>68.666666666666671</v>
          </cell>
          <cell r="F9">
            <v>93</v>
          </cell>
          <cell r="G9">
            <v>35</v>
          </cell>
          <cell r="H9">
            <v>16.559999999999999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25.320833333333329</v>
          </cell>
          <cell r="C10">
            <v>32.700000000000003</v>
          </cell>
          <cell r="D10">
            <v>21.5</v>
          </cell>
          <cell r="E10">
            <v>72.083333333333329</v>
          </cell>
          <cell r="F10">
            <v>87</v>
          </cell>
          <cell r="G10">
            <v>47</v>
          </cell>
          <cell r="H10">
            <v>28.08</v>
          </cell>
          <cell r="I10" t="str">
            <v>NE</v>
          </cell>
          <cell r="J10">
            <v>55.440000000000005</v>
          </cell>
          <cell r="K10">
            <v>0.60000000000000009</v>
          </cell>
        </row>
        <row r="11">
          <cell r="B11">
            <v>22.633333333333329</v>
          </cell>
          <cell r="C11">
            <v>29</v>
          </cell>
          <cell r="D11">
            <v>20.3</v>
          </cell>
          <cell r="E11">
            <v>79.791666666666671</v>
          </cell>
          <cell r="F11">
            <v>89</v>
          </cell>
          <cell r="G11">
            <v>61</v>
          </cell>
          <cell r="H11">
            <v>24.840000000000003</v>
          </cell>
          <cell r="I11" t="str">
            <v>L</v>
          </cell>
          <cell r="J11">
            <v>41.4</v>
          </cell>
          <cell r="K11">
            <v>0.2</v>
          </cell>
        </row>
        <row r="12">
          <cell r="B12">
            <v>22.1875</v>
          </cell>
          <cell r="C12">
            <v>29.6</v>
          </cell>
          <cell r="D12">
            <v>17.600000000000001</v>
          </cell>
          <cell r="E12">
            <v>81.791666666666671</v>
          </cell>
          <cell r="F12">
            <v>96</v>
          </cell>
          <cell r="G12">
            <v>53</v>
          </cell>
          <cell r="H12">
            <v>23.040000000000003</v>
          </cell>
          <cell r="I12" t="str">
            <v>NE</v>
          </cell>
          <cell r="J12">
            <v>38.519999999999996</v>
          </cell>
          <cell r="K12">
            <v>1.8</v>
          </cell>
        </row>
        <row r="13">
          <cell r="B13">
            <v>22.645833333333332</v>
          </cell>
          <cell r="C13">
            <v>29.3</v>
          </cell>
          <cell r="D13">
            <v>19.7</v>
          </cell>
          <cell r="E13">
            <v>84.083333333333329</v>
          </cell>
          <cell r="F13">
            <v>95</v>
          </cell>
          <cell r="G13">
            <v>54</v>
          </cell>
          <cell r="H13">
            <v>16.559999999999999</v>
          </cell>
          <cell r="I13" t="str">
            <v>NE</v>
          </cell>
          <cell r="J13">
            <v>46.080000000000005</v>
          </cell>
          <cell r="K13">
            <v>2.2000000000000002</v>
          </cell>
        </row>
        <row r="14">
          <cell r="B14">
            <v>24.654166666666669</v>
          </cell>
          <cell r="C14">
            <v>32.1</v>
          </cell>
          <cell r="D14">
            <v>21.2</v>
          </cell>
          <cell r="E14">
            <v>80.958333333333329</v>
          </cell>
          <cell r="F14">
            <v>96</v>
          </cell>
          <cell r="G14">
            <v>44</v>
          </cell>
          <cell r="H14">
            <v>21.240000000000002</v>
          </cell>
          <cell r="I14" t="str">
            <v>NE</v>
          </cell>
          <cell r="J14">
            <v>35.28</v>
          </cell>
          <cell r="K14">
            <v>0.8</v>
          </cell>
        </row>
        <row r="15">
          <cell r="B15">
            <v>24.091666666666669</v>
          </cell>
          <cell r="C15">
            <v>32.700000000000003</v>
          </cell>
          <cell r="D15">
            <v>21.2</v>
          </cell>
          <cell r="E15">
            <v>85.208333333333329</v>
          </cell>
          <cell r="F15">
            <v>96</v>
          </cell>
          <cell r="G15">
            <v>47</v>
          </cell>
          <cell r="H15">
            <v>23.400000000000002</v>
          </cell>
          <cell r="I15" t="str">
            <v>NE</v>
          </cell>
          <cell r="J15">
            <v>65.52</v>
          </cell>
          <cell r="K15">
            <v>5.3999999999999995</v>
          </cell>
        </row>
        <row r="16">
          <cell r="B16">
            <v>24.900000000000002</v>
          </cell>
          <cell r="C16">
            <v>32.700000000000003</v>
          </cell>
          <cell r="D16">
            <v>21.6</v>
          </cell>
          <cell r="E16">
            <v>81.583333333333329</v>
          </cell>
          <cell r="F16">
            <v>95</v>
          </cell>
          <cell r="G16">
            <v>47</v>
          </cell>
          <cell r="H16">
            <v>21.96</v>
          </cell>
          <cell r="I16" t="str">
            <v>NO</v>
          </cell>
          <cell r="J16">
            <v>39.24</v>
          </cell>
          <cell r="K16">
            <v>3.4000000000000004</v>
          </cell>
        </row>
        <row r="17">
          <cell r="B17">
            <v>23.854166666666668</v>
          </cell>
          <cell r="C17">
            <v>30.6</v>
          </cell>
          <cell r="D17">
            <v>21</v>
          </cell>
          <cell r="E17">
            <v>88.916666666666671</v>
          </cell>
          <cell r="F17">
            <v>96</v>
          </cell>
          <cell r="G17">
            <v>58</v>
          </cell>
          <cell r="H17">
            <v>15.840000000000002</v>
          </cell>
          <cell r="I17" t="str">
            <v>NE</v>
          </cell>
          <cell r="J17">
            <v>48.24</v>
          </cell>
          <cell r="K17">
            <v>23.800000000000004</v>
          </cell>
        </row>
        <row r="18">
          <cell r="B18">
            <v>23.537499999999998</v>
          </cell>
          <cell r="C18">
            <v>30.5</v>
          </cell>
          <cell r="D18">
            <v>21</v>
          </cell>
          <cell r="E18">
            <v>87.625</v>
          </cell>
          <cell r="F18">
            <v>96</v>
          </cell>
          <cell r="G18">
            <v>61</v>
          </cell>
          <cell r="H18">
            <v>15.840000000000002</v>
          </cell>
          <cell r="I18" t="str">
            <v>NE</v>
          </cell>
          <cell r="J18">
            <v>39.6</v>
          </cell>
          <cell r="K18">
            <v>3.1999999999999997</v>
          </cell>
        </row>
        <row r="19">
          <cell r="B19">
            <v>23.270833333333339</v>
          </cell>
          <cell r="C19">
            <v>30.8</v>
          </cell>
          <cell r="D19">
            <v>20.7</v>
          </cell>
          <cell r="E19">
            <v>89.333333333333329</v>
          </cell>
          <cell r="F19">
            <v>96</v>
          </cell>
          <cell r="G19">
            <v>60</v>
          </cell>
          <cell r="H19">
            <v>19.8</v>
          </cell>
          <cell r="I19" t="str">
            <v>N</v>
          </cell>
          <cell r="J19">
            <v>43.92</v>
          </cell>
          <cell r="K19">
            <v>30.799999999999997</v>
          </cell>
        </row>
        <row r="20">
          <cell r="B20">
            <v>24.733333333333334</v>
          </cell>
          <cell r="C20">
            <v>32.5</v>
          </cell>
          <cell r="D20">
            <v>20.6</v>
          </cell>
          <cell r="E20">
            <v>82.958333333333329</v>
          </cell>
          <cell r="F20">
            <v>96</v>
          </cell>
          <cell r="G20">
            <v>47</v>
          </cell>
          <cell r="H20">
            <v>17.28</v>
          </cell>
          <cell r="I20" t="str">
            <v>N</v>
          </cell>
          <cell r="J20">
            <v>41.04</v>
          </cell>
          <cell r="K20">
            <v>4</v>
          </cell>
        </row>
        <row r="21">
          <cell r="B21">
            <v>27.370833333333337</v>
          </cell>
          <cell r="C21">
            <v>35.1</v>
          </cell>
          <cell r="D21">
            <v>21.5</v>
          </cell>
          <cell r="E21">
            <v>72.708333333333329</v>
          </cell>
          <cell r="F21">
            <v>95</v>
          </cell>
          <cell r="G21">
            <v>37</v>
          </cell>
          <cell r="H21">
            <v>16.2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27.962499999999995</v>
          </cell>
          <cell r="C22">
            <v>36.299999999999997</v>
          </cell>
          <cell r="D22">
            <v>22.8</v>
          </cell>
          <cell r="E22">
            <v>68.416666666666671</v>
          </cell>
          <cell r="F22">
            <v>91</v>
          </cell>
          <cell r="G22">
            <v>34</v>
          </cell>
          <cell r="H22">
            <v>15.120000000000001</v>
          </cell>
          <cell r="I22" t="str">
            <v>NE</v>
          </cell>
          <cell r="J22">
            <v>30.96</v>
          </cell>
          <cell r="K22">
            <v>0.6</v>
          </cell>
        </row>
        <row r="23">
          <cell r="B23">
            <v>24.808333333333334</v>
          </cell>
          <cell r="C23">
            <v>33.200000000000003</v>
          </cell>
          <cell r="D23">
            <v>21.4</v>
          </cell>
          <cell r="E23">
            <v>81.541666666666671</v>
          </cell>
          <cell r="F23">
            <v>95</v>
          </cell>
          <cell r="G23">
            <v>46</v>
          </cell>
          <cell r="H23">
            <v>27.720000000000002</v>
          </cell>
          <cell r="I23" t="str">
            <v>SE</v>
          </cell>
          <cell r="J23">
            <v>56.519999999999996</v>
          </cell>
          <cell r="K23">
            <v>15.399999999999999</v>
          </cell>
        </row>
        <row r="24">
          <cell r="B24">
            <v>25.745833333333337</v>
          </cell>
          <cell r="C24">
            <v>32</v>
          </cell>
          <cell r="D24">
            <v>22</v>
          </cell>
          <cell r="E24">
            <v>80.708333333333329</v>
          </cell>
          <cell r="F24">
            <v>95</v>
          </cell>
          <cell r="G24">
            <v>51</v>
          </cell>
          <cell r="H24">
            <v>15.48</v>
          </cell>
          <cell r="I24" t="str">
            <v>SE</v>
          </cell>
          <cell r="J24">
            <v>24.840000000000003</v>
          </cell>
          <cell r="K24">
            <v>0</v>
          </cell>
        </row>
        <row r="25">
          <cell r="B25">
            <v>24.816666666666659</v>
          </cell>
          <cell r="C25">
            <v>30.3</v>
          </cell>
          <cell r="D25">
            <v>21.7</v>
          </cell>
          <cell r="E25">
            <v>84.291666666666671</v>
          </cell>
          <cell r="F25">
            <v>95</v>
          </cell>
          <cell r="G25">
            <v>55</v>
          </cell>
          <cell r="H25">
            <v>21.6</v>
          </cell>
          <cell r="I25" t="str">
            <v>SO</v>
          </cell>
          <cell r="J25">
            <v>36</v>
          </cell>
          <cell r="K25">
            <v>15.199999999999998</v>
          </cell>
        </row>
        <row r="26">
          <cell r="B26">
            <v>26.220833333333335</v>
          </cell>
          <cell r="C26">
            <v>32</v>
          </cell>
          <cell r="D26">
            <v>22.3</v>
          </cell>
          <cell r="E26">
            <v>76.416666666666671</v>
          </cell>
          <cell r="F26">
            <v>94</v>
          </cell>
          <cell r="G26">
            <v>48</v>
          </cell>
          <cell r="H26">
            <v>17.28</v>
          </cell>
          <cell r="I26" t="str">
            <v>S</v>
          </cell>
          <cell r="J26">
            <v>32.4</v>
          </cell>
          <cell r="K26">
            <v>0</v>
          </cell>
        </row>
        <row r="27">
          <cell r="B27">
            <v>25.4375</v>
          </cell>
          <cell r="C27">
            <v>30.7</v>
          </cell>
          <cell r="D27">
            <v>20.399999999999999</v>
          </cell>
          <cell r="E27">
            <v>72.5</v>
          </cell>
          <cell r="F27">
            <v>89</v>
          </cell>
          <cell r="G27">
            <v>53</v>
          </cell>
          <cell r="H27">
            <v>25.2</v>
          </cell>
          <cell r="I27" t="str">
            <v>NE</v>
          </cell>
          <cell r="J27">
            <v>42.12</v>
          </cell>
          <cell r="K27">
            <v>0</v>
          </cell>
        </row>
        <row r="28">
          <cell r="B28">
            <v>25.470833333333331</v>
          </cell>
          <cell r="C28">
            <v>31.7</v>
          </cell>
          <cell r="D28">
            <v>21.1</v>
          </cell>
          <cell r="E28">
            <v>76.5</v>
          </cell>
          <cell r="F28">
            <v>94</v>
          </cell>
          <cell r="G28">
            <v>47</v>
          </cell>
          <cell r="H28">
            <v>19.079999999999998</v>
          </cell>
          <cell r="I28" t="str">
            <v>NE</v>
          </cell>
          <cell r="J28">
            <v>36</v>
          </cell>
          <cell r="K28">
            <v>0.2</v>
          </cell>
        </row>
        <row r="29">
          <cell r="B29">
            <v>26.2</v>
          </cell>
          <cell r="C29">
            <v>33</v>
          </cell>
          <cell r="D29">
            <v>22.6</v>
          </cell>
          <cell r="E29">
            <v>73.416666666666671</v>
          </cell>
          <cell r="F29">
            <v>87</v>
          </cell>
          <cell r="G29">
            <v>47</v>
          </cell>
          <cell r="H29">
            <v>17.28</v>
          </cell>
          <cell r="I29" t="str">
            <v>NE</v>
          </cell>
          <cell r="J29">
            <v>39.96</v>
          </cell>
          <cell r="K29">
            <v>0.4</v>
          </cell>
        </row>
        <row r="30">
          <cell r="B30">
            <v>25.095833333333331</v>
          </cell>
          <cell r="C30">
            <v>31.6</v>
          </cell>
          <cell r="D30">
            <v>22.3</v>
          </cell>
          <cell r="E30">
            <v>82.333333333333329</v>
          </cell>
          <cell r="F30">
            <v>95</v>
          </cell>
          <cell r="G30">
            <v>52</v>
          </cell>
          <cell r="H30">
            <v>11.879999999999999</v>
          </cell>
          <cell r="I30" t="str">
            <v>S</v>
          </cell>
          <cell r="J30">
            <v>36.72</v>
          </cell>
          <cell r="K30">
            <v>11.799999999999999</v>
          </cell>
        </row>
        <row r="31">
          <cell r="B31">
            <v>25.908333333333335</v>
          </cell>
          <cell r="C31">
            <v>33.1</v>
          </cell>
          <cell r="D31">
            <v>20.399999999999999</v>
          </cell>
          <cell r="E31">
            <v>67.666666666666671</v>
          </cell>
          <cell r="F31">
            <v>87</v>
          </cell>
          <cell r="G31">
            <v>43</v>
          </cell>
          <cell r="H31">
            <v>12.6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24.654166666666665</v>
          </cell>
          <cell r="C32">
            <v>31.8</v>
          </cell>
          <cell r="D32">
            <v>20.2</v>
          </cell>
          <cell r="E32">
            <v>75.208333333333329</v>
          </cell>
          <cell r="F32">
            <v>92</v>
          </cell>
          <cell r="G32">
            <v>53</v>
          </cell>
          <cell r="H32">
            <v>19.079999999999998</v>
          </cell>
          <cell r="I32" t="str">
            <v>S</v>
          </cell>
          <cell r="J32">
            <v>52.92</v>
          </cell>
          <cell r="K32">
            <v>6.2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27.095833333333335</v>
          </cell>
          <cell r="C5">
            <v>34.1</v>
          </cell>
          <cell r="D5">
            <v>22.1</v>
          </cell>
          <cell r="E5">
            <v>74</v>
          </cell>
          <cell r="F5">
            <v>95</v>
          </cell>
          <cell r="G5">
            <v>40</v>
          </cell>
          <cell r="H5">
            <v>17.28</v>
          </cell>
          <cell r="I5" t="str">
            <v>NE</v>
          </cell>
          <cell r="J5">
            <v>36.36</v>
          </cell>
          <cell r="K5">
            <v>0.2</v>
          </cell>
        </row>
        <row r="6">
          <cell r="B6">
            <v>27.849999999999994</v>
          </cell>
          <cell r="C6">
            <v>34.200000000000003</v>
          </cell>
          <cell r="D6">
            <v>22.6</v>
          </cell>
          <cell r="E6">
            <v>69.166666666666671</v>
          </cell>
          <cell r="F6">
            <v>91</v>
          </cell>
          <cell r="G6">
            <v>41</v>
          </cell>
          <cell r="H6">
            <v>19.440000000000001</v>
          </cell>
          <cell r="I6" t="str">
            <v>N</v>
          </cell>
          <cell r="J6">
            <v>38.159999999999997</v>
          </cell>
          <cell r="K6">
            <v>0.4</v>
          </cell>
        </row>
        <row r="7">
          <cell r="B7">
            <v>25.758333333333336</v>
          </cell>
          <cell r="C7">
            <v>33.9</v>
          </cell>
          <cell r="D7">
            <v>21</v>
          </cell>
          <cell r="E7">
            <v>77.458333333333329</v>
          </cell>
          <cell r="F7">
            <v>96</v>
          </cell>
          <cell r="G7">
            <v>44</v>
          </cell>
          <cell r="H7">
            <v>34.200000000000003</v>
          </cell>
          <cell r="I7" t="str">
            <v>NO</v>
          </cell>
          <cell r="J7">
            <v>61.2</v>
          </cell>
          <cell r="K7">
            <v>22.4</v>
          </cell>
        </row>
        <row r="8">
          <cell r="B8">
            <v>23.941666666666666</v>
          </cell>
          <cell r="C8">
            <v>31.3</v>
          </cell>
          <cell r="D8">
            <v>19.7</v>
          </cell>
          <cell r="E8">
            <v>80.541666666666671</v>
          </cell>
          <cell r="F8">
            <v>97</v>
          </cell>
          <cell r="G8">
            <v>45</v>
          </cell>
          <cell r="H8">
            <v>10.44</v>
          </cell>
          <cell r="I8" t="str">
            <v>NE</v>
          </cell>
          <cell r="J8">
            <v>19.440000000000001</v>
          </cell>
          <cell r="K8">
            <v>0.2</v>
          </cell>
        </row>
        <row r="9">
          <cell r="B9">
            <v>26.258333333333336</v>
          </cell>
          <cell r="C9">
            <v>33.6</v>
          </cell>
          <cell r="D9">
            <v>21.1</v>
          </cell>
          <cell r="E9">
            <v>68.875</v>
          </cell>
          <cell r="F9">
            <v>91</v>
          </cell>
          <cell r="G9">
            <v>34</v>
          </cell>
          <cell r="H9">
            <v>14.04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26.625000000000004</v>
          </cell>
          <cell r="C10">
            <v>33.5</v>
          </cell>
          <cell r="D10">
            <v>21.6</v>
          </cell>
          <cell r="E10">
            <v>66.958333333333329</v>
          </cell>
          <cell r="F10">
            <v>93</v>
          </cell>
          <cell r="G10">
            <v>40</v>
          </cell>
          <cell r="H10">
            <v>21.96</v>
          </cell>
          <cell r="I10" t="str">
            <v>L</v>
          </cell>
          <cell r="J10">
            <v>57.6</v>
          </cell>
          <cell r="K10">
            <v>5</v>
          </cell>
        </row>
        <row r="11">
          <cell r="B11">
            <v>23.483333333333331</v>
          </cell>
          <cell r="C11">
            <v>30.7</v>
          </cell>
          <cell r="D11">
            <v>19.5</v>
          </cell>
          <cell r="E11">
            <v>79.708333333333329</v>
          </cell>
          <cell r="F11">
            <v>96</v>
          </cell>
          <cell r="G11">
            <v>38</v>
          </cell>
          <cell r="H11">
            <v>18</v>
          </cell>
          <cell r="I11" t="str">
            <v>L</v>
          </cell>
          <cell r="J11">
            <v>46.800000000000004</v>
          </cell>
          <cell r="K11">
            <v>41.400000000000006</v>
          </cell>
        </row>
        <row r="12">
          <cell r="B12">
            <v>23.129166666666674</v>
          </cell>
          <cell r="C12">
            <v>29.7</v>
          </cell>
          <cell r="D12">
            <v>19.8</v>
          </cell>
          <cell r="E12">
            <v>81</v>
          </cell>
          <cell r="F12">
            <v>95</v>
          </cell>
          <cell r="G12">
            <v>51</v>
          </cell>
          <cell r="H12">
            <v>16.559999999999999</v>
          </cell>
          <cell r="I12" t="str">
            <v>NE</v>
          </cell>
          <cell r="J12">
            <v>36</v>
          </cell>
          <cell r="K12">
            <v>1.9999999999999998</v>
          </cell>
        </row>
        <row r="13">
          <cell r="B13">
            <v>22.120833333333334</v>
          </cell>
          <cell r="C13">
            <v>25.1</v>
          </cell>
          <cell r="D13">
            <v>19.899999999999999</v>
          </cell>
          <cell r="E13">
            <v>86.125</v>
          </cell>
          <cell r="F13">
            <v>96</v>
          </cell>
          <cell r="G13">
            <v>77</v>
          </cell>
          <cell r="H13">
            <v>21.240000000000002</v>
          </cell>
          <cell r="I13" t="str">
            <v>N</v>
          </cell>
          <cell r="J13">
            <v>37.080000000000005</v>
          </cell>
          <cell r="K13">
            <v>9</v>
          </cell>
        </row>
        <row r="14">
          <cell r="B14">
            <v>23.645833333333339</v>
          </cell>
          <cell r="C14">
            <v>29</v>
          </cell>
          <cell r="D14">
            <v>21.3</v>
          </cell>
          <cell r="E14">
            <v>86.416666666666671</v>
          </cell>
          <cell r="F14">
            <v>96</v>
          </cell>
          <cell r="G14">
            <v>62</v>
          </cell>
          <cell r="H14">
            <v>21.240000000000002</v>
          </cell>
          <cell r="I14" t="str">
            <v>N</v>
          </cell>
          <cell r="J14">
            <v>47.16</v>
          </cell>
          <cell r="K14">
            <v>9.1999999999999993</v>
          </cell>
        </row>
        <row r="15">
          <cell r="B15">
            <v>23.595833333333331</v>
          </cell>
          <cell r="C15">
            <v>28.8</v>
          </cell>
          <cell r="D15">
            <v>21.2</v>
          </cell>
          <cell r="E15">
            <v>87.791666666666671</v>
          </cell>
          <cell r="F15">
            <v>96</v>
          </cell>
          <cell r="G15">
            <v>63</v>
          </cell>
          <cell r="H15">
            <v>24.12</v>
          </cell>
          <cell r="I15" t="str">
            <v>N</v>
          </cell>
          <cell r="J15">
            <v>50.04</v>
          </cell>
          <cell r="K15">
            <v>12.8</v>
          </cell>
        </row>
        <row r="16">
          <cell r="B16">
            <v>25.374999999999996</v>
          </cell>
          <cell r="C16">
            <v>32.4</v>
          </cell>
          <cell r="D16">
            <v>21.4</v>
          </cell>
          <cell r="E16">
            <v>81.166666666666671</v>
          </cell>
          <cell r="F16">
            <v>97</v>
          </cell>
          <cell r="G16">
            <v>51</v>
          </cell>
          <cell r="H16">
            <v>25.56</v>
          </cell>
          <cell r="I16" t="str">
            <v>N</v>
          </cell>
          <cell r="J16">
            <v>38.519999999999996</v>
          </cell>
          <cell r="K16">
            <v>0</v>
          </cell>
        </row>
        <row r="17">
          <cell r="B17">
            <v>24.458333333333329</v>
          </cell>
          <cell r="C17">
            <v>30.4</v>
          </cell>
          <cell r="D17">
            <v>22</v>
          </cell>
          <cell r="E17">
            <v>85.208333333333329</v>
          </cell>
          <cell r="F17">
            <v>96</v>
          </cell>
          <cell r="G17">
            <v>59</v>
          </cell>
          <cell r="H17">
            <v>11.879999999999999</v>
          </cell>
          <cell r="I17" t="str">
            <v>NE</v>
          </cell>
          <cell r="J17">
            <v>44.28</v>
          </cell>
          <cell r="K17">
            <v>4.8000000000000007</v>
          </cell>
        </row>
        <row r="18">
          <cell r="B18">
            <v>24.195833333333336</v>
          </cell>
          <cell r="C18">
            <v>32.200000000000003</v>
          </cell>
          <cell r="D18">
            <v>21.7</v>
          </cell>
          <cell r="E18">
            <v>85.916666666666671</v>
          </cell>
          <cell r="F18">
            <v>96</v>
          </cell>
          <cell r="G18">
            <v>55</v>
          </cell>
          <cell r="H18">
            <v>18.36</v>
          </cell>
          <cell r="I18" t="str">
            <v>L</v>
          </cell>
          <cell r="J18">
            <v>50.4</v>
          </cell>
          <cell r="K18">
            <v>5.6</v>
          </cell>
        </row>
        <row r="19">
          <cell r="B19">
            <v>23.950000000000003</v>
          </cell>
          <cell r="C19">
            <v>32</v>
          </cell>
          <cell r="D19">
            <v>21.6</v>
          </cell>
          <cell r="E19">
            <v>86.875</v>
          </cell>
          <cell r="F19">
            <v>96</v>
          </cell>
          <cell r="G19">
            <v>55</v>
          </cell>
          <cell r="H19">
            <v>19.440000000000001</v>
          </cell>
          <cell r="I19" t="str">
            <v>N</v>
          </cell>
          <cell r="J19">
            <v>41.4</v>
          </cell>
          <cell r="K19">
            <v>4</v>
          </cell>
        </row>
        <row r="20">
          <cell r="B20">
            <v>26.341666666666672</v>
          </cell>
          <cell r="C20">
            <v>33.6</v>
          </cell>
          <cell r="D20">
            <v>21.2</v>
          </cell>
          <cell r="E20">
            <v>77.083333333333329</v>
          </cell>
          <cell r="F20">
            <v>96</v>
          </cell>
          <cell r="G20">
            <v>45</v>
          </cell>
          <cell r="H20">
            <v>13.32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28.395833333333339</v>
          </cell>
          <cell r="C21">
            <v>35.299999999999997</v>
          </cell>
          <cell r="D21">
            <v>23.4</v>
          </cell>
          <cell r="E21">
            <v>68.875</v>
          </cell>
          <cell r="F21">
            <v>93</v>
          </cell>
          <cell r="G21">
            <v>37</v>
          </cell>
          <cell r="H21">
            <v>16.920000000000002</v>
          </cell>
          <cell r="I21" t="str">
            <v>N</v>
          </cell>
          <cell r="J21">
            <v>33.119999999999997</v>
          </cell>
          <cell r="K21">
            <v>0</v>
          </cell>
        </row>
        <row r="22">
          <cell r="B22">
            <v>27.25833333333334</v>
          </cell>
          <cell r="C22">
            <v>35.200000000000003</v>
          </cell>
          <cell r="D22">
            <v>20.2</v>
          </cell>
          <cell r="E22">
            <v>71.541666666666671</v>
          </cell>
          <cell r="F22">
            <v>93</v>
          </cell>
          <cell r="G22">
            <v>40</v>
          </cell>
          <cell r="H22">
            <v>24.840000000000003</v>
          </cell>
          <cell r="I22" t="str">
            <v>NE</v>
          </cell>
          <cell r="J22">
            <v>81.360000000000014</v>
          </cell>
          <cell r="K22">
            <v>19.2</v>
          </cell>
        </row>
        <row r="23">
          <cell r="B23">
            <v>25.037499999999994</v>
          </cell>
          <cell r="C23">
            <v>30.9</v>
          </cell>
          <cell r="D23">
            <v>21.6</v>
          </cell>
          <cell r="E23">
            <v>81.25</v>
          </cell>
          <cell r="F23">
            <v>95</v>
          </cell>
          <cell r="G23">
            <v>56</v>
          </cell>
          <cell r="H23">
            <v>14.04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26.379166666666666</v>
          </cell>
          <cell r="C24">
            <v>32.6</v>
          </cell>
          <cell r="D24">
            <v>21.5</v>
          </cell>
          <cell r="E24">
            <v>73</v>
          </cell>
          <cell r="F24">
            <v>96</v>
          </cell>
          <cell r="G24">
            <v>45</v>
          </cell>
          <cell r="H24">
            <v>19.079999999999998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25.995833333333326</v>
          </cell>
          <cell r="C25">
            <v>31.7</v>
          </cell>
          <cell r="D25">
            <v>23.1</v>
          </cell>
          <cell r="E25">
            <v>78.666666666666671</v>
          </cell>
          <cell r="F25">
            <v>95</v>
          </cell>
          <cell r="G25">
            <v>51</v>
          </cell>
          <cell r="H25">
            <v>10.44</v>
          </cell>
          <cell r="I25" t="str">
            <v>L</v>
          </cell>
          <cell r="J25">
            <v>27</v>
          </cell>
          <cell r="K25">
            <v>0</v>
          </cell>
        </row>
        <row r="26">
          <cell r="B26">
            <v>25.05</v>
          </cell>
          <cell r="C26">
            <v>30.3</v>
          </cell>
          <cell r="D26">
            <v>21.9</v>
          </cell>
          <cell r="E26">
            <v>82.583333333333329</v>
          </cell>
          <cell r="F26">
            <v>96</v>
          </cell>
          <cell r="G26">
            <v>56</v>
          </cell>
          <cell r="H26">
            <v>13.68</v>
          </cell>
          <cell r="I26" t="str">
            <v>NE</v>
          </cell>
          <cell r="J26">
            <v>21.6</v>
          </cell>
          <cell r="K26">
            <v>4.8000000000000007</v>
          </cell>
        </row>
        <row r="27">
          <cell r="B27">
            <v>25.720833333333328</v>
          </cell>
          <cell r="C27">
            <v>31.1</v>
          </cell>
          <cell r="D27">
            <v>21.3</v>
          </cell>
          <cell r="E27">
            <v>73.708333333333329</v>
          </cell>
          <cell r="F27">
            <v>93</v>
          </cell>
          <cell r="G27">
            <v>52</v>
          </cell>
          <cell r="H27">
            <v>17.64</v>
          </cell>
          <cell r="I27" t="str">
            <v>L</v>
          </cell>
          <cell r="J27">
            <v>33.480000000000004</v>
          </cell>
          <cell r="K27">
            <v>0</v>
          </cell>
        </row>
        <row r="28">
          <cell r="B28">
            <v>25.266666666666669</v>
          </cell>
          <cell r="C28">
            <v>31.9</v>
          </cell>
          <cell r="D28">
            <v>20.8</v>
          </cell>
          <cell r="E28">
            <v>76.291666666666671</v>
          </cell>
          <cell r="F28">
            <v>95</v>
          </cell>
          <cell r="G28">
            <v>47</v>
          </cell>
          <cell r="H28">
            <v>18.720000000000002</v>
          </cell>
          <cell r="I28" t="str">
            <v>NE</v>
          </cell>
          <cell r="J28">
            <v>46.800000000000004</v>
          </cell>
          <cell r="K28">
            <v>5.4</v>
          </cell>
        </row>
        <row r="29">
          <cell r="B29">
            <v>25.770833333333332</v>
          </cell>
          <cell r="C29">
            <v>32.299999999999997</v>
          </cell>
          <cell r="D29">
            <v>21.3</v>
          </cell>
          <cell r="E29">
            <v>74.958333333333329</v>
          </cell>
          <cell r="F29">
            <v>93</v>
          </cell>
          <cell r="G29">
            <v>46</v>
          </cell>
          <cell r="H29">
            <v>16.2</v>
          </cell>
          <cell r="I29" t="str">
            <v>N</v>
          </cell>
          <cell r="J29">
            <v>34.56</v>
          </cell>
          <cell r="K29">
            <v>0</v>
          </cell>
        </row>
        <row r="30">
          <cell r="B30">
            <v>25.587500000000002</v>
          </cell>
          <cell r="C30">
            <v>31.4</v>
          </cell>
          <cell r="D30">
            <v>22.6</v>
          </cell>
          <cell r="E30">
            <v>79.666666666666671</v>
          </cell>
          <cell r="F30">
            <v>95</v>
          </cell>
          <cell r="G30">
            <v>53</v>
          </cell>
          <cell r="H30">
            <v>12.96</v>
          </cell>
          <cell r="I30" t="str">
            <v>S</v>
          </cell>
          <cell r="J30">
            <v>33.119999999999997</v>
          </cell>
          <cell r="K30">
            <v>14</v>
          </cell>
        </row>
        <row r="31">
          <cell r="B31">
            <v>27.05</v>
          </cell>
          <cell r="C31">
            <v>32.799999999999997</v>
          </cell>
          <cell r="D31">
            <v>22.6</v>
          </cell>
          <cell r="E31">
            <v>70.541666666666671</v>
          </cell>
          <cell r="F31">
            <v>93</v>
          </cell>
          <cell r="G31">
            <v>45</v>
          </cell>
          <cell r="H31">
            <v>11.16</v>
          </cell>
          <cell r="I31" t="str">
            <v>S</v>
          </cell>
          <cell r="J31">
            <v>18.720000000000002</v>
          </cell>
          <cell r="K31">
            <v>0</v>
          </cell>
        </row>
        <row r="32">
          <cell r="B32">
            <v>26.204166666666669</v>
          </cell>
          <cell r="C32">
            <v>32.200000000000003</v>
          </cell>
          <cell r="D32">
            <v>19.7</v>
          </cell>
          <cell r="E32">
            <v>77.125</v>
          </cell>
          <cell r="F32">
            <v>96</v>
          </cell>
          <cell r="G32">
            <v>53</v>
          </cell>
          <cell r="H32">
            <v>29.52</v>
          </cell>
          <cell r="I32" t="str">
            <v>L</v>
          </cell>
          <cell r="J32">
            <v>62.28</v>
          </cell>
          <cell r="K32">
            <v>35.799999999999997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28.016666666666666</v>
          </cell>
          <cell r="C5">
            <v>35.6</v>
          </cell>
          <cell r="D5">
            <v>24.1</v>
          </cell>
          <cell r="E5">
            <v>71.333333333333329</v>
          </cell>
          <cell r="F5">
            <v>89</v>
          </cell>
          <cell r="G5">
            <v>41</v>
          </cell>
          <cell r="H5">
            <v>11.520000000000001</v>
          </cell>
          <cell r="I5" t="str">
            <v>NE</v>
          </cell>
          <cell r="J5">
            <v>38.880000000000003</v>
          </cell>
          <cell r="K5">
            <v>3.6</v>
          </cell>
        </row>
        <row r="6">
          <cell r="B6">
            <v>28.05</v>
          </cell>
          <cell r="C6">
            <v>34</v>
          </cell>
          <cell r="D6">
            <v>24.6</v>
          </cell>
          <cell r="E6">
            <v>70.083333333333329</v>
          </cell>
          <cell r="F6">
            <v>87</v>
          </cell>
          <cell r="G6">
            <v>43</v>
          </cell>
          <cell r="H6">
            <v>20.52</v>
          </cell>
          <cell r="I6" t="str">
            <v>N</v>
          </cell>
          <cell r="J6">
            <v>37.800000000000004</v>
          </cell>
          <cell r="K6">
            <v>0</v>
          </cell>
        </row>
        <row r="7">
          <cell r="B7">
            <v>28.512500000000003</v>
          </cell>
          <cell r="C7">
            <v>35.5</v>
          </cell>
          <cell r="D7">
            <v>23.7</v>
          </cell>
          <cell r="E7">
            <v>67.75</v>
          </cell>
          <cell r="F7">
            <v>89</v>
          </cell>
          <cell r="G7">
            <v>41</v>
          </cell>
          <cell r="H7">
            <v>16.2</v>
          </cell>
          <cell r="I7" t="str">
            <v>N</v>
          </cell>
          <cell r="J7">
            <v>35.28</v>
          </cell>
          <cell r="K7">
            <v>0</v>
          </cell>
        </row>
        <row r="8">
          <cell r="B8">
            <v>27.724999999999998</v>
          </cell>
          <cell r="C8">
            <v>37.6</v>
          </cell>
          <cell r="D8">
            <v>21.2</v>
          </cell>
          <cell r="E8">
            <v>66.666666666666671</v>
          </cell>
          <cell r="F8">
            <v>95</v>
          </cell>
          <cell r="G8">
            <v>30</v>
          </cell>
          <cell r="H8">
            <v>7.9200000000000008</v>
          </cell>
          <cell r="I8" t="str">
            <v>SE</v>
          </cell>
          <cell r="J8">
            <v>21.96</v>
          </cell>
          <cell r="K8">
            <v>0</v>
          </cell>
        </row>
        <row r="9">
          <cell r="B9">
            <v>29.487499999999997</v>
          </cell>
          <cell r="C9">
            <v>37.6</v>
          </cell>
          <cell r="D9">
            <v>22.9</v>
          </cell>
          <cell r="E9">
            <v>57.875</v>
          </cell>
          <cell r="F9">
            <v>84</v>
          </cell>
          <cell r="G9">
            <v>27</v>
          </cell>
          <cell r="H9">
            <v>15.48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29.716666666666669</v>
          </cell>
          <cell r="C10">
            <v>37.700000000000003</v>
          </cell>
          <cell r="D10">
            <v>24.1</v>
          </cell>
          <cell r="E10">
            <v>58.125</v>
          </cell>
          <cell r="F10">
            <v>84</v>
          </cell>
          <cell r="G10">
            <v>25</v>
          </cell>
          <cell r="H10">
            <v>22.68</v>
          </cell>
          <cell r="I10" t="str">
            <v>L</v>
          </cell>
          <cell r="J10">
            <v>48.24</v>
          </cell>
          <cell r="K10">
            <v>0</v>
          </cell>
        </row>
        <row r="11">
          <cell r="B11">
            <v>25.787499999999994</v>
          </cell>
          <cell r="C11">
            <v>35.1</v>
          </cell>
          <cell r="D11">
            <v>20.8</v>
          </cell>
          <cell r="E11">
            <v>68.916666666666671</v>
          </cell>
          <cell r="F11">
            <v>91</v>
          </cell>
          <cell r="G11">
            <v>39</v>
          </cell>
          <cell r="H11">
            <v>23.759999999999998</v>
          </cell>
          <cell r="I11" t="str">
            <v>N</v>
          </cell>
          <cell r="J11">
            <v>55.800000000000004</v>
          </cell>
          <cell r="K11">
            <v>5.3999999999999995</v>
          </cell>
        </row>
        <row r="12">
          <cell r="B12">
            <v>25.700000000000003</v>
          </cell>
          <cell r="C12">
            <v>32.4</v>
          </cell>
          <cell r="D12">
            <v>21.1</v>
          </cell>
          <cell r="E12">
            <v>69.958333333333329</v>
          </cell>
          <cell r="F12">
            <v>90</v>
          </cell>
          <cell r="G12">
            <v>45</v>
          </cell>
          <cell r="H12">
            <v>20.16</v>
          </cell>
          <cell r="I12" t="str">
            <v>N</v>
          </cell>
          <cell r="J12">
            <v>42.480000000000004</v>
          </cell>
          <cell r="K12">
            <v>0</v>
          </cell>
        </row>
        <row r="13">
          <cell r="B13">
            <v>24.875</v>
          </cell>
          <cell r="C13">
            <v>31.5</v>
          </cell>
          <cell r="D13">
            <v>21.5</v>
          </cell>
          <cell r="E13">
            <v>75.291666666666671</v>
          </cell>
          <cell r="F13">
            <v>88</v>
          </cell>
          <cell r="G13">
            <v>48</v>
          </cell>
          <cell r="H13">
            <v>16.920000000000002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26.949999999999992</v>
          </cell>
          <cell r="C14">
            <v>34.200000000000003</v>
          </cell>
          <cell r="D14">
            <v>23.2</v>
          </cell>
          <cell r="E14">
            <v>69.541666666666671</v>
          </cell>
          <cell r="F14">
            <v>87</v>
          </cell>
          <cell r="G14">
            <v>39</v>
          </cell>
          <cell r="H14">
            <v>20.16</v>
          </cell>
          <cell r="I14" t="str">
            <v>N</v>
          </cell>
          <cell r="J14">
            <v>37.440000000000005</v>
          </cell>
          <cell r="K14">
            <v>0</v>
          </cell>
        </row>
        <row r="15">
          <cell r="B15">
            <v>24.387500000000003</v>
          </cell>
          <cell r="C15">
            <v>29</v>
          </cell>
          <cell r="D15">
            <v>21.6</v>
          </cell>
          <cell r="E15">
            <v>84.625</v>
          </cell>
          <cell r="F15">
            <v>95</v>
          </cell>
          <cell r="G15">
            <v>61</v>
          </cell>
          <cell r="H15">
            <v>17.64</v>
          </cell>
          <cell r="I15" t="str">
            <v>N</v>
          </cell>
          <cell r="J15">
            <v>37.080000000000005</v>
          </cell>
          <cell r="K15">
            <v>29.6</v>
          </cell>
        </row>
        <row r="16">
          <cell r="B16">
            <v>23.562499999999996</v>
          </cell>
          <cell r="C16">
            <v>29.1</v>
          </cell>
          <cell r="D16">
            <v>21.6</v>
          </cell>
          <cell r="E16">
            <v>89.708333333333329</v>
          </cell>
          <cell r="F16">
            <v>95</v>
          </cell>
          <cell r="G16">
            <v>67</v>
          </cell>
          <cell r="H16">
            <v>18.720000000000002</v>
          </cell>
          <cell r="I16" t="str">
            <v>N</v>
          </cell>
          <cell r="J16">
            <v>30.240000000000002</v>
          </cell>
          <cell r="K16">
            <v>5.9999999999999991</v>
          </cell>
        </row>
        <row r="17">
          <cell r="B17">
            <v>25.037500000000005</v>
          </cell>
          <cell r="C17">
            <v>32.1</v>
          </cell>
          <cell r="D17">
            <v>22.8</v>
          </cell>
          <cell r="E17">
            <v>87.291666666666671</v>
          </cell>
          <cell r="F17">
            <v>96</v>
          </cell>
          <cell r="G17">
            <v>51</v>
          </cell>
          <cell r="H17">
            <v>14.76</v>
          </cell>
          <cell r="I17" t="str">
            <v>NE</v>
          </cell>
          <cell r="J17">
            <v>34.56</v>
          </cell>
          <cell r="K17">
            <v>20.399999999999999</v>
          </cell>
        </row>
        <row r="18">
          <cell r="B18">
            <v>25.258333333333336</v>
          </cell>
          <cell r="C18">
            <v>31.4</v>
          </cell>
          <cell r="D18">
            <v>23.2</v>
          </cell>
          <cell r="E18">
            <v>85.083333333333329</v>
          </cell>
          <cell r="F18">
            <v>95</v>
          </cell>
          <cell r="G18">
            <v>59</v>
          </cell>
          <cell r="H18">
            <v>20.88</v>
          </cell>
          <cell r="I18" t="str">
            <v>NE</v>
          </cell>
          <cell r="J18">
            <v>41.4</v>
          </cell>
          <cell r="K18">
            <v>12.2</v>
          </cell>
        </row>
        <row r="19">
          <cell r="B19">
            <v>24.554166666666671</v>
          </cell>
          <cell r="C19">
            <v>31.7</v>
          </cell>
          <cell r="D19">
            <v>21.9</v>
          </cell>
          <cell r="E19">
            <v>87.75</v>
          </cell>
          <cell r="F19">
            <v>95</v>
          </cell>
          <cell r="G19">
            <v>62</v>
          </cell>
          <cell r="H19">
            <v>10.08</v>
          </cell>
          <cell r="I19" t="str">
            <v>N</v>
          </cell>
          <cell r="J19">
            <v>50.4</v>
          </cell>
          <cell r="K19">
            <v>36.4</v>
          </cell>
        </row>
        <row r="20">
          <cell r="B20">
            <v>26.708333333333332</v>
          </cell>
          <cell r="C20">
            <v>34.1</v>
          </cell>
          <cell r="D20">
            <v>21.2</v>
          </cell>
          <cell r="E20">
            <v>76.75</v>
          </cell>
          <cell r="F20">
            <v>96</v>
          </cell>
          <cell r="G20">
            <v>45</v>
          </cell>
          <cell r="H20">
            <v>15.120000000000001</v>
          </cell>
          <cell r="I20" t="str">
            <v>N</v>
          </cell>
          <cell r="J20">
            <v>32.04</v>
          </cell>
          <cell r="K20">
            <v>0.2</v>
          </cell>
        </row>
        <row r="21">
          <cell r="B21">
            <v>29.287499999999994</v>
          </cell>
          <cell r="C21">
            <v>36</v>
          </cell>
          <cell r="D21">
            <v>23.2</v>
          </cell>
          <cell r="E21">
            <v>64.75</v>
          </cell>
          <cell r="F21">
            <v>91</v>
          </cell>
          <cell r="G21">
            <v>37</v>
          </cell>
          <cell r="H21">
            <v>20.16</v>
          </cell>
          <cell r="I21" t="str">
            <v>N</v>
          </cell>
          <cell r="J21">
            <v>39.96</v>
          </cell>
          <cell r="K21">
            <v>0</v>
          </cell>
        </row>
        <row r="22">
          <cell r="B22">
            <v>28.591666666666669</v>
          </cell>
          <cell r="C22">
            <v>35.299999999999997</v>
          </cell>
          <cell r="D22">
            <v>24</v>
          </cell>
          <cell r="E22">
            <v>68.666666666666671</v>
          </cell>
          <cell r="F22">
            <v>89</v>
          </cell>
          <cell r="G22">
            <v>40</v>
          </cell>
          <cell r="H22">
            <v>14.76</v>
          </cell>
          <cell r="I22" t="str">
            <v>N</v>
          </cell>
          <cell r="J22">
            <v>50.76</v>
          </cell>
          <cell r="K22">
            <v>0.2</v>
          </cell>
        </row>
        <row r="23">
          <cell r="B23">
            <v>26.533333333333331</v>
          </cell>
          <cell r="C23">
            <v>32.5</v>
          </cell>
          <cell r="D23">
            <v>22.9</v>
          </cell>
          <cell r="E23">
            <v>78.375</v>
          </cell>
          <cell r="F23">
            <v>94</v>
          </cell>
          <cell r="G23">
            <v>53</v>
          </cell>
          <cell r="H23">
            <v>10.44</v>
          </cell>
          <cell r="I23" t="str">
            <v>SE</v>
          </cell>
          <cell r="J23">
            <v>21.96</v>
          </cell>
          <cell r="K23">
            <v>27.599999999999998</v>
          </cell>
        </row>
        <row r="24">
          <cell r="B24">
            <v>27.320833333333329</v>
          </cell>
          <cell r="C24">
            <v>33.9</v>
          </cell>
          <cell r="D24">
            <v>23.1</v>
          </cell>
          <cell r="E24">
            <v>74.875</v>
          </cell>
          <cell r="F24">
            <v>95</v>
          </cell>
          <cell r="G24">
            <v>43</v>
          </cell>
          <cell r="H24">
            <v>13.68</v>
          </cell>
          <cell r="I24" t="str">
            <v>NE</v>
          </cell>
          <cell r="J24">
            <v>35.64</v>
          </cell>
          <cell r="K24">
            <v>16.8</v>
          </cell>
        </row>
        <row r="25">
          <cell r="B25">
            <v>25.466666666666669</v>
          </cell>
          <cell r="C25">
            <v>31.8</v>
          </cell>
          <cell r="D25">
            <v>21.8</v>
          </cell>
          <cell r="E25">
            <v>83.583333333333329</v>
          </cell>
          <cell r="F25">
            <v>95</v>
          </cell>
          <cell r="G25">
            <v>57</v>
          </cell>
          <cell r="H25">
            <v>13.68</v>
          </cell>
          <cell r="I25" t="str">
            <v>NO</v>
          </cell>
          <cell r="J25">
            <v>34.200000000000003</v>
          </cell>
          <cell r="K25">
            <v>51.800000000000004</v>
          </cell>
        </row>
        <row r="26">
          <cell r="B26">
            <v>26.220833333333335</v>
          </cell>
          <cell r="C26">
            <v>33.5</v>
          </cell>
          <cell r="D26">
            <v>23</v>
          </cell>
          <cell r="E26">
            <v>79.583333333333329</v>
          </cell>
          <cell r="F26">
            <v>96</v>
          </cell>
          <cell r="G26">
            <v>51</v>
          </cell>
          <cell r="H26">
            <v>6.84</v>
          </cell>
          <cell r="I26" t="str">
            <v>S</v>
          </cell>
          <cell r="J26">
            <v>25.56</v>
          </cell>
          <cell r="K26">
            <v>2.4000000000000004</v>
          </cell>
        </row>
        <row r="27">
          <cell r="B27">
            <v>27.233333333333334</v>
          </cell>
          <cell r="C27">
            <v>33.700000000000003</v>
          </cell>
          <cell r="D27">
            <v>21.7</v>
          </cell>
          <cell r="E27">
            <v>73.25</v>
          </cell>
          <cell r="F27">
            <v>94</v>
          </cell>
          <cell r="G27">
            <v>43</v>
          </cell>
          <cell r="H27">
            <v>14.4</v>
          </cell>
          <cell r="I27" t="str">
            <v>L</v>
          </cell>
          <cell r="J27">
            <v>30.96</v>
          </cell>
          <cell r="K27">
            <v>0.4</v>
          </cell>
        </row>
        <row r="28">
          <cell r="B28">
            <v>27.224999999999994</v>
          </cell>
          <cell r="C28">
            <v>31.9</v>
          </cell>
          <cell r="D28">
            <v>22.3</v>
          </cell>
          <cell r="E28">
            <v>69.791666666666671</v>
          </cell>
          <cell r="F28">
            <v>92</v>
          </cell>
          <cell r="G28">
            <v>48</v>
          </cell>
          <cell r="H28">
            <v>19.079999999999998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27.291666666666668</v>
          </cell>
          <cell r="C29">
            <v>32.6</v>
          </cell>
          <cell r="D29">
            <v>23.2</v>
          </cell>
          <cell r="E29">
            <v>70.5</v>
          </cell>
          <cell r="F29">
            <v>89</v>
          </cell>
          <cell r="G29">
            <v>48</v>
          </cell>
          <cell r="H29">
            <v>19.079999999999998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26.30416666666666</v>
          </cell>
          <cell r="C30">
            <v>31.3</v>
          </cell>
          <cell r="D30">
            <v>22.3</v>
          </cell>
          <cell r="E30">
            <v>79.916666666666671</v>
          </cell>
          <cell r="F30">
            <v>95</v>
          </cell>
          <cell r="G30">
            <v>52</v>
          </cell>
          <cell r="H30">
            <v>7.9200000000000008</v>
          </cell>
          <cell r="I30" t="str">
            <v>S</v>
          </cell>
          <cell r="J30">
            <v>23.040000000000003</v>
          </cell>
          <cell r="K30">
            <v>46.600000000000009</v>
          </cell>
        </row>
        <row r="31">
          <cell r="B31">
            <v>27.083333333333332</v>
          </cell>
          <cell r="C31">
            <v>34.6</v>
          </cell>
          <cell r="D31">
            <v>22.1</v>
          </cell>
          <cell r="E31">
            <v>73.666666666666671</v>
          </cell>
          <cell r="F31">
            <v>95</v>
          </cell>
          <cell r="G31">
            <v>40</v>
          </cell>
          <cell r="H31">
            <v>15.48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27.333333333333332</v>
          </cell>
          <cell r="C32">
            <v>34.700000000000003</v>
          </cell>
          <cell r="D32">
            <v>22.8</v>
          </cell>
          <cell r="E32">
            <v>73.333333333333329</v>
          </cell>
          <cell r="F32">
            <v>95</v>
          </cell>
          <cell r="G32">
            <v>43</v>
          </cell>
          <cell r="H32">
            <v>11.16</v>
          </cell>
          <cell r="I32" t="str">
            <v>NE</v>
          </cell>
          <cell r="J32">
            <v>30.240000000000002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28.204166666666662</v>
          </cell>
          <cell r="C5">
            <v>35.200000000000003</v>
          </cell>
          <cell r="D5">
            <v>23</v>
          </cell>
          <cell r="E5">
            <v>66.541666666666671</v>
          </cell>
          <cell r="F5">
            <v>88</v>
          </cell>
          <cell r="G5">
            <v>35</v>
          </cell>
          <cell r="H5">
            <v>14.04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28.175000000000001</v>
          </cell>
          <cell r="C6">
            <v>33.5</v>
          </cell>
          <cell r="D6">
            <v>23.5</v>
          </cell>
          <cell r="E6">
            <v>66.666666666666671</v>
          </cell>
          <cell r="F6">
            <v>87</v>
          </cell>
          <cell r="G6">
            <v>42</v>
          </cell>
          <cell r="H6">
            <v>14.4</v>
          </cell>
          <cell r="I6" t="str">
            <v>N</v>
          </cell>
          <cell r="J6">
            <v>34.92</v>
          </cell>
          <cell r="K6">
            <v>2</v>
          </cell>
        </row>
        <row r="7">
          <cell r="B7">
            <v>25.920833333333331</v>
          </cell>
          <cell r="C7">
            <v>34.799999999999997</v>
          </cell>
          <cell r="D7">
            <v>20</v>
          </cell>
          <cell r="E7">
            <v>76.416666666666671</v>
          </cell>
          <cell r="F7">
            <v>95</v>
          </cell>
          <cell r="G7">
            <v>42</v>
          </cell>
          <cell r="H7">
            <v>19.8</v>
          </cell>
          <cell r="I7" t="str">
            <v>NO</v>
          </cell>
          <cell r="J7">
            <v>43.92</v>
          </cell>
          <cell r="K7">
            <v>39.599999999999994</v>
          </cell>
        </row>
        <row r="8">
          <cell r="B8">
            <v>24.870833333333337</v>
          </cell>
          <cell r="C8">
            <v>32.1</v>
          </cell>
          <cell r="D8">
            <v>20.7</v>
          </cell>
          <cell r="E8">
            <v>74.75</v>
          </cell>
          <cell r="F8">
            <v>95</v>
          </cell>
          <cell r="G8">
            <v>39</v>
          </cell>
          <cell r="H8">
            <v>5.7600000000000007</v>
          </cell>
          <cell r="I8" t="str">
            <v>SE</v>
          </cell>
          <cell r="J8">
            <v>17.64</v>
          </cell>
          <cell r="K8">
            <v>0</v>
          </cell>
        </row>
        <row r="9">
          <cell r="B9">
            <v>27.029166666666665</v>
          </cell>
          <cell r="C9">
            <v>34.6</v>
          </cell>
          <cell r="D9">
            <v>20.6</v>
          </cell>
          <cell r="E9">
            <v>63.083333333333336</v>
          </cell>
          <cell r="F9">
            <v>93</v>
          </cell>
          <cell r="G9">
            <v>32</v>
          </cell>
          <cell r="H9">
            <v>9.3600000000000012</v>
          </cell>
          <cell r="I9" t="str">
            <v>NE</v>
          </cell>
          <cell r="J9">
            <v>23.400000000000002</v>
          </cell>
          <cell r="K9">
            <v>0</v>
          </cell>
        </row>
        <row r="10">
          <cell r="B10">
            <v>26.683333333333334</v>
          </cell>
          <cell r="C10">
            <v>34.6</v>
          </cell>
          <cell r="D10">
            <v>22.6</v>
          </cell>
          <cell r="E10">
            <v>64.208333333333329</v>
          </cell>
          <cell r="F10">
            <v>83</v>
          </cell>
          <cell r="G10">
            <v>37</v>
          </cell>
          <cell r="H10">
            <v>20.52</v>
          </cell>
          <cell r="I10" t="str">
            <v>NE</v>
          </cell>
          <cell r="J10">
            <v>53.28</v>
          </cell>
          <cell r="K10">
            <v>0.2</v>
          </cell>
        </row>
        <row r="11">
          <cell r="B11">
            <v>22.958333333333339</v>
          </cell>
          <cell r="C11">
            <v>30.3</v>
          </cell>
          <cell r="D11">
            <v>19.399999999999999</v>
          </cell>
          <cell r="E11">
            <v>80.041666666666671</v>
          </cell>
          <cell r="F11">
            <v>95</v>
          </cell>
          <cell r="G11">
            <v>58</v>
          </cell>
          <cell r="H11">
            <v>18</v>
          </cell>
          <cell r="I11" t="str">
            <v>L</v>
          </cell>
          <cell r="J11">
            <v>43.56</v>
          </cell>
          <cell r="K11">
            <v>15.000000000000002</v>
          </cell>
        </row>
        <row r="12">
          <cell r="B12">
            <v>22.400000000000002</v>
          </cell>
          <cell r="C12">
            <v>29.3</v>
          </cell>
          <cell r="D12">
            <v>18.899999999999999</v>
          </cell>
          <cell r="E12">
            <v>82.208333333333329</v>
          </cell>
          <cell r="F12">
            <v>96</v>
          </cell>
          <cell r="G12">
            <v>52</v>
          </cell>
          <cell r="H12">
            <v>21.240000000000002</v>
          </cell>
          <cell r="I12" t="str">
            <v>L</v>
          </cell>
          <cell r="J12">
            <v>50.76</v>
          </cell>
          <cell r="K12">
            <v>3</v>
          </cell>
        </row>
        <row r="13">
          <cell r="B13">
            <v>22.508333333333336</v>
          </cell>
          <cell r="C13">
            <v>29.8</v>
          </cell>
          <cell r="D13">
            <v>19.3</v>
          </cell>
          <cell r="E13">
            <v>80.833333333333329</v>
          </cell>
          <cell r="F13">
            <v>94</v>
          </cell>
          <cell r="G13">
            <v>46</v>
          </cell>
          <cell r="H13">
            <v>15.48</v>
          </cell>
          <cell r="I13" t="str">
            <v>N</v>
          </cell>
          <cell r="J13">
            <v>46.440000000000005</v>
          </cell>
          <cell r="K13">
            <v>15.6</v>
          </cell>
        </row>
        <row r="14">
          <cell r="B14">
            <v>25.079166666666666</v>
          </cell>
          <cell r="C14">
            <v>33.1</v>
          </cell>
          <cell r="D14">
            <v>21.5</v>
          </cell>
          <cell r="E14">
            <v>76.708333333333329</v>
          </cell>
          <cell r="F14">
            <v>95</v>
          </cell>
          <cell r="G14">
            <v>37</v>
          </cell>
          <cell r="H14">
            <v>14.76</v>
          </cell>
          <cell r="I14" t="str">
            <v>N</v>
          </cell>
          <cell r="J14">
            <v>32.4</v>
          </cell>
          <cell r="K14">
            <v>1</v>
          </cell>
        </row>
        <row r="15">
          <cell r="B15">
            <v>24.358333333333334</v>
          </cell>
          <cell r="C15">
            <v>31.5</v>
          </cell>
          <cell r="D15">
            <v>21.7</v>
          </cell>
          <cell r="E15">
            <v>82.583333333333329</v>
          </cell>
          <cell r="F15">
            <v>93</v>
          </cell>
          <cell r="G15">
            <v>50</v>
          </cell>
          <cell r="H15">
            <v>18</v>
          </cell>
          <cell r="I15" t="str">
            <v>N</v>
          </cell>
          <cell r="J15">
            <v>47.16</v>
          </cell>
          <cell r="K15">
            <v>4.5999999999999996</v>
          </cell>
        </row>
        <row r="16">
          <cell r="B16">
            <v>24.658333333333331</v>
          </cell>
          <cell r="C16">
            <v>32.200000000000003</v>
          </cell>
          <cell r="D16">
            <v>21.3</v>
          </cell>
          <cell r="E16">
            <v>81.583333333333329</v>
          </cell>
          <cell r="F16">
            <v>94</v>
          </cell>
          <cell r="G16">
            <v>47</v>
          </cell>
          <cell r="H16">
            <v>11.16</v>
          </cell>
          <cell r="I16" t="str">
            <v>N</v>
          </cell>
          <cell r="J16">
            <v>28.44</v>
          </cell>
          <cell r="K16">
            <v>4.8</v>
          </cell>
        </row>
        <row r="17">
          <cell r="B17">
            <v>23.979166666666668</v>
          </cell>
          <cell r="C17">
            <v>29.8</v>
          </cell>
          <cell r="D17">
            <v>20.2</v>
          </cell>
          <cell r="E17">
            <v>86.666666666666671</v>
          </cell>
          <cell r="F17">
            <v>95</v>
          </cell>
          <cell r="G17">
            <v>59</v>
          </cell>
          <cell r="H17">
            <v>17.64</v>
          </cell>
          <cell r="I17" t="str">
            <v>NE</v>
          </cell>
          <cell r="J17">
            <v>36.72</v>
          </cell>
          <cell r="K17">
            <v>31.799999999999997</v>
          </cell>
        </row>
        <row r="18">
          <cell r="B18">
            <v>23.766666666666666</v>
          </cell>
          <cell r="C18">
            <v>30.7</v>
          </cell>
          <cell r="D18">
            <v>21.7</v>
          </cell>
          <cell r="E18">
            <v>85.875</v>
          </cell>
          <cell r="F18">
            <v>94</v>
          </cell>
          <cell r="G18">
            <v>58</v>
          </cell>
          <cell r="H18">
            <v>13.68</v>
          </cell>
          <cell r="I18" t="str">
            <v>NE</v>
          </cell>
          <cell r="J18">
            <v>37.080000000000005</v>
          </cell>
          <cell r="K18">
            <v>4.8000000000000007</v>
          </cell>
        </row>
        <row r="19">
          <cell r="B19">
            <v>23.025000000000002</v>
          </cell>
          <cell r="C19">
            <v>30.8</v>
          </cell>
          <cell r="D19">
            <v>21.1</v>
          </cell>
          <cell r="E19">
            <v>89.083333333333329</v>
          </cell>
          <cell r="F19">
            <v>95</v>
          </cell>
          <cell r="G19">
            <v>59</v>
          </cell>
          <cell r="H19">
            <v>14.76</v>
          </cell>
          <cell r="I19" t="str">
            <v>N</v>
          </cell>
          <cell r="J19">
            <v>41.4</v>
          </cell>
          <cell r="K19">
            <v>18.8</v>
          </cell>
        </row>
        <row r="20">
          <cell r="B20">
            <v>25.566666666666666</v>
          </cell>
          <cell r="C20">
            <v>33.9</v>
          </cell>
          <cell r="D20">
            <v>20.8</v>
          </cell>
          <cell r="E20">
            <v>78.041666666666671</v>
          </cell>
          <cell r="F20">
            <v>95</v>
          </cell>
          <cell r="G20">
            <v>45</v>
          </cell>
          <cell r="H20">
            <v>10.8</v>
          </cell>
          <cell r="I20" t="str">
            <v>NO</v>
          </cell>
          <cell r="J20">
            <v>34.200000000000003</v>
          </cell>
          <cell r="K20">
            <v>0.2</v>
          </cell>
        </row>
        <row r="21">
          <cell r="B21">
            <v>27.712500000000002</v>
          </cell>
          <cell r="C21">
            <v>36.299999999999997</v>
          </cell>
          <cell r="D21">
            <v>21.5</v>
          </cell>
          <cell r="E21">
            <v>69.083333333333329</v>
          </cell>
          <cell r="F21">
            <v>94</v>
          </cell>
          <cell r="G21">
            <v>31</v>
          </cell>
          <cell r="H21">
            <v>11.520000000000001</v>
          </cell>
          <cell r="I21" t="str">
            <v>N</v>
          </cell>
          <cell r="J21">
            <v>32.76</v>
          </cell>
          <cell r="K21">
            <v>0</v>
          </cell>
        </row>
        <row r="22">
          <cell r="B22">
            <v>28.241666666666671</v>
          </cell>
          <cell r="C22">
            <v>36.4</v>
          </cell>
          <cell r="D22">
            <v>23.8</v>
          </cell>
          <cell r="E22">
            <v>65.666666666666671</v>
          </cell>
          <cell r="F22">
            <v>85</v>
          </cell>
          <cell r="G22">
            <v>37</v>
          </cell>
          <cell r="H22">
            <v>18.36</v>
          </cell>
          <cell r="I22" t="str">
            <v>N</v>
          </cell>
          <cell r="J22">
            <v>43.56</v>
          </cell>
          <cell r="K22">
            <v>0</v>
          </cell>
        </row>
        <row r="23">
          <cell r="B23">
            <v>25.366666666666664</v>
          </cell>
          <cell r="C23">
            <v>33.200000000000003</v>
          </cell>
          <cell r="D23">
            <v>21.1</v>
          </cell>
          <cell r="E23">
            <v>77.041666666666671</v>
          </cell>
          <cell r="F23">
            <v>91</v>
          </cell>
          <cell r="G23">
            <v>44</v>
          </cell>
          <cell r="H23">
            <v>11.879999999999999</v>
          </cell>
          <cell r="I23" t="str">
            <v>SE</v>
          </cell>
          <cell r="J23">
            <v>47.16</v>
          </cell>
          <cell r="K23">
            <v>14.4</v>
          </cell>
        </row>
        <row r="24">
          <cell r="B24">
            <v>26.358333333333334</v>
          </cell>
          <cell r="C24">
            <v>33</v>
          </cell>
          <cell r="D24">
            <v>21.5</v>
          </cell>
          <cell r="E24">
            <v>74.541666666666671</v>
          </cell>
          <cell r="F24">
            <v>95</v>
          </cell>
          <cell r="G24">
            <v>40</v>
          </cell>
          <cell r="H24">
            <v>11.879999999999999</v>
          </cell>
          <cell r="I24" t="str">
            <v>N</v>
          </cell>
          <cell r="J24">
            <v>28.44</v>
          </cell>
          <cell r="K24">
            <v>0</v>
          </cell>
        </row>
        <row r="25">
          <cell r="B25">
            <v>25.437499999999996</v>
          </cell>
          <cell r="C25">
            <v>30.3</v>
          </cell>
          <cell r="D25">
            <v>21.8</v>
          </cell>
          <cell r="E25">
            <v>77</v>
          </cell>
          <cell r="F25">
            <v>93</v>
          </cell>
          <cell r="G25">
            <v>55</v>
          </cell>
          <cell r="H25">
            <v>8.64</v>
          </cell>
          <cell r="I25" t="str">
            <v>S</v>
          </cell>
          <cell r="J25">
            <v>19.079999999999998</v>
          </cell>
          <cell r="K25">
            <v>0.60000000000000009</v>
          </cell>
        </row>
        <row r="26">
          <cell r="B26">
            <v>26.733333333333334</v>
          </cell>
          <cell r="C26">
            <v>32.6</v>
          </cell>
          <cell r="D26">
            <v>22.9</v>
          </cell>
          <cell r="E26">
            <v>74.458333333333329</v>
          </cell>
          <cell r="F26">
            <v>94</v>
          </cell>
          <cell r="G26">
            <v>48</v>
          </cell>
          <cell r="H26">
            <v>12.96</v>
          </cell>
          <cell r="I26" t="str">
            <v>SE</v>
          </cell>
          <cell r="J26">
            <v>43.2</v>
          </cell>
          <cell r="K26">
            <v>2</v>
          </cell>
        </row>
        <row r="27">
          <cell r="B27">
            <v>26.137500000000003</v>
          </cell>
          <cell r="C27">
            <v>32.1</v>
          </cell>
          <cell r="D27">
            <v>21.8</v>
          </cell>
          <cell r="E27">
            <v>70.083333333333329</v>
          </cell>
          <cell r="F27">
            <v>91</v>
          </cell>
          <cell r="G27">
            <v>45</v>
          </cell>
          <cell r="H27">
            <v>16.559999999999999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26.458333333333332</v>
          </cell>
          <cell r="C28">
            <v>32.1</v>
          </cell>
          <cell r="D28">
            <v>22</v>
          </cell>
          <cell r="E28">
            <v>67.875</v>
          </cell>
          <cell r="F28">
            <v>87</v>
          </cell>
          <cell r="G28">
            <v>42</v>
          </cell>
          <cell r="H28">
            <v>16.2</v>
          </cell>
          <cell r="I28" t="str">
            <v>NE</v>
          </cell>
          <cell r="J28">
            <v>38.159999999999997</v>
          </cell>
          <cell r="K28">
            <v>0.2</v>
          </cell>
        </row>
        <row r="29">
          <cell r="B29">
            <v>26.695833333333336</v>
          </cell>
          <cell r="C29">
            <v>33.200000000000003</v>
          </cell>
          <cell r="D29">
            <v>22.3</v>
          </cell>
          <cell r="E29">
            <v>68.708333333333329</v>
          </cell>
          <cell r="F29">
            <v>89</v>
          </cell>
          <cell r="G29">
            <v>43</v>
          </cell>
          <cell r="H29">
            <v>13.32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24.833333333333332</v>
          </cell>
          <cell r="C30">
            <v>31.3</v>
          </cell>
          <cell r="D30">
            <v>22.3</v>
          </cell>
          <cell r="E30">
            <v>83.291666666666671</v>
          </cell>
          <cell r="F30">
            <v>95</v>
          </cell>
          <cell r="G30">
            <v>56</v>
          </cell>
          <cell r="H30">
            <v>7.2</v>
          </cell>
          <cell r="I30" t="str">
            <v>O</v>
          </cell>
          <cell r="J30">
            <v>24.840000000000003</v>
          </cell>
          <cell r="K30">
            <v>17.2</v>
          </cell>
        </row>
        <row r="31">
          <cell r="B31">
            <v>26.216666666666665</v>
          </cell>
          <cell r="C31">
            <v>33</v>
          </cell>
          <cell r="D31">
            <v>20.5</v>
          </cell>
          <cell r="E31">
            <v>69.916666666666671</v>
          </cell>
          <cell r="F31">
            <v>91</v>
          </cell>
          <cell r="G31">
            <v>41</v>
          </cell>
          <cell r="H31">
            <v>4.32</v>
          </cell>
          <cell r="I31" t="str">
            <v>S</v>
          </cell>
          <cell r="J31">
            <v>19.079999999999998</v>
          </cell>
          <cell r="K31">
            <v>0</v>
          </cell>
        </row>
        <row r="32">
          <cell r="B32">
            <v>25.587499999999995</v>
          </cell>
          <cell r="C32">
            <v>32.6</v>
          </cell>
          <cell r="D32">
            <v>19.600000000000001</v>
          </cell>
          <cell r="E32">
            <v>70.5</v>
          </cell>
          <cell r="F32">
            <v>93</v>
          </cell>
          <cell r="G32">
            <v>51</v>
          </cell>
          <cell r="H32">
            <v>34.56</v>
          </cell>
          <cell r="I32" t="str">
            <v>L</v>
          </cell>
          <cell r="J32">
            <v>72.72</v>
          </cell>
          <cell r="K32">
            <v>13.200000000000001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26.583333333333339</v>
          </cell>
          <cell r="C5">
            <v>32.799999999999997</v>
          </cell>
          <cell r="D5">
            <v>21.6</v>
          </cell>
          <cell r="E5">
            <v>78.166666666666671</v>
          </cell>
          <cell r="F5">
            <v>100</v>
          </cell>
          <cell r="G5">
            <v>47</v>
          </cell>
          <cell r="H5">
            <v>14.04</v>
          </cell>
          <cell r="I5" t="str">
            <v>L</v>
          </cell>
          <cell r="J5">
            <v>28.8</v>
          </cell>
          <cell r="K5">
            <v>0</v>
          </cell>
        </row>
        <row r="6">
          <cell r="B6">
            <v>26.920833333333331</v>
          </cell>
          <cell r="C6">
            <v>33.700000000000003</v>
          </cell>
          <cell r="D6">
            <v>22.2</v>
          </cell>
          <cell r="E6">
            <v>78.416666666666671</v>
          </cell>
          <cell r="F6">
            <v>100</v>
          </cell>
          <cell r="G6">
            <v>45</v>
          </cell>
          <cell r="H6">
            <v>8.64</v>
          </cell>
          <cell r="I6" t="str">
            <v>NO</v>
          </cell>
          <cell r="J6">
            <v>28.08</v>
          </cell>
          <cell r="K6">
            <v>0.60000000000000009</v>
          </cell>
        </row>
        <row r="7">
          <cell r="B7">
            <v>26.833333333333329</v>
          </cell>
          <cell r="C7">
            <v>34.299999999999997</v>
          </cell>
          <cell r="D7">
            <v>22.4</v>
          </cell>
          <cell r="E7">
            <v>75.791666666666671</v>
          </cell>
          <cell r="F7">
            <v>97</v>
          </cell>
          <cell r="G7">
            <v>40</v>
          </cell>
          <cell r="H7">
            <v>24.840000000000003</v>
          </cell>
          <cell r="I7" t="str">
            <v>O</v>
          </cell>
          <cell r="J7">
            <v>54.72</v>
          </cell>
          <cell r="K7">
            <v>0</v>
          </cell>
        </row>
        <row r="8">
          <cell r="B8">
            <v>25.239130434782609</v>
          </cell>
          <cell r="C8">
            <v>33.799999999999997</v>
          </cell>
          <cell r="D8">
            <v>17.7</v>
          </cell>
          <cell r="E8">
            <v>70.571428571428569</v>
          </cell>
          <cell r="F8">
            <v>100</v>
          </cell>
          <cell r="G8">
            <v>32</v>
          </cell>
          <cell r="H8">
            <v>10.44</v>
          </cell>
          <cell r="I8" t="str">
            <v>L</v>
          </cell>
          <cell r="J8">
            <v>27.720000000000002</v>
          </cell>
          <cell r="K8">
            <v>0.2</v>
          </cell>
        </row>
        <row r="9">
          <cell r="B9">
            <v>27.087500000000002</v>
          </cell>
          <cell r="C9">
            <v>36.6</v>
          </cell>
          <cell r="D9">
            <v>19.3</v>
          </cell>
          <cell r="E9">
            <v>67.208333333333329</v>
          </cell>
          <cell r="F9">
            <v>100</v>
          </cell>
          <cell r="G9">
            <v>27</v>
          </cell>
          <cell r="H9">
            <v>6.84</v>
          </cell>
          <cell r="I9" t="str">
            <v>L</v>
          </cell>
          <cell r="J9">
            <v>21.240000000000002</v>
          </cell>
          <cell r="K9">
            <v>0.2</v>
          </cell>
        </row>
        <row r="10">
          <cell r="B10">
            <v>26.258333333333329</v>
          </cell>
          <cell r="C10">
            <v>33.799999999999997</v>
          </cell>
          <cell r="D10">
            <v>21.3</v>
          </cell>
          <cell r="E10">
            <v>68.291666666666671</v>
          </cell>
          <cell r="F10">
            <v>97</v>
          </cell>
          <cell r="G10">
            <v>41</v>
          </cell>
          <cell r="H10">
            <v>16.2</v>
          </cell>
          <cell r="I10" t="str">
            <v>L</v>
          </cell>
          <cell r="J10">
            <v>50.04</v>
          </cell>
          <cell r="K10">
            <v>0</v>
          </cell>
        </row>
        <row r="11">
          <cell r="B11">
            <v>24.787499999999998</v>
          </cell>
          <cell r="C11">
            <v>34.9</v>
          </cell>
          <cell r="D11">
            <v>19</v>
          </cell>
          <cell r="E11">
            <v>71.625</v>
          </cell>
          <cell r="F11">
            <v>99</v>
          </cell>
          <cell r="G11">
            <v>33</v>
          </cell>
          <cell r="H11">
            <v>19.079999999999998</v>
          </cell>
          <cell r="I11" t="str">
            <v>O</v>
          </cell>
          <cell r="J11">
            <v>38.159999999999997</v>
          </cell>
          <cell r="K11">
            <v>1.4</v>
          </cell>
        </row>
        <row r="12">
          <cell r="B12">
            <v>22.820833333333329</v>
          </cell>
          <cell r="C12">
            <v>31.4</v>
          </cell>
          <cell r="D12">
            <v>17.8</v>
          </cell>
          <cell r="E12">
            <v>83.083333333333329</v>
          </cell>
          <cell r="F12">
            <v>100</v>
          </cell>
          <cell r="G12">
            <v>44</v>
          </cell>
          <cell r="H12">
            <v>11.16</v>
          </cell>
          <cell r="I12" t="str">
            <v>NE</v>
          </cell>
          <cell r="J12">
            <v>42.480000000000004</v>
          </cell>
          <cell r="K12">
            <v>37.200000000000003</v>
          </cell>
        </row>
        <row r="13">
          <cell r="B13">
            <v>22.066666666666666</v>
          </cell>
          <cell r="C13">
            <v>26.9</v>
          </cell>
          <cell r="D13">
            <v>19</v>
          </cell>
          <cell r="E13">
            <v>85.692307692307693</v>
          </cell>
          <cell r="F13">
            <v>100</v>
          </cell>
          <cell r="G13">
            <v>69</v>
          </cell>
          <cell r="H13">
            <v>9.7200000000000006</v>
          </cell>
          <cell r="I13" t="str">
            <v>NE</v>
          </cell>
          <cell r="J13">
            <v>28.44</v>
          </cell>
          <cell r="K13">
            <v>51.800000000000011</v>
          </cell>
        </row>
        <row r="14">
          <cell r="B14">
            <v>24.783333333333331</v>
          </cell>
          <cell r="C14">
            <v>31.9</v>
          </cell>
          <cell r="D14">
            <v>20.2</v>
          </cell>
          <cell r="E14">
            <v>78.7</v>
          </cell>
          <cell r="F14">
            <v>100</v>
          </cell>
          <cell r="G14">
            <v>46</v>
          </cell>
          <cell r="H14">
            <v>11.520000000000001</v>
          </cell>
          <cell r="I14" t="str">
            <v>NO</v>
          </cell>
          <cell r="J14">
            <v>31.319999999999997</v>
          </cell>
          <cell r="K14">
            <v>0.4</v>
          </cell>
        </row>
        <row r="15">
          <cell r="B15">
            <v>23.570833333333336</v>
          </cell>
          <cell r="C15">
            <v>29</v>
          </cell>
          <cell r="D15">
            <v>19.7</v>
          </cell>
          <cell r="E15">
            <v>89.782608695652172</v>
          </cell>
          <cell r="F15">
            <v>100</v>
          </cell>
          <cell r="G15">
            <v>63</v>
          </cell>
          <cell r="H15">
            <v>19.440000000000001</v>
          </cell>
          <cell r="I15" t="str">
            <v>NO</v>
          </cell>
          <cell r="J15">
            <v>45.36</v>
          </cell>
          <cell r="K15">
            <v>1.4000000000000001</v>
          </cell>
        </row>
        <row r="16">
          <cell r="B16">
            <v>23.862500000000001</v>
          </cell>
          <cell r="C16">
            <v>31.3</v>
          </cell>
          <cell r="D16">
            <v>20.399999999999999</v>
          </cell>
          <cell r="E16">
            <v>87.583333333333329</v>
          </cell>
          <cell r="F16">
            <v>100</v>
          </cell>
          <cell r="G16">
            <v>55</v>
          </cell>
          <cell r="H16">
            <v>10.8</v>
          </cell>
          <cell r="I16" t="str">
            <v>NO</v>
          </cell>
          <cell r="J16">
            <v>27</v>
          </cell>
          <cell r="K16">
            <v>0.2</v>
          </cell>
        </row>
        <row r="17">
          <cell r="B17">
            <v>25.5</v>
          </cell>
          <cell r="C17">
            <v>33.4</v>
          </cell>
          <cell r="D17">
            <v>22.3</v>
          </cell>
          <cell r="E17">
            <v>78.4375</v>
          </cell>
          <cell r="F17">
            <v>100</v>
          </cell>
          <cell r="G17">
            <v>43</v>
          </cell>
          <cell r="H17">
            <v>11.16</v>
          </cell>
          <cell r="I17" t="str">
            <v>NO</v>
          </cell>
          <cell r="J17">
            <v>40.680000000000007</v>
          </cell>
          <cell r="K17">
            <v>1.6</v>
          </cell>
        </row>
        <row r="18">
          <cell r="B18">
            <v>25.783333333333342</v>
          </cell>
          <cell r="C18">
            <v>33.700000000000003</v>
          </cell>
          <cell r="D18">
            <v>22.1</v>
          </cell>
          <cell r="E18">
            <v>81.875</v>
          </cell>
          <cell r="F18">
            <v>100</v>
          </cell>
          <cell r="G18">
            <v>43</v>
          </cell>
          <cell r="H18">
            <v>31.680000000000003</v>
          </cell>
          <cell r="I18" t="str">
            <v>NO</v>
          </cell>
          <cell r="J18">
            <v>59.04</v>
          </cell>
          <cell r="K18">
            <v>0</v>
          </cell>
        </row>
        <row r="19">
          <cell r="B19">
            <v>25.341666666666665</v>
          </cell>
          <cell r="C19">
            <v>34.1</v>
          </cell>
          <cell r="D19">
            <v>21.7</v>
          </cell>
          <cell r="E19">
            <v>82.5</v>
          </cell>
          <cell r="F19">
            <v>100</v>
          </cell>
          <cell r="G19">
            <v>40</v>
          </cell>
          <cell r="H19">
            <v>34.92</v>
          </cell>
          <cell r="I19" t="str">
            <v>O</v>
          </cell>
          <cell r="J19">
            <v>61.2</v>
          </cell>
          <cell r="K19">
            <v>0</v>
          </cell>
        </row>
        <row r="20">
          <cell r="B20">
            <v>27.045833333333334</v>
          </cell>
          <cell r="C20">
            <v>35.799999999999997</v>
          </cell>
          <cell r="D20">
            <v>21</v>
          </cell>
          <cell r="E20">
            <v>73.416666666666671</v>
          </cell>
          <cell r="F20">
            <v>100</v>
          </cell>
          <cell r="G20">
            <v>31</v>
          </cell>
          <cell r="H20">
            <v>10.08</v>
          </cell>
          <cell r="I20" t="str">
            <v>NO</v>
          </cell>
          <cell r="J20">
            <v>30.240000000000002</v>
          </cell>
          <cell r="K20">
            <v>0</v>
          </cell>
        </row>
        <row r="21">
          <cell r="B21">
            <v>28.220833333333335</v>
          </cell>
          <cell r="C21">
            <v>37</v>
          </cell>
          <cell r="D21">
            <v>20</v>
          </cell>
          <cell r="E21">
            <v>65.708333333333329</v>
          </cell>
          <cell r="F21">
            <v>100</v>
          </cell>
          <cell r="G21">
            <v>28</v>
          </cell>
          <cell r="H21">
            <v>10.8</v>
          </cell>
          <cell r="I21" t="str">
            <v>NO</v>
          </cell>
          <cell r="J21">
            <v>40.32</v>
          </cell>
          <cell r="K21">
            <v>0</v>
          </cell>
        </row>
        <row r="22">
          <cell r="B22">
            <v>24.791666666666668</v>
          </cell>
          <cell r="C22">
            <v>34.4</v>
          </cell>
          <cell r="D22">
            <v>21</v>
          </cell>
          <cell r="E22">
            <v>83.458333333333329</v>
          </cell>
          <cell r="F22">
            <v>100</v>
          </cell>
          <cell r="G22">
            <v>42</v>
          </cell>
          <cell r="H22">
            <v>21.6</v>
          </cell>
          <cell r="I22" t="str">
            <v>NO</v>
          </cell>
          <cell r="J22">
            <v>46.080000000000005</v>
          </cell>
          <cell r="K22">
            <v>42.4</v>
          </cell>
        </row>
        <row r="23">
          <cell r="B23">
            <v>24.995833333333326</v>
          </cell>
          <cell r="C23">
            <v>34.6</v>
          </cell>
          <cell r="D23">
            <v>21.6</v>
          </cell>
          <cell r="E23">
            <v>84.208333333333329</v>
          </cell>
          <cell r="F23">
            <v>100</v>
          </cell>
          <cell r="G23">
            <v>37</v>
          </cell>
          <cell r="H23">
            <v>12.6</v>
          </cell>
          <cell r="I23" t="str">
            <v>L</v>
          </cell>
          <cell r="J23">
            <v>34.56</v>
          </cell>
          <cell r="K23">
            <v>0.2</v>
          </cell>
        </row>
        <row r="24">
          <cell r="B24">
            <v>25.94583333333334</v>
          </cell>
          <cell r="C24">
            <v>32.799999999999997</v>
          </cell>
          <cell r="D24">
            <v>22.2</v>
          </cell>
          <cell r="E24">
            <v>80.041666666666671</v>
          </cell>
          <cell r="F24">
            <v>100</v>
          </cell>
          <cell r="G24">
            <v>44</v>
          </cell>
          <cell r="H24">
            <v>5.4</v>
          </cell>
          <cell r="I24" t="str">
            <v>NE</v>
          </cell>
          <cell r="J24">
            <v>14.76</v>
          </cell>
          <cell r="K24">
            <v>0</v>
          </cell>
        </row>
        <row r="25">
          <cell r="B25">
            <v>25.258333333333329</v>
          </cell>
          <cell r="C25">
            <v>32</v>
          </cell>
          <cell r="D25">
            <v>21.4</v>
          </cell>
          <cell r="E25">
            <v>81.041666666666671</v>
          </cell>
          <cell r="F25">
            <v>100</v>
          </cell>
          <cell r="G25">
            <v>45</v>
          </cell>
          <cell r="H25">
            <v>11.520000000000001</v>
          </cell>
          <cell r="I25" t="str">
            <v>S</v>
          </cell>
          <cell r="J25">
            <v>26.64</v>
          </cell>
          <cell r="K25">
            <v>5</v>
          </cell>
        </row>
        <row r="26">
          <cell r="B26">
            <v>25.258333333333329</v>
          </cell>
          <cell r="C26">
            <v>33.4</v>
          </cell>
          <cell r="D26">
            <v>21.6</v>
          </cell>
          <cell r="E26">
            <v>84.083333333333329</v>
          </cell>
          <cell r="F26">
            <v>100</v>
          </cell>
          <cell r="G26">
            <v>44</v>
          </cell>
          <cell r="H26">
            <v>16.2</v>
          </cell>
          <cell r="I26" t="str">
            <v>SO</v>
          </cell>
          <cell r="J26">
            <v>34.200000000000003</v>
          </cell>
          <cell r="K26">
            <v>4.4000000000000004</v>
          </cell>
        </row>
        <row r="27">
          <cell r="B27">
            <v>25.137499999999999</v>
          </cell>
          <cell r="C27">
            <v>31.7</v>
          </cell>
          <cell r="D27">
            <v>20</v>
          </cell>
          <cell r="E27">
            <v>76.523809523809518</v>
          </cell>
          <cell r="F27">
            <v>100</v>
          </cell>
          <cell r="G27">
            <v>43</v>
          </cell>
          <cell r="H27">
            <v>15.48</v>
          </cell>
          <cell r="I27" t="str">
            <v>L</v>
          </cell>
          <cell r="J27">
            <v>30.96</v>
          </cell>
          <cell r="K27">
            <v>0.2</v>
          </cell>
        </row>
        <row r="28">
          <cell r="B28">
            <v>25.670833333333338</v>
          </cell>
          <cell r="C28">
            <v>32.6</v>
          </cell>
          <cell r="D28">
            <v>20.2</v>
          </cell>
          <cell r="E28">
            <v>73.708333333333329</v>
          </cell>
          <cell r="F28">
            <v>100</v>
          </cell>
          <cell r="G28">
            <v>44</v>
          </cell>
          <cell r="H28">
            <v>11.879999999999999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26.087499999999995</v>
          </cell>
          <cell r="C29">
            <v>32.299999999999997</v>
          </cell>
          <cell r="D29">
            <v>19.899999999999999</v>
          </cell>
          <cell r="E29">
            <v>74.541666666666671</v>
          </cell>
          <cell r="F29">
            <v>100</v>
          </cell>
          <cell r="G29">
            <v>44</v>
          </cell>
          <cell r="H29">
            <v>8.64</v>
          </cell>
          <cell r="I29" t="str">
            <v>NO</v>
          </cell>
          <cell r="J29">
            <v>28.44</v>
          </cell>
          <cell r="K29">
            <v>0</v>
          </cell>
        </row>
        <row r="30">
          <cell r="B30">
            <v>25.024999999999995</v>
          </cell>
          <cell r="C30">
            <v>31.1</v>
          </cell>
          <cell r="D30">
            <v>22</v>
          </cell>
          <cell r="E30">
            <v>84.571428571428569</v>
          </cell>
          <cell r="F30">
            <v>100</v>
          </cell>
          <cell r="G30">
            <v>52</v>
          </cell>
          <cell r="H30">
            <v>11.879999999999999</v>
          </cell>
          <cell r="I30" t="str">
            <v>O</v>
          </cell>
          <cell r="J30">
            <v>23.759999999999998</v>
          </cell>
          <cell r="K30">
            <v>52.400000000000006</v>
          </cell>
        </row>
        <row r="31">
          <cell r="B31">
            <v>26.233333333333331</v>
          </cell>
          <cell r="C31">
            <v>33.799999999999997</v>
          </cell>
          <cell r="D31">
            <v>21.1</v>
          </cell>
          <cell r="E31">
            <v>76.333333333333329</v>
          </cell>
          <cell r="F31">
            <v>100</v>
          </cell>
          <cell r="G31">
            <v>37</v>
          </cell>
          <cell r="H31">
            <v>7.9200000000000008</v>
          </cell>
          <cell r="I31" t="str">
            <v>O</v>
          </cell>
          <cell r="J31">
            <v>20.52</v>
          </cell>
          <cell r="K31">
            <v>0</v>
          </cell>
        </row>
        <row r="32">
          <cell r="B32">
            <v>25.070833333333336</v>
          </cell>
          <cell r="C32">
            <v>31.9</v>
          </cell>
          <cell r="D32">
            <v>21.6</v>
          </cell>
          <cell r="E32">
            <v>84.541666666666671</v>
          </cell>
          <cell r="F32">
            <v>100</v>
          </cell>
          <cell r="G32">
            <v>52</v>
          </cell>
          <cell r="H32">
            <v>14.76</v>
          </cell>
          <cell r="I32" t="str">
            <v>SE</v>
          </cell>
          <cell r="J32">
            <v>28.08</v>
          </cell>
          <cell r="K32">
            <v>1.7999999999999998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27.633333333333329</v>
          </cell>
          <cell r="C5">
            <v>32.9</v>
          </cell>
          <cell r="D5">
            <v>24.2</v>
          </cell>
          <cell r="E5">
            <v>76.083333333333329</v>
          </cell>
          <cell r="F5">
            <v>89</v>
          </cell>
          <cell r="G5">
            <v>55</v>
          </cell>
          <cell r="H5">
            <v>10.44</v>
          </cell>
          <cell r="I5" t="str">
            <v>NE</v>
          </cell>
          <cell r="J5">
            <v>32.76</v>
          </cell>
          <cell r="K5">
            <v>1</v>
          </cell>
        </row>
        <row r="6">
          <cell r="B6">
            <v>28.224999999999994</v>
          </cell>
          <cell r="C6">
            <v>33.6</v>
          </cell>
          <cell r="D6">
            <v>24.7</v>
          </cell>
          <cell r="E6">
            <v>72.166666666666671</v>
          </cell>
          <cell r="F6">
            <v>88</v>
          </cell>
          <cell r="G6">
            <v>48</v>
          </cell>
          <cell r="H6">
            <v>14.4</v>
          </cell>
          <cell r="I6" t="str">
            <v>NE</v>
          </cell>
          <cell r="J6">
            <v>34.92</v>
          </cell>
          <cell r="K6">
            <v>0.2</v>
          </cell>
        </row>
        <row r="7">
          <cell r="B7">
            <v>28.366666666666664</v>
          </cell>
          <cell r="C7">
            <v>35.299999999999997</v>
          </cell>
          <cell r="D7">
            <v>23.7</v>
          </cell>
          <cell r="E7">
            <v>74.333333333333329</v>
          </cell>
          <cell r="F7">
            <v>94</v>
          </cell>
          <cell r="G7">
            <v>44</v>
          </cell>
          <cell r="H7">
            <v>11.520000000000001</v>
          </cell>
          <cell r="I7" t="str">
            <v>NO</v>
          </cell>
          <cell r="J7">
            <v>29.52</v>
          </cell>
          <cell r="K7">
            <v>0</v>
          </cell>
        </row>
        <row r="8">
          <cell r="B8">
            <v>26.5625</v>
          </cell>
          <cell r="C8">
            <v>34.200000000000003</v>
          </cell>
          <cell r="D8">
            <v>21.7</v>
          </cell>
          <cell r="E8">
            <v>78.458333333333329</v>
          </cell>
          <cell r="F8">
            <v>96</v>
          </cell>
          <cell r="G8">
            <v>48</v>
          </cell>
          <cell r="H8">
            <v>18.36</v>
          </cell>
          <cell r="I8" t="str">
            <v>L</v>
          </cell>
          <cell r="J8">
            <v>43.56</v>
          </cell>
          <cell r="K8">
            <v>15.799999999999999</v>
          </cell>
        </row>
        <row r="9">
          <cell r="B9">
            <v>27.783333333333335</v>
          </cell>
          <cell r="C9">
            <v>33.9</v>
          </cell>
          <cell r="D9">
            <v>24.1</v>
          </cell>
          <cell r="E9">
            <v>77.25</v>
          </cell>
          <cell r="F9">
            <v>94</v>
          </cell>
          <cell r="G9">
            <v>49</v>
          </cell>
          <cell r="H9">
            <v>7.5600000000000005</v>
          </cell>
          <cell r="I9" t="str">
            <v>SE</v>
          </cell>
          <cell r="J9">
            <v>18.36</v>
          </cell>
          <cell r="K9">
            <v>0</v>
          </cell>
        </row>
        <row r="10">
          <cell r="B10">
            <v>27.862499999999997</v>
          </cell>
          <cell r="C10">
            <v>36.299999999999997</v>
          </cell>
          <cell r="D10">
            <v>23.5</v>
          </cell>
          <cell r="E10">
            <v>74.083333333333329</v>
          </cell>
          <cell r="F10">
            <v>95</v>
          </cell>
          <cell r="G10">
            <v>35</v>
          </cell>
          <cell r="H10">
            <v>16.2</v>
          </cell>
          <cell r="I10" t="str">
            <v>SO</v>
          </cell>
          <cell r="J10">
            <v>38.880000000000003</v>
          </cell>
          <cell r="K10">
            <v>0</v>
          </cell>
        </row>
        <row r="11">
          <cell r="B11">
            <v>26.487499999999997</v>
          </cell>
          <cell r="C11">
            <v>33.9</v>
          </cell>
          <cell r="D11">
            <v>22</v>
          </cell>
          <cell r="E11">
            <v>70.583333333333329</v>
          </cell>
          <cell r="F11">
            <v>93</v>
          </cell>
          <cell r="G11">
            <v>37</v>
          </cell>
          <cell r="H11">
            <v>12.24</v>
          </cell>
          <cell r="I11" t="str">
            <v>O</v>
          </cell>
          <cell r="J11">
            <v>31.319999999999997</v>
          </cell>
          <cell r="K11">
            <v>1.2</v>
          </cell>
        </row>
        <row r="12">
          <cell r="B12">
            <v>25.120833333333334</v>
          </cell>
          <cell r="C12">
            <v>32.299999999999997</v>
          </cell>
          <cell r="D12">
            <v>20.7</v>
          </cell>
          <cell r="E12">
            <v>76.416666666666671</v>
          </cell>
          <cell r="F12">
            <v>94</v>
          </cell>
          <cell r="G12">
            <v>49</v>
          </cell>
          <cell r="H12">
            <v>22.68</v>
          </cell>
          <cell r="I12" t="str">
            <v>NE</v>
          </cell>
          <cell r="J12">
            <v>57.960000000000008</v>
          </cell>
          <cell r="K12">
            <v>0.2</v>
          </cell>
        </row>
        <row r="13">
          <cell r="B13">
            <v>24.737500000000008</v>
          </cell>
          <cell r="C13">
            <v>31.3</v>
          </cell>
          <cell r="D13">
            <v>21.1</v>
          </cell>
          <cell r="E13">
            <v>78.958333333333329</v>
          </cell>
          <cell r="F13">
            <v>93</v>
          </cell>
          <cell r="G13">
            <v>53</v>
          </cell>
          <cell r="H13">
            <v>14.76</v>
          </cell>
          <cell r="I13" t="str">
            <v>NE</v>
          </cell>
          <cell r="J13">
            <v>30.96</v>
          </cell>
          <cell r="K13">
            <v>0.4</v>
          </cell>
        </row>
        <row r="14">
          <cell r="B14">
            <v>26.208333333333339</v>
          </cell>
          <cell r="C14">
            <v>32.4</v>
          </cell>
          <cell r="D14">
            <v>23.3</v>
          </cell>
          <cell r="E14">
            <v>77.041666666666671</v>
          </cell>
          <cell r="F14">
            <v>90</v>
          </cell>
          <cell r="G14">
            <v>53</v>
          </cell>
          <cell r="H14">
            <v>16.2</v>
          </cell>
          <cell r="I14" t="str">
            <v>NE</v>
          </cell>
          <cell r="J14">
            <v>35.28</v>
          </cell>
          <cell r="K14">
            <v>0.2</v>
          </cell>
        </row>
        <row r="15">
          <cell r="B15">
            <v>25.429166666666674</v>
          </cell>
          <cell r="C15">
            <v>28.8</v>
          </cell>
          <cell r="D15">
            <v>22.8</v>
          </cell>
          <cell r="E15">
            <v>82.958333333333329</v>
          </cell>
          <cell r="F15">
            <v>94</v>
          </cell>
          <cell r="G15">
            <v>66</v>
          </cell>
          <cell r="H15">
            <v>11.879999999999999</v>
          </cell>
          <cell r="I15" t="str">
            <v>N</v>
          </cell>
          <cell r="J15">
            <v>30.240000000000002</v>
          </cell>
          <cell r="K15">
            <v>4.4000000000000004</v>
          </cell>
        </row>
        <row r="16">
          <cell r="B16">
            <v>25.641666666666666</v>
          </cell>
          <cell r="C16">
            <v>32.9</v>
          </cell>
          <cell r="D16">
            <v>21.8</v>
          </cell>
          <cell r="E16">
            <v>84.375</v>
          </cell>
          <cell r="F16">
            <v>96</v>
          </cell>
          <cell r="G16">
            <v>52</v>
          </cell>
          <cell r="H16">
            <v>12.96</v>
          </cell>
          <cell r="I16" t="str">
            <v>SO</v>
          </cell>
          <cell r="J16">
            <v>37.080000000000005</v>
          </cell>
          <cell r="K16">
            <v>16.8</v>
          </cell>
        </row>
        <row r="17">
          <cell r="B17">
            <v>25.979166666666668</v>
          </cell>
          <cell r="C17">
            <v>32</v>
          </cell>
          <cell r="D17">
            <v>23.5</v>
          </cell>
          <cell r="E17">
            <v>85.333333333333329</v>
          </cell>
          <cell r="F17">
            <v>96</v>
          </cell>
          <cell r="G17">
            <v>54</v>
          </cell>
          <cell r="H17">
            <v>18</v>
          </cell>
          <cell r="I17" t="str">
            <v>L</v>
          </cell>
          <cell r="J17">
            <v>36.36</v>
          </cell>
          <cell r="K17">
            <v>1.8</v>
          </cell>
        </row>
        <row r="18">
          <cell r="B18">
            <v>26.391666666666669</v>
          </cell>
          <cell r="C18">
            <v>34</v>
          </cell>
          <cell r="D18">
            <v>23.1</v>
          </cell>
          <cell r="E18">
            <v>83.375</v>
          </cell>
          <cell r="F18">
            <v>96</v>
          </cell>
          <cell r="G18">
            <v>48</v>
          </cell>
          <cell r="H18">
            <v>14.04</v>
          </cell>
          <cell r="I18" t="str">
            <v>SE</v>
          </cell>
          <cell r="J18">
            <v>60.480000000000004</v>
          </cell>
          <cell r="K18">
            <v>13.999999999999998</v>
          </cell>
        </row>
        <row r="19">
          <cell r="B19">
            <v>26.154166666666669</v>
          </cell>
          <cell r="C19">
            <v>33.299999999999997</v>
          </cell>
          <cell r="D19">
            <v>23.2</v>
          </cell>
          <cell r="E19">
            <v>83.416666666666671</v>
          </cell>
          <cell r="F19">
            <v>96</v>
          </cell>
          <cell r="G19">
            <v>53</v>
          </cell>
          <cell r="H19">
            <v>12.24</v>
          </cell>
          <cell r="I19" t="str">
            <v>L</v>
          </cell>
          <cell r="J19">
            <v>33.119999999999997</v>
          </cell>
          <cell r="K19">
            <v>0.6</v>
          </cell>
        </row>
        <row r="20">
          <cell r="B20">
            <v>27.241666666666664</v>
          </cell>
          <cell r="C20">
            <v>35.200000000000003</v>
          </cell>
          <cell r="D20">
            <v>21.9</v>
          </cell>
          <cell r="E20">
            <v>75.875</v>
          </cell>
          <cell r="F20">
            <v>96</v>
          </cell>
          <cell r="G20">
            <v>42</v>
          </cell>
          <cell r="H20">
            <v>11.520000000000001</v>
          </cell>
          <cell r="I20" t="str">
            <v>N</v>
          </cell>
          <cell r="J20">
            <v>39.6</v>
          </cell>
          <cell r="K20">
            <v>0.2</v>
          </cell>
        </row>
        <row r="21">
          <cell r="B21">
            <v>28.662499999999998</v>
          </cell>
          <cell r="C21">
            <v>36.299999999999997</v>
          </cell>
          <cell r="D21">
            <v>22.7</v>
          </cell>
          <cell r="E21">
            <v>72.291666666666671</v>
          </cell>
          <cell r="F21">
            <v>95</v>
          </cell>
          <cell r="G21">
            <v>40</v>
          </cell>
          <cell r="H21">
            <v>11.879999999999999</v>
          </cell>
          <cell r="I21" t="str">
            <v>O</v>
          </cell>
          <cell r="J21">
            <v>30.6</v>
          </cell>
          <cell r="K21">
            <v>0.2</v>
          </cell>
        </row>
        <row r="22">
          <cell r="B22">
            <v>27.699999999999992</v>
          </cell>
          <cell r="C22">
            <v>36.5</v>
          </cell>
          <cell r="D22">
            <v>22.9</v>
          </cell>
          <cell r="E22">
            <v>74.833333333333329</v>
          </cell>
          <cell r="F22">
            <v>95</v>
          </cell>
          <cell r="G22">
            <v>38</v>
          </cell>
          <cell r="H22">
            <v>15.120000000000001</v>
          </cell>
          <cell r="I22" t="str">
            <v>N</v>
          </cell>
          <cell r="J22">
            <v>40.32</v>
          </cell>
          <cell r="K22">
            <v>26.599999999999998</v>
          </cell>
        </row>
        <row r="23">
          <cell r="B23">
            <v>26.900000000000006</v>
          </cell>
          <cell r="C23">
            <v>33.9</v>
          </cell>
          <cell r="D23">
            <v>23.2</v>
          </cell>
          <cell r="E23">
            <v>78.833333333333329</v>
          </cell>
          <cell r="F23">
            <v>96</v>
          </cell>
          <cell r="G23">
            <v>48</v>
          </cell>
          <cell r="H23">
            <v>13.32</v>
          </cell>
          <cell r="I23" t="str">
            <v>SO</v>
          </cell>
          <cell r="J23">
            <v>28.44</v>
          </cell>
          <cell r="K23">
            <v>0.2</v>
          </cell>
        </row>
        <row r="24">
          <cell r="B24">
            <v>27.516666666666662</v>
          </cell>
          <cell r="C24">
            <v>34.4</v>
          </cell>
          <cell r="D24">
            <v>23.4</v>
          </cell>
          <cell r="E24">
            <v>75.041666666666671</v>
          </cell>
          <cell r="F24">
            <v>94</v>
          </cell>
          <cell r="G24">
            <v>46</v>
          </cell>
          <cell r="H24">
            <v>9.3600000000000012</v>
          </cell>
          <cell r="I24" t="str">
            <v>S</v>
          </cell>
          <cell r="J24">
            <v>20.16</v>
          </cell>
          <cell r="K24">
            <v>0</v>
          </cell>
        </row>
        <row r="25">
          <cell r="B25">
            <v>26.187500000000004</v>
          </cell>
          <cell r="C25">
            <v>34</v>
          </cell>
          <cell r="D25">
            <v>23.5</v>
          </cell>
          <cell r="E25">
            <v>80.5</v>
          </cell>
          <cell r="F25">
            <v>94</v>
          </cell>
          <cell r="G25">
            <v>48</v>
          </cell>
          <cell r="H25">
            <v>15.840000000000002</v>
          </cell>
          <cell r="I25" t="str">
            <v>S</v>
          </cell>
          <cell r="J25">
            <v>45.72</v>
          </cell>
          <cell r="K25">
            <v>1.7999999999999998</v>
          </cell>
        </row>
        <row r="26">
          <cell r="B26">
            <v>26.270833333333329</v>
          </cell>
          <cell r="C26">
            <v>32.6</v>
          </cell>
          <cell r="D26">
            <v>22.8</v>
          </cell>
          <cell r="E26">
            <v>81.541666666666671</v>
          </cell>
          <cell r="F26">
            <v>96</v>
          </cell>
          <cell r="G26">
            <v>50</v>
          </cell>
          <cell r="H26">
            <v>6.84</v>
          </cell>
          <cell r="I26" t="str">
            <v>S</v>
          </cell>
          <cell r="J26">
            <v>20.16</v>
          </cell>
          <cell r="K26">
            <v>0.2</v>
          </cell>
        </row>
        <row r="27">
          <cell r="B27">
            <v>26.212499999999995</v>
          </cell>
          <cell r="C27">
            <v>33.9</v>
          </cell>
          <cell r="D27">
            <v>21.7</v>
          </cell>
          <cell r="E27">
            <v>78.791666666666671</v>
          </cell>
          <cell r="F27">
            <v>96</v>
          </cell>
          <cell r="G27">
            <v>46</v>
          </cell>
          <cell r="H27">
            <v>6.48</v>
          </cell>
          <cell r="I27" t="str">
            <v>S</v>
          </cell>
          <cell r="J27">
            <v>47.88</v>
          </cell>
          <cell r="K27">
            <v>15.399999999999999</v>
          </cell>
        </row>
        <row r="28">
          <cell r="B28">
            <v>26.599999999999998</v>
          </cell>
          <cell r="C28">
            <v>33.5</v>
          </cell>
          <cell r="D28">
            <v>22.4</v>
          </cell>
          <cell r="E28">
            <v>78.916666666666671</v>
          </cell>
          <cell r="F28">
            <v>96</v>
          </cell>
          <cell r="G28">
            <v>48</v>
          </cell>
          <cell r="H28">
            <v>15.120000000000001</v>
          </cell>
          <cell r="I28" t="str">
            <v>NE</v>
          </cell>
          <cell r="J28">
            <v>36.72</v>
          </cell>
          <cell r="K28">
            <v>0.2</v>
          </cell>
        </row>
        <row r="29">
          <cell r="B29">
            <v>27.45</v>
          </cell>
          <cell r="C29">
            <v>33.200000000000003</v>
          </cell>
          <cell r="D29">
            <v>23.8</v>
          </cell>
          <cell r="E29">
            <v>73.291666666666671</v>
          </cell>
          <cell r="F29">
            <v>94</v>
          </cell>
          <cell r="G29">
            <v>47</v>
          </cell>
          <cell r="H29">
            <v>12.6</v>
          </cell>
          <cell r="I29" t="str">
            <v>N</v>
          </cell>
          <cell r="J29">
            <v>28.44</v>
          </cell>
          <cell r="K29">
            <v>0</v>
          </cell>
        </row>
        <row r="30">
          <cell r="B30">
            <v>27.166666666666668</v>
          </cell>
          <cell r="C30">
            <v>33.1</v>
          </cell>
          <cell r="D30">
            <v>24.1</v>
          </cell>
          <cell r="E30">
            <v>74.958333333333329</v>
          </cell>
          <cell r="F30">
            <v>92</v>
          </cell>
          <cell r="G30">
            <v>47</v>
          </cell>
          <cell r="H30">
            <v>7.2</v>
          </cell>
          <cell r="I30" t="str">
            <v>N</v>
          </cell>
          <cell r="J30">
            <v>15.48</v>
          </cell>
          <cell r="K30">
            <v>0</v>
          </cell>
        </row>
        <row r="31">
          <cell r="B31">
            <v>27.745833333333326</v>
          </cell>
          <cell r="C31">
            <v>34.5</v>
          </cell>
          <cell r="D31">
            <v>23.7</v>
          </cell>
          <cell r="E31">
            <v>75</v>
          </cell>
          <cell r="F31">
            <v>92</v>
          </cell>
          <cell r="G31">
            <v>47</v>
          </cell>
          <cell r="H31">
            <v>7.2</v>
          </cell>
          <cell r="I31" t="str">
            <v>S</v>
          </cell>
          <cell r="J31">
            <v>20.52</v>
          </cell>
          <cell r="K31">
            <v>0</v>
          </cell>
        </row>
        <row r="32">
          <cell r="B32">
            <v>27.008333333333336</v>
          </cell>
          <cell r="C32">
            <v>35.799999999999997</v>
          </cell>
          <cell r="D32">
            <v>23.1</v>
          </cell>
          <cell r="E32">
            <v>78.75</v>
          </cell>
          <cell r="F32">
            <v>96</v>
          </cell>
          <cell r="G32">
            <v>42</v>
          </cell>
          <cell r="H32">
            <v>20.88</v>
          </cell>
          <cell r="I32" t="str">
            <v>SO</v>
          </cell>
          <cell r="J32">
            <v>41.04</v>
          </cell>
          <cell r="K32">
            <v>34.000000000000007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26.583333333333339</v>
          </cell>
          <cell r="C5">
            <v>31.6</v>
          </cell>
          <cell r="D5">
            <v>23.7</v>
          </cell>
          <cell r="E5">
            <v>83.625</v>
          </cell>
          <cell r="F5">
            <v>95</v>
          </cell>
          <cell r="G5">
            <v>61</v>
          </cell>
          <cell r="H5">
            <v>19.079999999999998</v>
          </cell>
          <cell r="I5" t="str">
            <v>NE</v>
          </cell>
          <cell r="J5">
            <v>29.52</v>
          </cell>
          <cell r="K5">
            <v>7</v>
          </cell>
        </row>
        <row r="6">
          <cell r="B6">
            <v>27.508333333333336</v>
          </cell>
          <cell r="C6">
            <v>33.200000000000003</v>
          </cell>
          <cell r="D6">
            <v>23.9</v>
          </cell>
          <cell r="E6">
            <v>78.041666666666671</v>
          </cell>
          <cell r="F6">
            <v>94</v>
          </cell>
          <cell r="G6">
            <v>53</v>
          </cell>
          <cell r="H6">
            <v>18.720000000000002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28.220833333333335</v>
          </cell>
          <cell r="C7">
            <v>34.4</v>
          </cell>
          <cell r="D7">
            <v>24.1</v>
          </cell>
          <cell r="E7">
            <v>78</v>
          </cell>
          <cell r="F7">
            <v>96</v>
          </cell>
          <cell r="G7">
            <v>51</v>
          </cell>
          <cell r="H7">
            <v>14.76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26.970833333333346</v>
          </cell>
          <cell r="C8">
            <v>33.4</v>
          </cell>
          <cell r="D8">
            <v>22.8</v>
          </cell>
          <cell r="E8">
            <v>81.625</v>
          </cell>
          <cell r="F8">
            <v>96</v>
          </cell>
          <cell r="G8">
            <v>51</v>
          </cell>
          <cell r="H8">
            <v>15.120000000000001</v>
          </cell>
          <cell r="I8" t="str">
            <v>N</v>
          </cell>
          <cell r="J8">
            <v>38.880000000000003</v>
          </cell>
          <cell r="K8">
            <v>18.8</v>
          </cell>
        </row>
        <row r="9">
          <cell r="B9">
            <v>28.416666666666668</v>
          </cell>
          <cell r="C9">
            <v>34.6</v>
          </cell>
          <cell r="D9">
            <v>23.6</v>
          </cell>
          <cell r="E9">
            <v>77.708333333333329</v>
          </cell>
          <cell r="F9">
            <v>96</v>
          </cell>
          <cell r="G9">
            <v>46</v>
          </cell>
          <cell r="H9">
            <v>6.12</v>
          </cell>
          <cell r="I9" t="str">
            <v>N</v>
          </cell>
          <cell r="J9">
            <v>25.92</v>
          </cell>
          <cell r="K9">
            <v>0</v>
          </cell>
        </row>
        <row r="10">
          <cell r="B10">
            <v>28.395833333333329</v>
          </cell>
          <cell r="C10">
            <v>34.799999999999997</v>
          </cell>
          <cell r="D10">
            <v>23.6</v>
          </cell>
          <cell r="E10">
            <v>76.75</v>
          </cell>
          <cell r="F10">
            <v>96</v>
          </cell>
          <cell r="G10">
            <v>49</v>
          </cell>
          <cell r="H10">
            <v>13.68</v>
          </cell>
          <cell r="I10" t="str">
            <v>NE</v>
          </cell>
          <cell r="J10">
            <v>29.52</v>
          </cell>
          <cell r="K10">
            <v>2</v>
          </cell>
        </row>
        <row r="11">
          <cell r="B11">
            <v>27.704166666666669</v>
          </cell>
          <cell r="C11">
            <v>34.4</v>
          </cell>
          <cell r="D11">
            <v>24.1</v>
          </cell>
          <cell r="E11">
            <v>74.958333333333329</v>
          </cell>
          <cell r="F11">
            <v>91</v>
          </cell>
          <cell r="G11">
            <v>45</v>
          </cell>
          <cell r="H11">
            <v>27.720000000000002</v>
          </cell>
          <cell r="I11" t="str">
            <v>N</v>
          </cell>
          <cell r="J11">
            <v>46.440000000000005</v>
          </cell>
          <cell r="K11">
            <v>0</v>
          </cell>
        </row>
        <row r="12">
          <cell r="B12">
            <v>24.212499999999995</v>
          </cell>
          <cell r="C12">
            <v>29.7</v>
          </cell>
          <cell r="D12">
            <v>21.9</v>
          </cell>
          <cell r="E12">
            <v>87.416666666666671</v>
          </cell>
          <cell r="F12">
            <v>95</v>
          </cell>
          <cell r="G12">
            <v>67</v>
          </cell>
          <cell r="H12">
            <v>23.040000000000003</v>
          </cell>
          <cell r="I12" t="str">
            <v>NE</v>
          </cell>
          <cell r="J12">
            <v>46.800000000000004</v>
          </cell>
          <cell r="K12">
            <v>6</v>
          </cell>
        </row>
        <row r="13">
          <cell r="B13">
            <v>24.112500000000001</v>
          </cell>
          <cell r="C13">
            <v>29</v>
          </cell>
          <cell r="D13">
            <v>22.2</v>
          </cell>
          <cell r="E13">
            <v>89.208333333333329</v>
          </cell>
          <cell r="F13">
            <v>96</v>
          </cell>
          <cell r="G13">
            <v>69</v>
          </cell>
          <cell r="H13">
            <v>19.440000000000001</v>
          </cell>
          <cell r="I13" t="str">
            <v>NE</v>
          </cell>
          <cell r="J13">
            <v>35.28</v>
          </cell>
          <cell r="K13">
            <v>3.0000000000000004</v>
          </cell>
        </row>
        <row r="14">
          <cell r="B14">
            <v>24.995833333333334</v>
          </cell>
          <cell r="C14">
            <v>29.1</v>
          </cell>
          <cell r="D14">
            <v>22.7</v>
          </cell>
          <cell r="E14">
            <v>86.916666666666671</v>
          </cell>
          <cell r="F14">
            <v>96</v>
          </cell>
          <cell r="G14">
            <v>69</v>
          </cell>
          <cell r="H14">
            <v>24.12</v>
          </cell>
          <cell r="I14" t="str">
            <v>NE</v>
          </cell>
          <cell r="J14">
            <v>40.32</v>
          </cell>
          <cell r="K14">
            <v>2.2000000000000002</v>
          </cell>
        </row>
        <row r="15">
          <cell r="B15">
            <v>26.679166666666671</v>
          </cell>
          <cell r="C15">
            <v>32.6</v>
          </cell>
          <cell r="D15">
            <v>23.2</v>
          </cell>
          <cell r="E15">
            <v>79.5</v>
          </cell>
          <cell r="F15">
            <v>95</v>
          </cell>
          <cell r="G15">
            <v>50</v>
          </cell>
          <cell r="H15">
            <v>21.240000000000002</v>
          </cell>
          <cell r="I15" t="str">
            <v>N</v>
          </cell>
          <cell r="J15">
            <v>37.800000000000004</v>
          </cell>
          <cell r="K15">
            <v>0.2</v>
          </cell>
        </row>
        <row r="16">
          <cell r="B16">
            <v>27.554166666666671</v>
          </cell>
          <cell r="C16">
            <v>32.5</v>
          </cell>
          <cell r="D16">
            <v>24.2</v>
          </cell>
          <cell r="E16">
            <v>78.916666666666671</v>
          </cell>
          <cell r="F16">
            <v>96</v>
          </cell>
          <cell r="G16">
            <v>54</v>
          </cell>
          <cell r="H16">
            <v>21.240000000000002</v>
          </cell>
          <cell r="I16" t="str">
            <v>N</v>
          </cell>
          <cell r="J16">
            <v>37.440000000000005</v>
          </cell>
          <cell r="K16">
            <v>0.4</v>
          </cell>
        </row>
        <row r="17">
          <cell r="B17">
            <v>27.541666666666661</v>
          </cell>
          <cell r="C17">
            <v>33.700000000000003</v>
          </cell>
          <cell r="D17">
            <v>23.6</v>
          </cell>
          <cell r="E17">
            <v>78.291666666666671</v>
          </cell>
          <cell r="F17">
            <v>96</v>
          </cell>
          <cell r="G17">
            <v>48</v>
          </cell>
          <cell r="H17">
            <v>21.240000000000002</v>
          </cell>
          <cell r="I17" t="str">
            <v>N</v>
          </cell>
          <cell r="J17">
            <v>40.32</v>
          </cell>
          <cell r="K17">
            <v>0</v>
          </cell>
        </row>
        <row r="18">
          <cell r="B18">
            <v>26.391666666666669</v>
          </cell>
          <cell r="C18">
            <v>34</v>
          </cell>
          <cell r="D18">
            <v>23.1</v>
          </cell>
          <cell r="E18">
            <v>83.375</v>
          </cell>
          <cell r="F18">
            <v>96</v>
          </cell>
          <cell r="G18">
            <v>48</v>
          </cell>
          <cell r="H18">
            <v>14.04</v>
          </cell>
          <cell r="I18" t="str">
            <v>SE</v>
          </cell>
          <cell r="J18">
            <v>60.480000000000004</v>
          </cell>
          <cell r="K18">
            <v>13.999999999999998</v>
          </cell>
        </row>
        <row r="19">
          <cell r="B19">
            <v>26.154166666666669</v>
          </cell>
          <cell r="C19">
            <v>33.299999999999997</v>
          </cell>
          <cell r="D19">
            <v>23.2</v>
          </cell>
          <cell r="E19">
            <v>83.416666666666671</v>
          </cell>
          <cell r="F19">
            <v>96</v>
          </cell>
          <cell r="G19">
            <v>53</v>
          </cell>
          <cell r="H19">
            <v>12.24</v>
          </cell>
          <cell r="I19" t="str">
            <v>L</v>
          </cell>
          <cell r="J19">
            <v>33.119999999999997</v>
          </cell>
          <cell r="K19">
            <v>0.6</v>
          </cell>
        </row>
        <row r="20">
          <cell r="B20">
            <v>27.241666666666664</v>
          </cell>
          <cell r="C20">
            <v>35.200000000000003</v>
          </cell>
          <cell r="D20">
            <v>21.9</v>
          </cell>
          <cell r="E20">
            <v>75.875</v>
          </cell>
          <cell r="F20">
            <v>96</v>
          </cell>
          <cell r="G20">
            <v>42</v>
          </cell>
          <cell r="H20">
            <v>11.520000000000001</v>
          </cell>
          <cell r="I20" t="str">
            <v>N</v>
          </cell>
          <cell r="J20">
            <v>39.6</v>
          </cell>
          <cell r="K20">
            <v>0.2</v>
          </cell>
        </row>
        <row r="21">
          <cell r="B21">
            <v>28.662499999999998</v>
          </cell>
          <cell r="C21">
            <v>36.299999999999997</v>
          </cell>
          <cell r="D21">
            <v>22.7</v>
          </cell>
          <cell r="E21">
            <v>72.291666666666671</v>
          </cell>
          <cell r="F21">
            <v>95</v>
          </cell>
          <cell r="G21">
            <v>40</v>
          </cell>
          <cell r="H21">
            <v>11.879999999999999</v>
          </cell>
          <cell r="I21" t="str">
            <v>O</v>
          </cell>
          <cell r="J21">
            <v>30.6</v>
          </cell>
          <cell r="K21">
            <v>0.2</v>
          </cell>
        </row>
        <row r="22">
          <cell r="B22">
            <v>27.699999999999992</v>
          </cell>
          <cell r="C22">
            <v>36.5</v>
          </cell>
          <cell r="D22">
            <v>22.9</v>
          </cell>
          <cell r="E22">
            <v>74.833333333333329</v>
          </cell>
          <cell r="F22">
            <v>95</v>
          </cell>
          <cell r="G22">
            <v>38</v>
          </cell>
          <cell r="H22">
            <v>15.120000000000001</v>
          </cell>
          <cell r="I22" t="str">
            <v>N</v>
          </cell>
          <cell r="J22">
            <v>40.32</v>
          </cell>
          <cell r="K22">
            <v>26.599999999999998</v>
          </cell>
        </row>
        <row r="23">
          <cell r="B23">
            <v>26.625000000000004</v>
          </cell>
          <cell r="C23">
            <v>33</v>
          </cell>
          <cell r="D23">
            <v>23.7</v>
          </cell>
          <cell r="E23">
            <v>81.375</v>
          </cell>
          <cell r="F23">
            <v>95</v>
          </cell>
          <cell r="G23">
            <v>58</v>
          </cell>
          <cell r="H23">
            <v>7.2</v>
          </cell>
          <cell r="I23" t="str">
            <v>L</v>
          </cell>
          <cell r="J23">
            <v>28.08</v>
          </cell>
          <cell r="K23">
            <v>0</v>
          </cell>
        </row>
        <row r="24">
          <cell r="B24">
            <v>25.712500000000002</v>
          </cell>
          <cell r="C24">
            <v>34.5</v>
          </cell>
          <cell r="D24">
            <v>21.3</v>
          </cell>
          <cell r="E24">
            <v>83.625</v>
          </cell>
          <cell r="F24">
            <v>97</v>
          </cell>
          <cell r="G24">
            <v>50</v>
          </cell>
          <cell r="H24">
            <v>13.32</v>
          </cell>
          <cell r="I24" t="str">
            <v>SO</v>
          </cell>
          <cell r="J24">
            <v>48.24</v>
          </cell>
          <cell r="K24">
            <v>3.5999999999999996</v>
          </cell>
        </row>
        <row r="25">
          <cell r="B25">
            <v>26.270833333333332</v>
          </cell>
          <cell r="C25">
            <v>34.4</v>
          </cell>
          <cell r="D25">
            <v>21.9</v>
          </cell>
          <cell r="E25">
            <v>81.125</v>
          </cell>
          <cell r="F25">
            <v>97</v>
          </cell>
          <cell r="G25">
            <v>47</v>
          </cell>
          <cell r="H25">
            <v>1.08</v>
          </cell>
          <cell r="I25" t="str">
            <v>SE</v>
          </cell>
          <cell r="J25">
            <v>28.8</v>
          </cell>
          <cell r="K25">
            <v>0.2</v>
          </cell>
        </row>
        <row r="26">
          <cell r="B26">
            <v>26.645833333333332</v>
          </cell>
          <cell r="C26">
            <v>31.8</v>
          </cell>
          <cell r="D26">
            <v>22.9</v>
          </cell>
          <cell r="E26">
            <v>80.833333333333329</v>
          </cell>
          <cell r="F26">
            <v>96</v>
          </cell>
          <cell r="G26">
            <v>58</v>
          </cell>
          <cell r="H26">
            <v>20.16</v>
          </cell>
          <cell r="I26" t="str">
            <v>S</v>
          </cell>
          <cell r="J26">
            <v>35.28</v>
          </cell>
          <cell r="K26">
            <v>6.2</v>
          </cell>
        </row>
        <row r="27">
          <cell r="B27">
            <v>26.579166666666666</v>
          </cell>
          <cell r="C27">
            <v>34.700000000000003</v>
          </cell>
          <cell r="D27">
            <v>22.2</v>
          </cell>
          <cell r="E27">
            <v>82.208333333333329</v>
          </cell>
          <cell r="F27">
            <v>97</v>
          </cell>
          <cell r="G27">
            <v>45</v>
          </cell>
          <cell r="H27">
            <v>21.6</v>
          </cell>
          <cell r="I27" t="str">
            <v>NE</v>
          </cell>
          <cell r="J27">
            <v>50.76</v>
          </cell>
          <cell r="K27">
            <v>4.8</v>
          </cell>
        </row>
        <row r="28">
          <cell r="B28">
            <v>27.245833333333337</v>
          </cell>
          <cell r="C28">
            <v>33.9</v>
          </cell>
          <cell r="D28">
            <v>22.5</v>
          </cell>
          <cell r="E28">
            <v>76.166666666666671</v>
          </cell>
          <cell r="F28">
            <v>96</v>
          </cell>
          <cell r="G28">
            <v>47</v>
          </cell>
          <cell r="H28">
            <v>24.840000000000003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27.254166666666663</v>
          </cell>
          <cell r="C29">
            <v>33.1</v>
          </cell>
          <cell r="D29">
            <v>23.3</v>
          </cell>
          <cell r="E29">
            <v>76.375</v>
          </cell>
          <cell r="F29">
            <v>95</v>
          </cell>
          <cell r="G29">
            <v>50</v>
          </cell>
          <cell r="H29">
            <v>17.64</v>
          </cell>
          <cell r="I29" t="str">
            <v>N</v>
          </cell>
          <cell r="J29">
            <v>41.76</v>
          </cell>
          <cell r="K29">
            <v>0</v>
          </cell>
        </row>
        <row r="30">
          <cell r="B30">
            <v>26.579166666666666</v>
          </cell>
          <cell r="C30">
            <v>31.6</v>
          </cell>
          <cell r="D30">
            <v>22.4</v>
          </cell>
          <cell r="E30">
            <v>80.541666666666671</v>
          </cell>
          <cell r="F30">
            <v>96</v>
          </cell>
          <cell r="G30">
            <v>57</v>
          </cell>
          <cell r="H30">
            <v>7.5600000000000005</v>
          </cell>
          <cell r="I30" t="str">
            <v>NE</v>
          </cell>
          <cell r="J30">
            <v>20.88</v>
          </cell>
          <cell r="K30">
            <v>0</v>
          </cell>
        </row>
        <row r="31">
          <cell r="B31">
            <v>26.387500000000003</v>
          </cell>
          <cell r="C31">
            <v>32.9</v>
          </cell>
          <cell r="D31">
            <v>22.4</v>
          </cell>
          <cell r="E31">
            <v>85.625</v>
          </cell>
          <cell r="F31">
            <v>97</v>
          </cell>
          <cell r="G31">
            <v>55</v>
          </cell>
          <cell r="H31">
            <v>6.12</v>
          </cell>
          <cell r="I31" t="str">
            <v>N</v>
          </cell>
          <cell r="J31">
            <v>21.96</v>
          </cell>
          <cell r="K31">
            <v>0.2</v>
          </cell>
        </row>
        <row r="32">
          <cell r="B32">
            <v>26.262499999999992</v>
          </cell>
          <cell r="C32">
            <v>32.4</v>
          </cell>
          <cell r="D32">
            <v>23.2</v>
          </cell>
          <cell r="E32">
            <v>87.791666666666671</v>
          </cell>
          <cell r="F32">
            <v>97</v>
          </cell>
          <cell r="G32">
            <v>53</v>
          </cell>
          <cell r="H32">
            <v>15.840000000000002</v>
          </cell>
          <cell r="I32" t="str">
            <v>SO</v>
          </cell>
          <cell r="J32">
            <v>46.440000000000005</v>
          </cell>
          <cell r="K32">
            <v>6.8000000000000007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24.162499999999998</v>
          </cell>
          <cell r="C5">
            <v>28.3</v>
          </cell>
          <cell r="D5">
            <v>21.5</v>
          </cell>
          <cell r="E5">
            <v>85.625</v>
          </cell>
          <cell r="F5">
            <v>94</v>
          </cell>
          <cell r="G5">
            <v>61</v>
          </cell>
          <cell r="H5">
            <v>14.76</v>
          </cell>
          <cell r="I5" t="str">
            <v>NE</v>
          </cell>
          <cell r="J5">
            <v>29.16</v>
          </cell>
          <cell r="K5">
            <v>15.400000000000002</v>
          </cell>
        </row>
        <row r="6">
          <cell r="B6">
            <v>26.108333333333331</v>
          </cell>
          <cell r="C6">
            <v>32.4</v>
          </cell>
          <cell r="D6">
            <v>22.5</v>
          </cell>
          <cell r="E6">
            <v>75.916666666666671</v>
          </cell>
          <cell r="F6">
            <v>90</v>
          </cell>
          <cell r="G6">
            <v>48</v>
          </cell>
          <cell r="H6">
            <v>14.04</v>
          </cell>
          <cell r="I6" t="str">
            <v>NE</v>
          </cell>
          <cell r="J6">
            <v>44.28</v>
          </cell>
          <cell r="K6">
            <v>2.4</v>
          </cell>
        </row>
        <row r="7">
          <cell r="B7">
            <v>24.933333333333337</v>
          </cell>
          <cell r="C7">
            <v>33.1</v>
          </cell>
          <cell r="D7">
            <v>21</v>
          </cell>
          <cell r="E7">
            <v>80.5</v>
          </cell>
          <cell r="F7">
            <v>95</v>
          </cell>
          <cell r="G7">
            <v>42</v>
          </cell>
          <cell r="H7">
            <v>20.52</v>
          </cell>
          <cell r="I7" t="str">
            <v>NO</v>
          </cell>
          <cell r="J7">
            <v>47.16</v>
          </cell>
          <cell r="K7">
            <v>63.400000000000006</v>
          </cell>
        </row>
        <row r="8">
          <cell r="B8">
            <v>24.874999999999996</v>
          </cell>
          <cell r="C8">
            <v>30.7</v>
          </cell>
          <cell r="D8">
            <v>21.1</v>
          </cell>
          <cell r="E8">
            <v>79.208333333333329</v>
          </cell>
          <cell r="F8">
            <v>95</v>
          </cell>
          <cell r="G8">
            <v>52</v>
          </cell>
          <cell r="H8">
            <v>13.32</v>
          </cell>
          <cell r="I8" t="str">
            <v>SO</v>
          </cell>
          <cell r="J8">
            <v>37.080000000000005</v>
          </cell>
          <cell r="K8">
            <v>24</v>
          </cell>
        </row>
        <row r="9">
          <cell r="B9">
            <v>26.387499999999999</v>
          </cell>
          <cell r="C9">
            <v>31.5</v>
          </cell>
          <cell r="D9">
            <v>21.6</v>
          </cell>
          <cell r="E9">
            <v>74.75</v>
          </cell>
          <cell r="F9">
            <v>93</v>
          </cell>
          <cell r="G9">
            <v>48</v>
          </cell>
          <cell r="H9">
            <v>13.68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26.587500000000002</v>
          </cell>
          <cell r="C10">
            <v>32.5</v>
          </cell>
          <cell r="D10">
            <v>22.2</v>
          </cell>
          <cell r="E10">
            <v>72.458333333333329</v>
          </cell>
          <cell r="F10">
            <v>92</v>
          </cell>
          <cell r="G10">
            <v>49</v>
          </cell>
          <cell r="H10">
            <v>17.64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24.275000000000002</v>
          </cell>
          <cell r="C11">
            <v>29</v>
          </cell>
          <cell r="D11">
            <v>21</v>
          </cell>
          <cell r="E11">
            <v>78.125</v>
          </cell>
          <cell r="F11">
            <v>91</v>
          </cell>
          <cell r="G11">
            <v>60</v>
          </cell>
          <cell r="H11">
            <v>21.6</v>
          </cell>
          <cell r="I11" t="str">
            <v>NE</v>
          </cell>
          <cell r="J11">
            <v>48.96</v>
          </cell>
          <cell r="K11">
            <v>0.2</v>
          </cell>
        </row>
        <row r="12">
          <cell r="B12">
            <v>21.974999999999998</v>
          </cell>
          <cell r="C12">
            <v>22.8</v>
          </cell>
          <cell r="D12">
            <v>21.3</v>
          </cell>
          <cell r="E12">
            <v>91.333333333333329</v>
          </cell>
          <cell r="F12">
            <v>94</v>
          </cell>
          <cell r="G12">
            <v>86</v>
          </cell>
          <cell r="H12">
            <v>12.6</v>
          </cell>
          <cell r="I12" t="str">
            <v>SE</v>
          </cell>
          <cell r="J12">
            <v>18.36</v>
          </cell>
          <cell r="K12">
            <v>13.000000000000002</v>
          </cell>
        </row>
        <row r="13">
          <cell r="B13">
            <v>21.404166666666669</v>
          </cell>
          <cell r="C13">
            <v>23.1</v>
          </cell>
          <cell r="D13">
            <v>20.399999999999999</v>
          </cell>
          <cell r="E13">
            <v>92.125</v>
          </cell>
          <cell r="F13">
            <v>94</v>
          </cell>
          <cell r="G13">
            <v>87</v>
          </cell>
          <cell r="H13">
            <v>13.68</v>
          </cell>
          <cell r="I13" t="str">
            <v>L</v>
          </cell>
          <cell r="J13">
            <v>23.400000000000002</v>
          </cell>
          <cell r="K13">
            <v>10.6</v>
          </cell>
        </row>
        <row r="14">
          <cell r="B14">
            <v>23.674999999999997</v>
          </cell>
          <cell r="C14">
            <v>28.6</v>
          </cell>
          <cell r="D14">
            <v>20.8</v>
          </cell>
          <cell r="E14">
            <v>82</v>
          </cell>
          <cell r="F14">
            <v>94</v>
          </cell>
          <cell r="G14">
            <v>57</v>
          </cell>
          <cell r="H14">
            <v>10.44</v>
          </cell>
          <cell r="I14" t="str">
            <v>NE</v>
          </cell>
          <cell r="J14">
            <v>19.8</v>
          </cell>
          <cell r="K14">
            <v>0</v>
          </cell>
        </row>
        <row r="15">
          <cell r="B15">
            <v>25.433333333333337</v>
          </cell>
          <cell r="C15">
            <v>32.700000000000003</v>
          </cell>
          <cell r="D15">
            <v>20.399999999999999</v>
          </cell>
          <cell r="E15">
            <v>72</v>
          </cell>
          <cell r="F15">
            <v>92</v>
          </cell>
          <cell r="G15">
            <v>39</v>
          </cell>
          <cell r="H15">
            <v>15.840000000000002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26.599999999999998</v>
          </cell>
          <cell r="C16">
            <v>33.5</v>
          </cell>
          <cell r="D16">
            <v>21.5</v>
          </cell>
          <cell r="E16">
            <v>73.75</v>
          </cell>
          <cell r="F16">
            <v>93</v>
          </cell>
          <cell r="G16">
            <v>40</v>
          </cell>
          <cell r="H16">
            <v>13.32</v>
          </cell>
          <cell r="I16" t="str">
            <v>SO</v>
          </cell>
          <cell r="J16">
            <v>28.44</v>
          </cell>
          <cell r="K16">
            <v>0</v>
          </cell>
        </row>
        <row r="17">
          <cell r="B17">
            <v>26.974999999999998</v>
          </cell>
          <cell r="C17">
            <v>33</v>
          </cell>
          <cell r="D17">
            <v>23.5</v>
          </cell>
          <cell r="E17">
            <v>74.5</v>
          </cell>
          <cell r="F17">
            <v>92</v>
          </cell>
          <cell r="G17">
            <v>45</v>
          </cell>
          <cell r="H17">
            <v>12.24</v>
          </cell>
          <cell r="I17" t="str">
            <v>O</v>
          </cell>
          <cell r="J17">
            <v>23.400000000000002</v>
          </cell>
          <cell r="K17">
            <v>0</v>
          </cell>
        </row>
        <row r="18">
          <cell r="B18">
            <v>28.691666666666663</v>
          </cell>
          <cell r="C18">
            <v>35.5</v>
          </cell>
          <cell r="D18">
            <v>23.2</v>
          </cell>
          <cell r="E18">
            <v>66.208333333333329</v>
          </cell>
          <cell r="F18">
            <v>92</v>
          </cell>
          <cell r="G18">
            <v>29</v>
          </cell>
          <cell r="H18">
            <v>13.32</v>
          </cell>
          <cell r="I18" t="str">
            <v>N</v>
          </cell>
          <cell r="J18">
            <v>27.36</v>
          </cell>
          <cell r="K18">
            <v>0</v>
          </cell>
        </row>
        <row r="19">
          <cell r="B19">
            <v>27.925000000000001</v>
          </cell>
          <cell r="C19">
            <v>35</v>
          </cell>
          <cell r="D19">
            <v>22.4</v>
          </cell>
          <cell r="E19">
            <v>68.708333333333329</v>
          </cell>
          <cell r="F19">
            <v>92</v>
          </cell>
          <cell r="G19">
            <v>33</v>
          </cell>
          <cell r="H19">
            <v>19.440000000000001</v>
          </cell>
          <cell r="I19" t="str">
            <v>SO</v>
          </cell>
          <cell r="J19">
            <v>32.76</v>
          </cell>
          <cell r="K19">
            <v>0</v>
          </cell>
        </row>
        <row r="20">
          <cell r="B20">
            <v>27.525000000000002</v>
          </cell>
          <cell r="C20">
            <v>34.799999999999997</v>
          </cell>
          <cell r="D20">
            <v>21.6</v>
          </cell>
          <cell r="E20">
            <v>69.541666666666671</v>
          </cell>
          <cell r="F20">
            <v>92</v>
          </cell>
          <cell r="G20">
            <v>40</v>
          </cell>
          <cell r="H20">
            <v>14.04</v>
          </cell>
          <cell r="I20" t="str">
            <v>O</v>
          </cell>
          <cell r="J20">
            <v>23.040000000000003</v>
          </cell>
          <cell r="K20">
            <v>0</v>
          </cell>
        </row>
        <row r="21">
          <cell r="B21">
            <v>28.558333333333334</v>
          </cell>
          <cell r="C21">
            <v>34.799999999999997</v>
          </cell>
          <cell r="D21">
            <v>22.9</v>
          </cell>
          <cell r="E21">
            <v>66.75</v>
          </cell>
          <cell r="F21">
            <v>91</v>
          </cell>
          <cell r="G21">
            <v>39</v>
          </cell>
          <cell r="H21">
            <v>10.44</v>
          </cell>
          <cell r="I21" t="str">
            <v>NE</v>
          </cell>
          <cell r="J21">
            <v>22.68</v>
          </cell>
          <cell r="K21">
            <v>0</v>
          </cell>
        </row>
        <row r="22">
          <cell r="B22">
            <v>27.520833333333332</v>
          </cell>
          <cell r="C22">
            <v>34.6</v>
          </cell>
          <cell r="D22">
            <v>21.6</v>
          </cell>
          <cell r="E22">
            <v>68.791666666666671</v>
          </cell>
          <cell r="F22">
            <v>96</v>
          </cell>
          <cell r="G22">
            <v>41</v>
          </cell>
          <cell r="H22">
            <v>18.720000000000002</v>
          </cell>
          <cell r="I22" t="str">
            <v>NO</v>
          </cell>
          <cell r="J22">
            <v>57.24</v>
          </cell>
          <cell r="K22">
            <v>38.200000000000003</v>
          </cell>
        </row>
        <row r="23">
          <cell r="B23">
            <v>25.654166666666669</v>
          </cell>
          <cell r="C23">
            <v>31.7</v>
          </cell>
          <cell r="D23">
            <v>22.1</v>
          </cell>
          <cell r="E23">
            <v>78.291666666666671</v>
          </cell>
          <cell r="F23">
            <v>96</v>
          </cell>
          <cell r="G23">
            <v>53</v>
          </cell>
          <cell r="H23">
            <v>14.04</v>
          </cell>
          <cell r="I23" t="str">
            <v>L</v>
          </cell>
          <cell r="J23">
            <v>27</v>
          </cell>
          <cell r="K23">
            <v>1.8</v>
          </cell>
        </row>
        <row r="24">
          <cell r="B24">
            <v>27.345833333333331</v>
          </cell>
          <cell r="C24">
            <v>33.299999999999997</v>
          </cell>
          <cell r="D24">
            <v>23.1</v>
          </cell>
          <cell r="E24">
            <v>71.958333333333329</v>
          </cell>
          <cell r="F24">
            <v>93</v>
          </cell>
          <cell r="G24">
            <v>42</v>
          </cell>
          <cell r="H24">
            <v>21.240000000000002</v>
          </cell>
          <cell r="I24" t="str">
            <v>S</v>
          </cell>
          <cell r="J24">
            <v>33.119999999999997</v>
          </cell>
          <cell r="K24">
            <v>0</v>
          </cell>
        </row>
        <row r="25">
          <cell r="B25">
            <v>25.420833333333334</v>
          </cell>
          <cell r="C25">
            <v>33.200000000000003</v>
          </cell>
          <cell r="D25">
            <v>22.3</v>
          </cell>
          <cell r="E25">
            <v>73.958333333333329</v>
          </cell>
          <cell r="F25">
            <v>92</v>
          </cell>
          <cell r="G25">
            <v>42</v>
          </cell>
          <cell r="H25">
            <v>35.64</v>
          </cell>
          <cell r="I25" t="str">
            <v>NE</v>
          </cell>
          <cell r="J25">
            <v>62.28</v>
          </cell>
          <cell r="K25">
            <v>2</v>
          </cell>
        </row>
        <row r="26">
          <cell r="B26">
            <v>25.891666666666666</v>
          </cell>
          <cell r="C26">
            <v>31.9</v>
          </cell>
          <cell r="D26">
            <v>21.7</v>
          </cell>
          <cell r="E26">
            <v>72.583333333333329</v>
          </cell>
          <cell r="F26">
            <v>93</v>
          </cell>
          <cell r="G26">
            <v>44</v>
          </cell>
          <cell r="H26">
            <v>10.08</v>
          </cell>
          <cell r="I26" t="str">
            <v>SE</v>
          </cell>
          <cell r="J26">
            <v>23.400000000000002</v>
          </cell>
          <cell r="K26">
            <v>0</v>
          </cell>
        </row>
        <row r="27">
          <cell r="B27">
            <v>25.320833333333329</v>
          </cell>
          <cell r="C27">
            <v>29.4</v>
          </cell>
          <cell r="D27">
            <v>21.2</v>
          </cell>
          <cell r="E27">
            <v>74.375</v>
          </cell>
          <cell r="F27">
            <v>93</v>
          </cell>
          <cell r="G27">
            <v>51</v>
          </cell>
          <cell r="H27">
            <v>16.2</v>
          </cell>
          <cell r="I27" t="str">
            <v>SE</v>
          </cell>
          <cell r="J27">
            <v>29.880000000000003</v>
          </cell>
          <cell r="K27">
            <v>38</v>
          </cell>
        </row>
        <row r="28">
          <cell r="B28">
            <v>25.729166666666668</v>
          </cell>
          <cell r="C28">
            <v>31.9</v>
          </cell>
          <cell r="D28">
            <v>22.5</v>
          </cell>
          <cell r="E28">
            <v>72.5</v>
          </cell>
          <cell r="F28">
            <v>90</v>
          </cell>
          <cell r="G28">
            <v>46</v>
          </cell>
          <cell r="H28">
            <v>14.04</v>
          </cell>
          <cell r="I28" t="str">
            <v>SE</v>
          </cell>
          <cell r="J28">
            <v>36.36</v>
          </cell>
          <cell r="K28">
            <v>0</v>
          </cell>
        </row>
        <row r="29">
          <cell r="B29">
            <v>24.233333333333331</v>
          </cell>
          <cell r="C29">
            <v>30.8</v>
          </cell>
          <cell r="D29">
            <v>21.1</v>
          </cell>
          <cell r="E29">
            <v>78.583333333333329</v>
          </cell>
          <cell r="F29">
            <v>95</v>
          </cell>
          <cell r="G29">
            <v>47</v>
          </cell>
          <cell r="H29">
            <v>15.48</v>
          </cell>
          <cell r="I29" t="str">
            <v>N</v>
          </cell>
          <cell r="J29">
            <v>39.96</v>
          </cell>
          <cell r="K29">
            <v>21.2</v>
          </cell>
        </row>
        <row r="30">
          <cell r="B30">
            <v>25.729166666666671</v>
          </cell>
          <cell r="C30">
            <v>32.6</v>
          </cell>
          <cell r="D30">
            <v>21.8</v>
          </cell>
          <cell r="E30">
            <v>76.791666666666671</v>
          </cell>
          <cell r="F30">
            <v>92</v>
          </cell>
          <cell r="G30">
            <v>45</v>
          </cell>
          <cell r="H30">
            <v>12.6</v>
          </cell>
          <cell r="I30" t="str">
            <v>N</v>
          </cell>
          <cell r="J30">
            <v>23.040000000000003</v>
          </cell>
          <cell r="K30">
            <v>3</v>
          </cell>
        </row>
        <row r="31">
          <cell r="B31">
            <v>24.391666666666669</v>
          </cell>
          <cell r="C31">
            <v>30.9</v>
          </cell>
          <cell r="D31">
            <v>22.4</v>
          </cell>
          <cell r="E31">
            <v>86.041666666666671</v>
          </cell>
          <cell r="F31">
            <v>93</v>
          </cell>
          <cell r="G31">
            <v>63</v>
          </cell>
          <cell r="H31">
            <v>18</v>
          </cell>
          <cell r="I31" t="str">
            <v>L</v>
          </cell>
          <cell r="J31">
            <v>50.04</v>
          </cell>
          <cell r="K31">
            <v>15.8</v>
          </cell>
        </row>
        <row r="32">
          <cell r="B32">
            <v>26.333333333333332</v>
          </cell>
          <cell r="C32">
            <v>32.5</v>
          </cell>
          <cell r="D32">
            <v>21.8</v>
          </cell>
          <cell r="E32">
            <v>75.791666666666671</v>
          </cell>
          <cell r="F32">
            <v>94</v>
          </cell>
          <cell r="G32">
            <v>48</v>
          </cell>
          <cell r="H32">
            <v>8.64</v>
          </cell>
          <cell r="I32" t="str">
            <v>SO</v>
          </cell>
          <cell r="J32">
            <v>18.36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26.612500000000001</v>
          </cell>
          <cell r="C5">
            <v>34.5</v>
          </cell>
          <cell r="D5">
            <v>21.3</v>
          </cell>
          <cell r="E5">
            <v>73.375</v>
          </cell>
          <cell r="F5">
            <v>96</v>
          </cell>
          <cell r="G5">
            <v>40</v>
          </cell>
          <cell r="H5">
            <v>22.68</v>
          </cell>
          <cell r="I5" t="str">
            <v>NE</v>
          </cell>
          <cell r="J5">
            <v>34.200000000000003</v>
          </cell>
          <cell r="K5">
            <v>0.2</v>
          </cell>
        </row>
        <row r="6">
          <cell r="B6">
            <v>27.345833333333335</v>
          </cell>
          <cell r="C6">
            <v>34</v>
          </cell>
          <cell r="D6">
            <v>22.7</v>
          </cell>
          <cell r="E6">
            <v>70.416666666666671</v>
          </cell>
          <cell r="F6">
            <v>94</v>
          </cell>
          <cell r="G6">
            <v>41</v>
          </cell>
          <cell r="H6">
            <v>19.8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25.791666666666671</v>
          </cell>
          <cell r="C7">
            <v>36.1</v>
          </cell>
          <cell r="D7">
            <v>19.8</v>
          </cell>
          <cell r="E7">
            <v>77.583333333333329</v>
          </cell>
          <cell r="F7">
            <v>96</v>
          </cell>
          <cell r="G7">
            <v>39</v>
          </cell>
          <cell r="H7">
            <v>23.400000000000002</v>
          </cell>
          <cell r="I7" t="str">
            <v>O</v>
          </cell>
          <cell r="J7">
            <v>70.2</v>
          </cell>
          <cell r="K7">
            <v>22.400000000000002</v>
          </cell>
        </row>
        <row r="8">
          <cell r="B8">
            <v>25.112500000000001</v>
          </cell>
          <cell r="C8">
            <v>33.299999999999997</v>
          </cell>
          <cell r="D8">
            <v>20.3</v>
          </cell>
          <cell r="E8">
            <v>74.75</v>
          </cell>
          <cell r="F8">
            <v>97</v>
          </cell>
          <cell r="G8">
            <v>32</v>
          </cell>
          <cell r="H8">
            <v>8.64</v>
          </cell>
          <cell r="I8" t="str">
            <v>L</v>
          </cell>
          <cell r="J8">
            <v>23.759999999999998</v>
          </cell>
          <cell r="K8">
            <v>0.2</v>
          </cell>
        </row>
        <row r="9">
          <cell r="B9">
            <v>26.904166666666672</v>
          </cell>
          <cell r="C9">
            <v>35.700000000000003</v>
          </cell>
          <cell r="D9">
            <v>19.399999999999999</v>
          </cell>
          <cell r="E9">
            <v>62.166666666666664</v>
          </cell>
          <cell r="F9">
            <v>94</v>
          </cell>
          <cell r="G9">
            <v>27</v>
          </cell>
          <cell r="H9">
            <v>12.24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25.608333333333324</v>
          </cell>
          <cell r="C10">
            <v>34.200000000000003</v>
          </cell>
          <cell r="D10">
            <v>20.6</v>
          </cell>
          <cell r="E10">
            <v>70.791666666666671</v>
          </cell>
          <cell r="F10">
            <v>90</v>
          </cell>
          <cell r="G10">
            <v>41</v>
          </cell>
          <cell r="H10">
            <v>21.96</v>
          </cell>
          <cell r="I10" t="str">
            <v>L</v>
          </cell>
          <cell r="J10">
            <v>38.880000000000003</v>
          </cell>
          <cell r="K10">
            <v>5.6000000000000005</v>
          </cell>
        </row>
        <row r="11">
          <cell r="B11">
            <v>23.504166666666666</v>
          </cell>
          <cell r="C11">
            <v>33.299999999999997</v>
          </cell>
          <cell r="D11">
            <v>18.3</v>
          </cell>
          <cell r="E11">
            <v>78.083333333333329</v>
          </cell>
          <cell r="F11">
            <v>95</v>
          </cell>
          <cell r="G11">
            <v>41</v>
          </cell>
          <cell r="H11">
            <v>19.8</v>
          </cell>
          <cell r="I11" t="str">
            <v>NE</v>
          </cell>
          <cell r="J11">
            <v>39.24</v>
          </cell>
          <cell r="K11">
            <v>0</v>
          </cell>
        </row>
        <row r="12">
          <cell r="B12">
            <v>21.637500000000003</v>
          </cell>
          <cell r="C12">
            <v>26.4</v>
          </cell>
          <cell r="D12">
            <v>18.100000000000001</v>
          </cell>
          <cell r="E12">
            <v>86.541666666666671</v>
          </cell>
          <cell r="F12">
            <v>96</v>
          </cell>
          <cell r="G12">
            <v>66</v>
          </cell>
          <cell r="H12">
            <v>14.04</v>
          </cell>
          <cell r="I12" t="str">
            <v>L</v>
          </cell>
          <cell r="J12">
            <v>25.56</v>
          </cell>
          <cell r="K12">
            <v>0.2</v>
          </cell>
        </row>
        <row r="13">
          <cell r="B13">
            <v>21.933333333333334</v>
          </cell>
          <cell r="C13">
            <v>30.5</v>
          </cell>
          <cell r="D13">
            <v>17.7</v>
          </cell>
          <cell r="E13">
            <v>82.708333333333329</v>
          </cell>
          <cell r="F13">
            <v>96</v>
          </cell>
          <cell r="G13">
            <v>42</v>
          </cell>
          <cell r="H13">
            <v>20.88</v>
          </cell>
          <cell r="I13" t="str">
            <v>NE</v>
          </cell>
          <cell r="J13">
            <v>48.96</v>
          </cell>
          <cell r="K13">
            <v>1.2000000000000002</v>
          </cell>
        </row>
        <row r="14">
          <cell r="B14">
            <v>24.9375</v>
          </cell>
          <cell r="C14">
            <v>33.200000000000003</v>
          </cell>
          <cell r="D14">
            <v>20.3</v>
          </cell>
          <cell r="E14">
            <v>75.416666666666671</v>
          </cell>
          <cell r="F14">
            <v>96</v>
          </cell>
          <cell r="G14">
            <v>37</v>
          </cell>
          <cell r="H14">
            <v>15.48</v>
          </cell>
          <cell r="I14" t="str">
            <v>NE</v>
          </cell>
          <cell r="J14">
            <v>34.200000000000003</v>
          </cell>
          <cell r="K14">
            <v>0.2</v>
          </cell>
        </row>
        <row r="15">
          <cell r="B15">
            <v>24.220833333333328</v>
          </cell>
          <cell r="C15">
            <v>32.1</v>
          </cell>
          <cell r="D15">
            <v>20.3</v>
          </cell>
          <cell r="E15">
            <v>80.625</v>
          </cell>
          <cell r="F15">
            <v>95</v>
          </cell>
          <cell r="G15">
            <v>47</v>
          </cell>
          <cell r="H15">
            <v>21.6</v>
          </cell>
          <cell r="I15" t="str">
            <v>N</v>
          </cell>
          <cell r="J15">
            <v>50.04</v>
          </cell>
          <cell r="K15">
            <v>8</v>
          </cell>
        </row>
        <row r="16">
          <cell r="B16">
            <v>23.903999999999996</v>
          </cell>
          <cell r="C16">
            <v>31.3</v>
          </cell>
          <cell r="D16">
            <v>20.5</v>
          </cell>
          <cell r="E16">
            <v>83.12</v>
          </cell>
          <cell r="F16">
            <v>96</v>
          </cell>
          <cell r="G16">
            <v>52</v>
          </cell>
          <cell r="H16">
            <v>17.64</v>
          </cell>
          <cell r="I16" t="str">
            <v>NE</v>
          </cell>
          <cell r="J16">
            <v>38.519999999999996</v>
          </cell>
          <cell r="K16">
            <v>0.60000000000000009</v>
          </cell>
        </row>
        <row r="17">
          <cell r="B17">
            <v>23.839130434782607</v>
          </cell>
          <cell r="C17">
            <v>29.5</v>
          </cell>
          <cell r="D17">
            <v>20.8</v>
          </cell>
          <cell r="E17">
            <v>88.521739130434781</v>
          </cell>
          <cell r="F17">
            <v>96</v>
          </cell>
          <cell r="G17">
            <v>64</v>
          </cell>
          <cell r="H17">
            <v>12.96</v>
          </cell>
          <cell r="I17" t="str">
            <v>NE</v>
          </cell>
          <cell r="J17">
            <v>30.6</v>
          </cell>
          <cell r="K17">
            <v>17</v>
          </cell>
        </row>
        <row r="18">
          <cell r="B18">
            <v>23.179166666666671</v>
          </cell>
          <cell r="C18">
            <v>29.5</v>
          </cell>
          <cell r="D18">
            <v>21.3</v>
          </cell>
          <cell r="E18">
            <v>91.166666666666671</v>
          </cell>
          <cell r="F18">
            <v>96</v>
          </cell>
          <cell r="G18">
            <v>66</v>
          </cell>
          <cell r="H18">
            <v>21.240000000000002</v>
          </cell>
          <cell r="I18" t="str">
            <v>L</v>
          </cell>
          <cell r="J18">
            <v>68.039999999999992</v>
          </cell>
          <cell r="K18">
            <v>26.199999999999996</v>
          </cell>
        </row>
        <row r="19">
          <cell r="B19">
            <v>23.925000000000001</v>
          </cell>
          <cell r="C19">
            <v>31.8</v>
          </cell>
          <cell r="D19">
            <v>20.9</v>
          </cell>
          <cell r="E19">
            <v>86.5</v>
          </cell>
          <cell r="F19">
            <v>95</v>
          </cell>
          <cell r="G19">
            <v>58</v>
          </cell>
          <cell r="H19">
            <v>14.4</v>
          </cell>
          <cell r="I19" t="str">
            <v>NE</v>
          </cell>
          <cell r="J19">
            <v>37.080000000000005</v>
          </cell>
          <cell r="K19">
            <v>0.4</v>
          </cell>
        </row>
        <row r="20">
          <cell r="B20">
            <v>24.974999999999998</v>
          </cell>
          <cell r="C20">
            <v>33.799999999999997</v>
          </cell>
          <cell r="D20">
            <v>20.5</v>
          </cell>
          <cell r="E20">
            <v>82.958333333333329</v>
          </cell>
          <cell r="F20">
            <v>96</v>
          </cell>
          <cell r="G20">
            <v>46</v>
          </cell>
          <cell r="H20">
            <v>16.559999999999999</v>
          </cell>
          <cell r="I20" t="str">
            <v>L</v>
          </cell>
          <cell r="J20">
            <v>39.24</v>
          </cell>
          <cell r="K20">
            <v>5</v>
          </cell>
        </row>
        <row r="21">
          <cell r="B21">
            <v>26.770833333333332</v>
          </cell>
          <cell r="C21">
            <v>35.1</v>
          </cell>
          <cell r="D21">
            <v>19.8</v>
          </cell>
          <cell r="E21">
            <v>71.583333333333329</v>
          </cell>
          <cell r="F21">
            <v>96</v>
          </cell>
          <cell r="G21">
            <v>34</v>
          </cell>
          <cell r="H21">
            <v>19.8</v>
          </cell>
          <cell r="I21" t="str">
            <v>NO</v>
          </cell>
          <cell r="J21">
            <v>40.680000000000007</v>
          </cell>
          <cell r="K21">
            <v>0.2</v>
          </cell>
        </row>
        <row r="22">
          <cell r="B22">
            <v>26.604166666666671</v>
          </cell>
          <cell r="C22">
            <v>33.700000000000003</v>
          </cell>
          <cell r="D22">
            <v>21.7</v>
          </cell>
          <cell r="E22">
            <v>71.166666666666671</v>
          </cell>
          <cell r="F22">
            <v>94</v>
          </cell>
          <cell r="G22">
            <v>46</v>
          </cell>
          <cell r="H22">
            <v>13.32</v>
          </cell>
          <cell r="I22" t="str">
            <v>NO</v>
          </cell>
          <cell r="J22">
            <v>41.76</v>
          </cell>
          <cell r="K22">
            <v>0.8</v>
          </cell>
        </row>
        <row r="23">
          <cell r="B23">
            <v>25.204166666666666</v>
          </cell>
          <cell r="C23">
            <v>33.1</v>
          </cell>
          <cell r="D23">
            <v>21</v>
          </cell>
          <cell r="E23">
            <v>77.708333333333329</v>
          </cell>
          <cell r="F23">
            <v>94</v>
          </cell>
          <cell r="G23">
            <v>44</v>
          </cell>
          <cell r="H23">
            <v>16.559999999999999</v>
          </cell>
          <cell r="I23" t="str">
            <v>NE</v>
          </cell>
          <cell r="J23">
            <v>44.64</v>
          </cell>
          <cell r="K23">
            <v>7.8</v>
          </cell>
        </row>
        <row r="24">
          <cell r="B24">
            <v>25.104166666666668</v>
          </cell>
          <cell r="C24">
            <v>33.299999999999997</v>
          </cell>
          <cell r="D24">
            <v>21.6</v>
          </cell>
          <cell r="E24">
            <v>81.166666666666671</v>
          </cell>
          <cell r="F24">
            <v>96</v>
          </cell>
          <cell r="G24">
            <v>41</v>
          </cell>
          <cell r="H24">
            <v>20.16</v>
          </cell>
          <cell r="I24" t="str">
            <v>NE</v>
          </cell>
          <cell r="J24">
            <v>37.440000000000005</v>
          </cell>
          <cell r="K24">
            <v>4</v>
          </cell>
        </row>
        <row r="25">
          <cell r="B25">
            <v>24.450000000000003</v>
          </cell>
          <cell r="C25">
            <v>31.4</v>
          </cell>
          <cell r="D25">
            <v>21.7</v>
          </cell>
          <cell r="E25">
            <v>83.083333333333329</v>
          </cell>
          <cell r="F25">
            <v>95</v>
          </cell>
          <cell r="G25">
            <v>48</v>
          </cell>
          <cell r="H25">
            <v>20.16</v>
          </cell>
          <cell r="I25" t="str">
            <v>SO</v>
          </cell>
          <cell r="J25">
            <v>35.64</v>
          </cell>
          <cell r="K25">
            <v>1</v>
          </cell>
        </row>
        <row r="26">
          <cell r="B26">
            <v>26.391666666666666</v>
          </cell>
          <cell r="C26">
            <v>33.1</v>
          </cell>
          <cell r="D26">
            <v>21.5</v>
          </cell>
          <cell r="E26">
            <v>75.916666666666671</v>
          </cell>
          <cell r="F26">
            <v>96</v>
          </cell>
          <cell r="G26">
            <v>45</v>
          </cell>
          <cell r="H26">
            <v>21.6</v>
          </cell>
          <cell r="I26" t="str">
            <v>S</v>
          </cell>
          <cell r="J26">
            <v>36.36</v>
          </cell>
          <cell r="K26">
            <v>0.2</v>
          </cell>
        </row>
        <row r="27">
          <cell r="B27">
            <v>25.841666666666669</v>
          </cell>
          <cell r="C27">
            <v>32.9</v>
          </cell>
          <cell r="D27">
            <v>20.3</v>
          </cell>
          <cell r="E27">
            <v>72.333333333333329</v>
          </cell>
          <cell r="F27">
            <v>96</v>
          </cell>
          <cell r="G27">
            <v>42</v>
          </cell>
          <cell r="H27">
            <v>19.079999999999998</v>
          </cell>
          <cell r="I27" t="str">
            <v>NE</v>
          </cell>
          <cell r="J27">
            <v>36.72</v>
          </cell>
          <cell r="K27">
            <v>0</v>
          </cell>
        </row>
        <row r="28">
          <cell r="B28">
            <v>25.341666666666669</v>
          </cell>
          <cell r="C28">
            <v>32.799999999999997</v>
          </cell>
          <cell r="D28">
            <v>19.8</v>
          </cell>
          <cell r="E28">
            <v>72.75</v>
          </cell>
          <cell r="F28">
            <v>95</v>
          </cell>
          <cell r="G28">
            <v>42</v>
          </cell>
          <cell r="H28">
            <v>20.88</v>
          </cell>
          <cell r="I28" t="str">
            <v>N</v>
          </cell>
          <cell r="J28">
            <v>46.800000000000004</v>
          </cell>
          <cell r="K28">
            <v>5</v>
          </cell>
        </row>
        <row r="29">
          <cell r="B29">
            <v>24.741666666666671</v>
          </cell>
          <cell r="C29">
            <v>32.4</v>
          </cell>
          <cell r="D29">
            <v>21.1</v>
          </cell>
          <cell r="E29">
            <v>79.333333333333329</v>
          </cell>
          <cell r="F29">
            <v>93</v>
          </cell>
          <cell r="G29">
            <v>47</v>
          </cell>
          <cell r="H29">
            <v>16.920000000000002</v>
          </cell>
          <cell r="I29" t="str">
            <v>L</v>
          </cell>
          <cell r="J29">
            <v>36.36</v>
          </cell>
          <cell r="K29">
            <v>8.8000000000000007</v>
          </cell>
        </row>
        <row r="30">
          <cell r="B30">
            <v>24.212499999999995</v>
          </cell>
          <cell r="C30">
            <v>30.9</v>
          </cell>
          <cell r="D30">
            <v>21</v>
          </cell>
          <cell r="E30">
            <v>84.791666666666671</v>
          </cell>
          <cell r="F30">
            <v>96</v>
          </cell>
          <cell r="G30">
            <v>53</v>
          </cell>
          <cell r="H30">
            <v>15.48</v>
          </cell>
          <cell r="I30" t="str">
            <v>S</v>
          </cell>
          <cell r="J30">
            <v>29.52</v>
          </cell>
          <cell r="K30">
            <v>6.2</v>
          </cell>
        </row>
        <row r="31">
          <cell r="B31">
            <v>25.387499999999999</v>
          </cell>
          <cell r="C31">
            <v>32.6</v>
          </cell>
          <cell r="D31">
            <v>19.2</v>
          </cell>
          <cell r="E31">
            <v>72.666666666666671</v>
          </cell>
          <cell r="F31">
            <v>94</v>
          </cell>
          <cell r="G31">
            <v>42</v>
          </cell>
          <cell r="H31">
            <v>10.8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25.187499999999996</v>
          </cell>
          <cell r="C32">
            <v>33.299999999999997</v>
          </cell>
          <cell r="D32">
            <v>20.8</v>
          </cell>
          <cell r="E32">
            <v>66.916666666666671</v>
          </cell>
          <cell r="F32">
            <v>88</v>
          </cell>
          <cell r="G32">
            <v>42</v>
          </cell>
          <cell r="H32">
            <v>20.16</v>
          </cell>
          <cell r="I32" t="str">
            <v>NE</v>
          </cell>
          <cell r="J32">
            <v>37.800000000000004</v>
          </cell>
          <cell r="K32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25.916666666666661</v>
          </cell>
          <cell r="C5">
            <v>32.5</v>
          </cell>
          <cell r="D5">
            <v>21.4</v>
          </cell>
          <cell r="E5">
            <v>73.541666666666671</v>
          </cell>
          <cell r="F5">
            <v>97</v>
          </cell>
          <cell r="G5">
            <v>43</v>
          </cell>
          <cell r="H5">
            <v>17.64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26.066666666666666</v>
          </cell>
          <cell r="C6">
            <v>32.200000000000003</v>
          </cell>
          <cell r="D6">
            <v>22.1</v>
          </cell>
          <cell r="E6">
            <v>70.416666666666671</v>
          </cell>
          <cell r="F6">
            <v>91</v>
          </cell>
          <cell r="G6">
            <v>44</v>
          </cell>
          <cell r="H6">
            <v>18</v>
          </cell>
          <cell r="I6" t="str">
            <v>N</v>
          </cell>
          <cell r="J6">
            <v>41.76</v>
          </cell>
          <cell r="K6">
            <v>0</v>
          </cell>
        </row>
        <row r="7">
          <cell r="B7">
            <v>25.924999999999997</v>
          </cell>
          <cell r="C7">
            <v>32.299999999999997</v>
          </cell>
          <cell r="D7">
            <v>20.2</v>
          </cell>
          <cell r="E7">
            <v>71.791666666666671</v>
          </cell>
          <cell r="F7">
            <v>96</v>
          </cell>
          <cell r="G7">
            <v>44</v>
          </cell>
          <cell r="H7">
            <v>23.040000000000003</v>
          </cell>
          <cell r="I7" t="str">
            <v>O</v>
          </cell>
          <cell r="J7">
            <v>66.960000000000008</v>
          </cell>
          <cell r="K7">
            <v>33.4</v>
          </cell>
        </row>
        <row r="8">
          <cell r="B8">
            <v>25.391666666666669</v>
          </cell>
          <cell r="C8">
            <v>32.200000000000003</v>
          </cell>
          <cell r="D8">
            <v>18.899999999999999</v>
          </cell>
          <cell r="E8">
            <v>66.416666666666671</v>
          </cell>
          <cell r="F8">
            <v>96</v>
          </cell>
          <cell r="G8">
            <v>30</v>
          </cell>
          <cell r="H8">
            <v>10.8</v>
          </cell>
          <cell r="I8" t="str">
            <v>S</v>
          </cell>
          <cell r="J8">
            <v>22.68</v>
          </cell>
          <cell r="K8">
            <v>0</v>
          </cell>
        </row>
        <row r="9">
          <cell r="B9">
            <v>26.566666666666674</v>
          </cell>
          <cell r="C9">
            <v>33.700000000000003</v>
          </cell>
          <cell r="D9">
            <v>20</v>
          </cell>
          <cell r="E9">
            <v>59.541666666666664</v>
          </cell>
          <cell r="F9">
            <v>89</v>
          </cell>
          <cell r="G9">
            <v>30</v>
          </cell>
          <cell r="H9">
            <v>11.16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26.812499999999996</v>
          </cell>
          <cell r="C10">
            <v>33.1</v>
          </cell>
          <cell r="D10">
            <v>21.2</v>
          </cell>
          <cell r="E10">
            <v>58.833333333333336</v>
          </cell>
          <cell r="F10">
            <v>84</v>
          </cell>
          <cell r="G10">
            <v>30</v>
          </cell>
          <cell r="H10">
            <v>15.48</v>
          </cell>
          <cell r="I10" t="str">
            <v>NE</v>
          </cell>
          <cell r="J10">
            <v>36.36</v>
          </cell>
          <cell r="K10">
            <v>0</v>
          </cell>
        </row>
        <row r="11">
          <cell r="B11">
            <v>23.066666666666666</v>
          </cell>
          <cell r="C11">
            <v>31.2</v>
          </cell>
          <cell r="D11">
            <v>17.5</v>
          </cell>
          <cell r="E11">
            <v>72.625</v>
          </cell>
          <cell r="F11">
            <v>94</v>
          </cell>
          <cell r="G11">
            <v>36</v>
          </cell>
          <cell r="H11">
            <v>17.28</v>
          </cell>
          <cell r="I11" t="str">
            <v>NE</v>
          </cell>
          <cell r="J11">
            <v>41.04</v>
          </cell>
          <cell r="K11">
            <v>18</v>
          </cell>
        </row>
        <row r="12">
          <cell r="B12">
            <v>21.429166666666671</v>
          </cell>
          <cell r="C12">
            <v>29.6</v>
          </cell>
          <cell r="D12">
            <v>18.2</v>
          </cell>
          <cell r="E12">
            <v>80.416666666666671</v>
          </cell>
          <cell r="F12">
            <v>96</v>
          </cell>
          <cell r="G12">
            <v>48</v>
          </cell>
          <cell r="H12">
            <v>18</v>
          </cell>
          <cell r="I12" t="str">
            <v>NE</v>
          </cell>
          <cell r="J12">
            <v>38.159999999999997</v>
          </cell>
          <cell r="K12">
            <v>0.2</v>
          </cell>
        </row>
        <row r="13">
          <cell r="B13">
            <v>21.404166666666669</v>
          </cell>
          <cell r="C13">
            <v>29.1</v>
          </cell>
          <cell r="D13">
            <v>17.8</v>
          </cell>
          <cell r="E13">
            <v>81.708333333333329</v>
          </cell>
          <cell r="F13">
            <v>96</v>
          </cell>
          <cell r="G13">
            <v>46</v>
          </cell>
          <cell r="H13">
            <v>16.559999999999999</v>
          </cell>
          <cell r="I13" t="str">
            <v>NE</v>
          </cell>
          <cell r="J13">
            <v>36</v>
          </cell>
          <cell r="K13">
            <v>0.2</v>
          </cell>
        </row>
        <row r="14">
          <cell r="B14">
            <v>23.979166666666668</v>
          </cell>
          <cell r="C14">
            <v>30.7</v>
          </cell>
          <cell r="D14">
            <v>20.3</v>
          </cell>
          <cell r="E14">
            <v>74.291666666666671</v>
          </cell>
          <cell r="F14">
            <v>95</v>
          </cell>
          <cell r="G14">
            <v>41</v>
          </cell>
          <cell r="H14">
            <v>17.28</v>
          </cell>
          <cell r="I14" t="str">
            <v>N</v>
          </cell>
          <cell r="J14">
            <v>37.440000000000005</v>
          </cell>
          <cell r="K14">
            <v>0</v>
          </cell>
        </row>
        <row r="15">
          <cell r="B15">
            <v>23.145833333333339</v>
          </cell>
          <cell r="C15">
            <v>29</v>
          </cell>
          <cell r="D15">
            <v>20.100000000000001</v>
          </cell>
          <cell r="E15">
            <v>81.291666666666671</v>
          </cell>
          <cell r="F15">
            <v>96</v>
          </cell>
          <cell r="G15">
            <v>53</v>
          </cell>
          <cell r="H15">
            <v>14.04</v>
          </cell>
          <cell r="I15" t="str">
            <v>N</v>
          </cell>
          <cell r="J15">
            <v>47.88</v>
          </cell>
          <cell r="K15">
            <v>31.199999999999996</v>
          </cell>
        </row>
        <row r="16">
          <cell r="B16">
            <v>22.833333333333339</v>
          </cell>
          <cell r="C16">
            <v>27.8</v>
          </cell>
          <cell r="D16">
            <v>20.100000000000001</v>
          </cell>
          <cell r="E16">
            <v>81.125</v>
          </cell>
          <cell r="F16">
            <v>94</v>
          </cell>
          <cell r="G16">
            <v>57</v>
          </cell>
          <cell r="H16">
            <v>14.4</v>
          </cell>
          <cell r="I16" t="str">
            <v>NO</v>
          </cell>
          <cell r="J16">
            <v>37.080000000000005</v>
          </cell>
          <cell r="K16">
            <v>1.8</v>
          </cell>
        </row>
        <row r="17">
          <cell r="B17">
            <v>23.7</v>
          </cell>
          <cell r="C17">
            <v>28.9</v>
          </cell>
          <cell r="D17">
            <v>21.1</v>
          </cell>
          <cell r="E17">
            <v>83.291666666666671</v>
          </cell>
          <cell r="F17">
            <v>96</v>
          </cell>
          <cell r="G17">
            <v>55</v>
          </cell>
          <cell r="H17">
            <v>18</v>
          </cell>
          <cell r="I17" t="str">
            <v>N</v>
          </cell>
          <cell r="J17">
            <v>35.64</v>
          </cell>
          <cell r="K17">
            <v>7.2</v>
          </cell>
        </row>
        <row r="18">
          <cell r="B18">
            <v>23.654166666666669</v>
          </cell>
          <cell r="C18">
            <v>28.7</v>
          </cell>
          <cell r="D18">
            <v>20.8</v>
          </cell>
          <cell r="E18">
            <v>85.208333333333329</v>
          </cell>
          <cell r="F18">
            <v>97</v>
          </cell>
          <cell r="G18">
            <v>57</v>
          </cell>
          <cell r="H18">
            <v>16.559999999999999</v>
          </cell>
          <cell r="I18" t="str">
            <v>NE</v>
          </cell>
          <cell r="J18">
            <v>56.519999999999996</v>
          </cell>
          <cell r="K18">
            <v>4</v>
          </cell>
        </row>
        <row r="19">
          <cell r="B19">
            <v>23.970833333333331</v>
          </cell>
          <cell r="C19">
            <v>28.4</v>
          </cell>
          <cell r="D19">
            <v>21.4</v>
          </cell>
          <cell r="E19">
            <v>81.958333333333329</v>
          </cell>
          <cell r="F19">
            <v>94</v>
          </cell>
          <cell r="G19">
            <v>68</v>
          </cell>
          <cell r="H19">
            <v>16.559999999999999</v>
          </cell>
          <cell r="I19" t="str">
            <v>NO</v>
          </cell>
          <cell r="J19">
            <v>37.440000000000005</v>
          </cell>
          <cell r="K19">
            <v>5</v>
          </cell>
        </row>
        <row r="20">
          <cell r="B20">
            <v>26.029166666666665</v>
          </cell>
          <cell r="C20">
            <v>32.4</v>
          </cell>
          <cell r="D20">
            <v>20.6</v>
          </cell>
          <cell r="E20">
            <v>69.041666666666671</v>
          </cell>
          <cell r="F20">
            <v>94</v>
          </cell>
          <cell r="G20">
            <v>39</v>
          </cell>
          <cell r="H20">
            <v>12.96</v>
          </cell>
          <cell r="I20" t="str">
            <v>NO</v>
          </cell>
          <cell r="J20">
            <v>33.119999999999997</v>
          </cell>
          <cell r="K20">
            <v>0</v>
          </cell>
        </row>
        <row r="21">
          <cell r="B21">
            <v>26.412500000000005</v>
          </cell>
          <cell r="C21">
            <v>33.200000000000003</v>
          </cell>
          <cell r="D21">
            <v>20.7</v>
          </cell>
          <cell r="E21">
            <v>68.666666666666671</v>
          </cell>
          <cell r="F21">
            <v>95</v>
          </cell>
          <cell r="G21">
            <v>35</v>
          </cell>
          <cell r="H21">
            <v>16.2</v>
          </cell>
          <cell r="I21" t="str">
            <v>N</v>
          </cell>
          <cell r="J21">
            <v>37.800000000000004</v>
          </cell>
          <cell r="K21">
            <v>0.2</v>
          </cell>
        </row>
        <row r="22">
          <cell r="B22">
            <v>26.883333333333329</v>
          </cell>
          <cell r="C22">
            <v>33.6</v>
          </cell>
          <cell r="D22">
            <v>21.6</v>
          </cell>
          <cell r="E22">
            <v>66.666666666666671</v>
          </cell>
          <cell r="F22">
            <v>89</v>
          </cell>
          <cell r="G22">
            <v>40</v>
          </cell>
          <cell r="H22">
            <v>17.64</v>
          </cell>
          <cell r="I22" t="str">
            <v>N</v>
          </cell>
          <cell r="J22">
            <v>48.96</v>
          </cell>
          <cell r="K22">
            <v>0</v>
          </cell>
        </row>
        <row r="23">
          <cell r="B23">
            <v>25.329166666666669</v>
          </cell>
          <cell r="C23">
            <v>30.8</v>
          </cell>
          <cell r="D23">
            <v>20.6</v>
          </cell>
          <cell r="E23">
            <v>71.75</v>
          </cell>
          <cell r="F23">
            <v>93</v>
          </cell>
          <cell r="G23">
            <v>46</v>
          </cell>
          <cell r="H23">
            <v>24.48</v>
          </cell>
          <cell r="I23" t="str">
            <v>NE</v>
          </cell>
          <cell r="J23">
            <v>43.92</v>
          </cell>
          <cell r="K23">
            <v>0</v>
          </cell>
        </row>
        <row r="24">
          <cell r="B24">
            <v>24.575000000000003</v>
          </cell>
          <cell r="C24">
            <v>30.9</v>
          </cell>
          <cell r="D24">
            <v>20.7</v>
          </cell>
          <cell r="E24">
            <v>76.291666666666671</v>
          </cell>
          <cell r="F24">
            <v>96</v>
          </cell>
          <cell r="G24">
            <v>48</v>
          </cell>
          <cell r="H24">
            <v>13.32</v>
          </cell>
          <cell r="I24" t="str">
            <v>NE</v>
          </cell>
          <cell r="J24">
            <v>30.240000000000002</v>
          </cell>
          <cell r="K24">
            <v>23.2</v>
          </cell>
        </row>
        <row r="25">
          <cell r="B25">
            <v>23.933333333333334</v>
          </cell>
          <cell r="C25">
            <v>28.9</v>
          </cell>
          <cell r="D25">
            <v>20.5</v>
          </cell>
          <cell r="E25">
            <v>78.333333333333329</v>
          </cell>
          <cell r="F25">
            <v>95</v>
          </cell>
          <cell r="G25">
            <v>59</v>
          </cell>
          <cell r="H25">
            <v>17.28</v>
          </cell>
          <cell r="I25" t="str">
            <v>SO</v>
          </cell>
          <cell r="J25">
            <v>36</v>
          </cell>
          <cell r="K25">
            <v>0.2</v>
          </cell>
        </row>
        <row r="26">
          <cell r="B26">
            <v>25.616666666666664</v>
          </cell>
          <cell r="C26">
            <v>31.9</v>
          </cell>
          <cell r="D26">
            <v>21.2</v>
          </cell>
          <cell r="E26">
            <v>72.666666666666671</v>
          </cell>
          <cell r="F26">
            <v>94</v>
          </cell>
          <cell r="G26">
            <v>46</v>
          </cell>
          <cell r="H26">
            <v>12.24</v>
          </cell>
          <cell r="I26" t="str">
            <v>S</v>
          </cell>
          <cell r="J26">
            <v>34.92</v>
          </cell>
          <cell r="K26">
            <v>0</v>
          </cell>
        </row>
        <row r="27">
          <cell r="B27">
            <v>24.891666666666666</v>
          </cell>
          <cell r="C27">
            <v>31.3</v>
          </cell>
          <cell r="D27">
            <v>19.5</v>
          </cell>
          <cell r="E27">
            <v>71.791666666666671</v>
          </cell>
          <cell r="F27">
            <v>94</v>
          </cell>
          <cell r="G27">
            <v>41</v>
          </cell>
          <cell r="H27">
            <v>18.36</v>
          </cell>
          <cell r="I27" t="str">
            <v>NE</v>
          </cell>
          <cell r="J27">
            <v>37.440000000000005</v>
          </cell>
          <cell r="K27">
            <v>0</v>
          </cell>
        </row>
        <row r="28">
          <cell r="B28">
            <v>23.933333333333337</v>
          </cell>
          <cell r="C28">
            <v>30.1</v>
          </cell>
          <cell r="D28">
            <v>19.600000000000001</v>
          </cell>
          <cell r="E28">
            <v>76.625</v>
          </cell>
          <cell r="F28">
            <v>96</v>
          </cell>
          <cell r="G28">
            <v>50</v>
          </cell>
          <cell r="H28">
            <v>21.6</v>
          </cell>
          <cell r="I28" t="str">
            <v>NE</v>
          </cell>
          <cell r="J28">
            <v>50.76</v>
          </cell>
          <cell r="K28">
            <v>0.8</v>
          </cell>
        </row>
        <row r="29">
          <cell r="B29">
            <v>24.987499999999997</v>
          </cell>
          <cell r="C29">
            <v>30.8</v>
          </cell>
          <cell r="D29">
            <v>20.5</v>
          </cell>
          <cell r="E29">
            <v>72.458333333333329</v>
          </cell>
          <cell r="F29">
            <v>91</v>
          </cell>
          <cell r="G29">
            <v>48</v>
          </cell>
          <cell r="H29">
            <v>15.48</v>
          </cell>
          <cell r="I29" t="str">
            <v>NE</v>
          </cell>
          <cell r="J29">
            <v>31.319999999999997</v>
          </cell>
          <cell r="K29">
            <v>0</v>
          </cell>
        </row>
        <row r="30">
          <cell r="B30">
            <v>23.370833333333334</v>
          </cell>
          <cell r="C30">
            <v>29.1</v>
          </cell>
          <cell r="D30">
            <v>20.6</v>
          </cell>
          <cell r="E30">
            <v>82.666666666666671</v>
          </cell>
          <cell r="F30">
            <v>93</v>
          </cell>
          <cell r="G30">
            <v>55</v>
          </cell>
          <cell r="H30">
            <v>9.7200000000000006</v>
          </cell>
          <cell r="I30" t="str">
            <v>S</v>
          </cell>
          <cell r="J30">
            <v>30.6</v>
          </cell>
          <cell r="K30">
            <v>1</v>
          </cell>
        </row>
        <row r="31">
          <cell r="B31">
            <v>24.979166666666668</v>
          </cell>
          <cell r="C31">
            <v>31.6</v>
          </cell>
          <cell r="D31">
            <v>20.100000000000001</v>
          </cell>
          <cell r="E31">
            <v>69.083333333333329</v>
          </cell>
          <cell r="F31">
            <v>93</v>
          </cell>
          <cell r="G31">
            <v>41</v>
          </cell>
          <cell r="H31">
            <v>7.5600000000000005</v>
          </cell>
          <cell r="I31" t="str">
            <v>S</v>
          </cell>
          <cell r="J31">
            <v>26.28</v>
          </cell>
          <cell r="K31">
            <v>0.2</v>
          </cell>
        </row>
        <row r="32">
          <cell r="B32">
            <v>25.016666666666662</v>
          </cell>
          <cell r="C32">
            <v>31.7</v>
          </cell>
          <cell r="D32">
            <v>20.8</v>
          </cell>
          <cell r="E32">
            <v>64.958333333333329</v>
          </cell>
          <cell r="F32">
            <v>82</v>
          </cell>
          <cell r="G32">
            <v>45</v>
          </cell>
          <cell r="H32">
            <v>15.120000000000001</v>
          </cell>
          <cell r="I32" t="str">
            <v>NE</v>
          </cell>
          <cell r="J32">
            <v>39.96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31.120833333333334</v>
          </cell>
          <cell r="C5">
            <v>37.799999999999997</v>
          </cell>
          <cell r="D5">
            <v>26.3</v>
          </cell>
          <cell r="E5">
            <v>60.125</v>
          </cell>
          <cell r="F5">
            <v>80</v>
          </cell>
          <cell r="G5">
            <v>36</v>
          </cell>
          <cell r="H5">
            <v>11.520000000000001</v>
          </cell>
          <cell r="I5" t="str">
            <v>O</v>
          </cell>
          <cell r="J5">
            <v>59.4</v>
          </cell>
          <cell r="K5">
            <v>9</v>
          </cell>
        </row>
        <row r="6">
          <cell r="B6">
            <v>30.283333333333331</v>
          </cell>
          <cell r="C6">
            <v>35.9</v>
          </cell>
          <cell r="D6">
            <v>26.2</v>
          </cell>
          <cell r="E6">
            <v>63.333333333333336</v>
          </cell>
          <cell r="F6">
            <v>82</v>
          </cell>
          <cell r="G6">
            <v>42</v>
          </cell>
          <cell r="H6">
            <v>12.96</v>
          </cell>
          <cell r="I6" t="str">
            <v>O</v>
          </cell>
          <cell r="J6">
            <v>31.680000000000003</v>
          </cell>
          <cell r="K6">
            <v>0</v>
          </cell>
        </row>
        <row r="7">
          <cell r="B7">
            <v>30.491666666666664</v>
          </cell>
          <cell r="C7">
            <v>36.700000000000003</v>
          </cell>
          <cell r="D7">
            <v>25.7</v>
          </cell>
          <cell r="E7">
            <v>62.833333333333336</v>
          </cell>
          <cell r="F7">
            <v>83</v>
          </cell>
          <cell r="G7">
            <v>40</v>
          </cell>
          <cell r="H7">
            <v>10.08</v>
          </cell>
          <cell r="I7" t="str">
            <v>O</v>
          </cell>
          <cell r="J7">
            <v>24.48</v>
          </cell>
          <cell r="K7">
            <v>0</v>
          </cell>
        </row>
        <row r="8">
          <cell r="B8">
            <v>30.487499999999997</v>
          </cell>
          <cell r="C8">
            <v>39</v>
          </cell>
          <cell r="D8">
            <v>22.5</v>
          </cell>
          <cell r="E8">
            <v>56.75</v>
          </cell>
          <cell r="F8">
            <v>92</v>
          </cell>
          <cell r="G8">
            <v>22</v>
          </cell>
          <cell r="H8">
            <v>10.44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31.712500000000006</v>
          </cell>
          <cell r="C9">
            <v>39.799999999999997</v>
          </cell>
          <cell r="D9">
            <v>24.4</v>
          </cell>
          <cell r="E9">
            <v>50.041666666666664</v>
          </cell>
          <cell r="F9">
            <v>83</v>
          </cell>
          <cell r="G9">
            <v>21</v>
          </cell>
          <cell r="H9">
            <v>10.44</v>
          </cell>
          <cell r="I9" t="str">
            <v>O</v>
          </cell>
          <cell r="J9">
            <v>23.400000000000002</v>
          </cell>
          <cell r="K9">
            <v>0</v>
          </cell>
        </row>
        <row r="10">
          <cell r="B10">
            <v>30.329166666666666</v>
          </cell>
          <cell r="C10">
            <v>38.1</v>
          </cell>
          <cell r="D10">
            <v>25.1</v>
          </cell>
          <cell r="E10">
            <v>56.125</v>
          </cell>
          <cell r="F10">
            <v>79</v>
          </cell>
          <cell r="G10">
            <v>30</v>
          </cell>
          <cell r="H10">
            <v>12.24</v>
          </cell>
          <cell r="I10" t="str">
            <v>O</v>
          </cell>
          <cell r="J10">
            <v>43.92</v>
          </cell>
          <cell r="K10">
            <v>1.2</v>
          </cell>
        </row>
        <row r="11">
          <cell r="B11">
            <v>29.425000000000001</v>
          </cell>
          <cell r="C11">
            <v>38.5</v>
          </cell>
          <cell r="D11">
            <v>22.7</v>
          </cell>
          <cell r="E11">
            <v>55.083333333333336</v>
          </cell>
          <cell r="F11">
            <v>83</v>
          </cell>
          <cell r="G11">
            <v>17</v>
          </cell>
          <cell r="H11">
            <v>20.52</v>
          </cell>
          <cell r="I11" t="str">
            <v>O</v>
          </cell>
          <cell r="J11">
            <v>36</v>
          </cell>
          <cell r="K11">
            <v>0</v>
          </cell>
        </row>
        <row r="12">
          <cell r="B12">
            <v>28.529166666666658</v>
          </cell>
          <cell r="C12">
            <v>37.700000000000003</v>
          </cell>
          <cell r="D12">
            <v>22.6</v>
          </cell>
          <cell r="E12">
            <v>57.208333333333336</v>
          </cell>
          <cell r="F12">
            <v>87</v>
          </cell>
          <cell r="G12">
            <v>24</v>
          </cell>
          <cell r="H12">
            <v>19.440000000000001</v>
          </cell>
          <cell r="I12" t="str">
            <v>O</v>
          </cell>
          <cell r="J12">
            <v>51.12</v>
          </cell>
          <cell r="K12">
            <v>20.599999999999998</v>
          </cell>
        </row>
        <row r="13">
          <cell r="B13">
            <v>26.525000000000002</v>
          </cell>
          <cell r="C13">
            <v>33.4</v>
          </cell>
          <cell r="D13">
            <v>22.3</v>
          </cell>
          <cell r="E13">
            <v>70.833333333333329</v>
          </cell>
          <cell r="F13">
            <v>90</v>
          </cell>
          <cell r="G13">
            <v>43</v>
          </cell>
          <cell r="H13">
            <v>11.879999999999999</v>
          </cell>
          <cell r="I13" t="str">
            <v>O</v>
          </cell>
          <cell r="J13">
            <v>30.6</v>
          </cell>
          <cell r="K13">
            <v>0</v>
          </cell>
        </row>
        <row r="14">
          <cell r="B14">
            <v>28.674999999999997</v>
          </cell>
          <cell r="C14">
            <v>35.200000000000003</v>
          </cell>
          <cell r="D14">
            <v>24.3</v>
          </cell>
          <cell r="E14">
            <v>62.791666666666664</v>
          </cell>
          <cell r="F14">
            <v>85</v>
          </cell>
          <cell r="G14">
            <v>33</v>
          </cell>
          <cell r="H14">
            <v>14.4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25.275000000000006</v>
          </cell>
          <cell r="C15">
            <v>30.9</v>
          </cell>
          <cell r="D15">
            <v>21.7</v>
          </cell>
          <cell r="E15">
            <v>80.75</v>
          </cell>
          <cell r="F15">
            <v>95</v>
          </cell>
          <cell r="G15">
            <v>49</v>
          </cell>
          <cell r="H15">
            <v>13.68</v>
          </cell>
          <cell r="I15" t="str">
            <v>O</v>
          </cell>
          <cell r="J15">
            <v>36.36</v>
          </cell>
          <cell r="K15">
            <v>31</v>
          </cell>
        </row>
        <row r="16">
          <cell r="B16">
            <v>25.4375</v>
          </cell>
          <cell r="C16">
            <v>31.3</v>
          </cell>
          <cell r="D16">
            <v>22.4</v>
          </cell>
          <cell r="E16">
            <v>81.25</v>
          </cell>
          <cell r="F16">
            <v>95</v>
          </cell>
          <cell r="G16">
            <v>58</v>
          </cell>
          <cell r="H16">
            <v>14.04</v>
          </cell>
          <cell r="I16" t="str">
            <v>O</v>
          </cell>
          <cell r="J16">
            <v>36.36</v>
          </cell>
          <cell r="K16">
            <v>3.6000000000000005</v>
          </cell>
        </row>
        <row r="17">
          <cell r="B17">
            <v>25.904166666666669</v>
          </cell>
          <cell r="C17">
            <v>30.9</v>
          </cell>
          <cell r="D17">
            <v>22.1</v>
          </cell>
          <cell r="E17">
            <v>84.416666666666671</v>
          </cell>
          <cell r="F17">
            <v>95</v>
          </cell>
          <cell r="G17">
            <v>58</v>
          </cell>
          <cell r="H17">
            <v>10.8</v>
          </cell>
          <cell r="I17" t="str">
            <v>O</v>
          </cell>
          <cell r="J17">
            <v>41.04</v>
          </cell>
          <cell r="K17">
            <v>30.999999999999993</v>
          </cell>
        </row>
        <row r="18">
          <cell r="B18">
            <v>28.429166666666664</v>
          </cell>
          <cell r="C18">
            <v>33.799999999999997</v>
          </cell>
          <cell r="D18">
            <v>25.2</v>
          </cell>
          <cell r="E18">
            <v>71.166666666666671</v>
          </cell>
          <cell r="F18">
            <v>88</v>
          </cell>
          <cell r="G18">
            <v>45</v>
          </cell>
          <cell r="H18">
            <v>18</v>
          </cell>
          <cell r="I18" t="str">
            <v>O</v>
          </cell>
          <cell r="J18">
            <v>40.32</v>
          </cell>
          <cell r="K18">
            <v>0</v>
          </cell>
        </row>
        <row r="19">
          <cell r="B19">
            <v>27.645833333333332</v>
          </cell>
          <cell r="C19">
            <v>33.9</v>
          </cell>
          <cell r="D19">
            <v>23.5</v>
          </cell>
          <cell r="E19">
            <v>73.833333333333329</v>
          </cell>
          <cell r="F19">
            <v>90</v>
          </cell>
          <cell r="G19">
            <v>49</v>
          </cell>
          <cell r="H19">
            <v>11.16</v>
          </cell>
          <cell r="I19" t="str">
            <v>O</v>
          </cell>
          <cell r="J19">
            <v>45</v>
          </cell>
          <cell r="K19">
            <v>1</v>
          </cell>
        </row>
        <row r="20">
          <cell r="B20">
            <v>29.508333333333326</v>
          </cell>
          <cell r="C20">
            <v>35.799999999999997</v>
          </cell>
          <cell r="D20">
            <v>25.1</v>
          </cell>
          <cell r="E20">
            <v>67.041666666666671</v>
          </cell>
          <cell r="F20">
            <v>89</v>
          </cell>
          <cell r="G20">
            <v>39</v>
          </cell>
          <cell r="H20">
            <v>11.879999999999999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31.108333333333334</v>
          </cell>
          <cell r="C21">
            <v>37.1</v>
          </cell>
          <cell r="D21">
            <v>25.5</v>
          </cell>
          <cell r="E21">
            <v>59.666666666666664</v>
          </cell>
          <cell r="F21">
            <v>83</v>
          </cell>
          <cell r="G21">
            <v>35</v>
          </cell>
          <cell r="H21">
            <v>14.4</v>
          </cell>
          <cell r="I21" t="str">
            <v>O</v>
          </cell>
          <cell r="J21">
            <v>38.519999999999996</v>
          </cell>
          <cell r="K21">
            <v>0</v>
          </cell>
        </row>
        <row r="22">
          <cell r="B22">
            <v>30.237499999999994</v>
          </cell>
          <cell r="C22">
            <v>36.200000000000003</v>
          </cell>
          <cell r="D22">
            <v>26.4</v>
          </cell>
          <cell r="E22">
            <v>63.958333333333336</v>
          </cell>
          <cell r="F22">
            <v>79</v>
          </cell>
          <cell r="G22">
            <v>43</v>
          </cell>
          <cell r="H22">
            <v>17.28</v>
          </cell>
          <cell r="I22" t="str">
            <v>O</v>
          </cell>
          <cell r="J22">
            <v>44.28</v>
          </cell>
          <cell r="K22">
            <v>0</v>
          </cell>
        </row>
        <row r="23">
          <cell r="B23">
            <v>26.408333333333331</v>
          </cell>
          <cell r="C23">
            <v>29.4</v>
          </cell>
          <cell r="D23">
            <v>24.5</v>
          </cell>
          <cell r="E23">
            <v>79.291666666666671</v>
          </cell>
          <cell r="F23">
            <v>87</v>
          </cell>
          <cell r="G23">
            <v>69</v>
          </cell>
          <cell r="H23">
            <v>9</v>
          </cell>
          <cell r="I23" t="str">
            <v>O</v>
          </cell>
          <cell r="J23">
            <v>25.2</v>
          </cell>
          <cell r="K23">
            <v>0.2</v>
          </cell>
        </row>
        <row r="24">
          <cell r="B24">
            <v>27.641666666666662</v>
          </cell>
          <cell r="C24">
            <v>36</v>
          </cell>
          <cell r="D24">
            <v>23.8</v>
          </cell>
          <cell r="E24">
            <v>78.625</v>
          </cell>
          <cell r="F24">
            <v>94</v>
          </cell>
          <cell r="G24">
            <v>41</v>
          </cell>
          <cell r="H24">
            <v>21.96</v>
          </cell>
          <cell r="I24" t="str">
            <v>O</v>
          </cell>
          <cell r="J24">
            <v>47.16</v>
          </cell>
          <cell r="K24">
            <v>3.6</v>
          </cell>
        </row>
        <row r="25">
          <cell r="B25">
            <v>26.745833333333334</v>
          </cell>
          <cell r="C25">
            <v>33.9</v>
          </cell>
          <cell r="D25">
            <v>24.1</v>
          </cell>
          <cell r="E25">
            <v>81.958333333333329</v>
          </cell>
          <cell r="F25">
            <v>93</v>
          </cell>
          <cell r="G25">
            <v>47</v>
          </cell>
          <cell r="H25">
            <v>10.44</v>
          </cell>
          <cell r="I25" t="str">
            <v>O</v>
          </cell>
          <cell r="J25">
            <v>28.08</v>
          </cell>
          <cell r="K25">
            <v>14.600000000000001</v>
          </cell>
        </row>
        <row r="26">
          <cell r="B26">
            <v>27.416666666666668</v>
          </cell>
          <cell r="C26">
            <v>34.299999999999997</v>
          </cell>
          <cell r="D26">
            <v>23.6</v>
          </cell>
          <cell r="E26">
            <v>78.833333333333329</v>
          </cell>
          <cell r="F26">
            <v>95</v>
          </cell>
          <cell r="G26">
            <v>45</v>
          </cell>
          <cell r="H26">
            <v>10.08</v>
          </cell>
          <cell r="I26" t="str">
            <v>O</v>
          </cell>
          <cell r="J26">
            <v>49.680000000000007</v>
          </cell>
          <cell r="K26">
            <v>8.6</v>
          </cell>
        </row>
        <row r="27">
          <cell r="B27">
            <v>29.541666666666661</v>
          </cell>
          <cell r="C27">
            <v>35.5</v>
          </cell>
          <cell r="D27">
            <v>23.9</v>
          </cell>
          <cell r="E27">
            <v>68.958333333333329</v>
          </cell>
          <cell r="F27">
            <v>94</v>
          </cell>
          <cell r="G27">
            <v>38</v>
          </cell>
          <cell r="H27">
            <v>10.44</v>
          </cell>
          <cell r="I27" t="str">
            <v>O</v>
          </cell>
          <cell r="J27">
            <v>23.759999999999998</v>
          </cell>
          <cell r="K27">
            <v>0</v>
          </cell>
        </row>
        <row r="28">
          <cell r="B28">
            <v>29.137500000000003</v>
          </cell>
          <cell r="C28">
            <v>34.5</v>
          </cell>
          <cell r="D28">
            <v>24.5</v>
          </cell>
          <cell r="E28">
            <v>66.333333333333329</v>
          </cell>
          <cell r="F28">
            <v>86</v>
          </cell>
          <cell r="G28">
            <v>45</v>
          </cell>
          <cell r="H28">
            <v>17.64</v>
          </cell>
          <cell r="I28" t="str">
            <v>O</v>
          </cell>
          <cell r="J28">
            <v>34.200000000000003</v>
          </cell>
          <cell r="K28">
            <v>0</v>
          </cell>
        </row>
        <row r="29">
          <cell r="B29">
            <v>28.716666666666669</v>
          </cell>
          <cell r="C29">
            <v>33.700000000000003</v>
          </cell>
          <cell r="D29">
            <v>24.8</v>
          </cell>
          <cell r="E29">
            <v>68.791666666666671</v>
          </cell>
          <cell r="F29">
            <v>85</v>
          </cell>
          <cell r="G29">
            <v>47</v>
          </cell>
          <cell r="H29">
            <v>14.04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26.900000000000002</v>
          </cell>
          <cell r="C30">
            <v>31.2</v>
          </cell>
          <cell r="D30">
            <v>23.1</v>
          </cell>
          <cell r="E30">
            <v>80.708333333333329</v>
          </cell>
          <cell r="F30">
            <v>96</v>
          </cell>
          <cell r="G30">
            <v>60</v>
          </cell>
          <cell r="H30">
            <v>12.24</v>
          </cell>
          <cell r="I30" t="str">
            <v>O</v>
          </cell>
          <cell r="J30">
            <v>40.32</v>
          </cell>
          <cell r="K30">
            <v>46</v>
          </cell>
        </row>
        <row r="31">
          <cell r="B31">
            <v>27.479166666666668</v>
          </cell>
          <cell r="C31">
            <v>33.200000000000003</v>
          </cell>
          <cell r="D31">
            <v>22.4</v>
          </cell>
          <cell r="E31">
            <v>71.375</v>
          </cell>
          <cell r="F31">
            <v>89</v>
          </cell>
          <cell r="G31">
            <v>47</v>
          </cell>
          <cell r="H31">
            <v>12.24</v>
          </cell>
          <cell r="I31" t="str">
            <v>NO</v>
          </cell>
          <cell r="J31">
            <v>38.159999999999997</v>
          </cell>
          <cell r="K31">
            <v>0</v>
          </cell>
        </row>
        <row r="32">
          <cell r="B32">
            <v>28.5</v>
          </cell>
          <cell r="C32">
            <v>35.5</v>
          </cell>
          <cell r="D32">
            <v>22.4</v>
          </cell>
          <cell r="E32">
            <v>69.791666666666671</v>
          </cell>
          <cell r="F32">
            <v>92</v>
          </cell>
          <cell r="G32">
            <v>42</v>
          </cell>
          <cell r="H32">
            <v>7.9200000000000008</v>
          </cell>
          <cell r="I32" t="str">
            <v>O</v>
          </cell>
          <cell r="J32">
            <v>19.079999999999998</v>
          </cell>
          <cell r="K32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27.654166666666669</v>
          </cell>
          <cell r="C5">
            <v>35.6</v>
          </cell>
          <cell r="D5">
            <v>22</v>
          </cell>
          <cell r="E5">
            <v>71.75</v>
          </cell>
          <cell r="F5">
            <v>95</v>
          </cell>
          <cell r="G5">
            <v>40</v>
          </cell>
          <cell r="H5">
            <v>14.76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28.258333333333329</v>
          </cell>
          <cell r="C6">
            <v>35.4</v>
          </cell>
          <cell r="D6">
            <v>23.3</v>
          </cell>
          <cell r="E6">
            <v>68.458333333333329</v>
          </cell>
          <cell r="F6">
            <v>92</v>
          </cell>
          <cell r="G6">
            <v>40</v>
          </cell>
          <cell r="H6">
            <v>19.079999999999998</v>
          </cell>
          <cell r="I6" t="str">
            <v>N</v>
          </cell>
          <cell r="J6">
            <v>38.880000000000003</v>
          </cell>
          <cell r="K6">
            <v>0</v>
          </cell>
        </row>
        <row r="7">
          <cell r="B7">
            <v>26.245833333333337</v>
          </cell>
          <cell r="C7">
            <v>36.9</v>
          </cell>
          <cell r="D7">
            <v>20.7</v>
          </cell>
          <cell r="E7">
            <v>77.833333333333329</v>
          </cell>
          <cell r="F7">
            <v>95</v>
          </cell>
          <cell r="G7">
            <v>38</v>
          </cell>
          <cell r="H7">
            <v>27</v>
          </cell>
          <cell r="I7" t="str">
            <v>NO</v>
          </cell>
          <cell r="J7">
            <v>57.6</v>
          </cell>
          <cell r="K7">
            <v>5.8000000000000007</v>
          </cell>
        </row>
        <row r="8">
          <cell r="B8">
            <v>24.626086956521743</v>
          </cell>
          <cell r="C8">
            <v>33.200000000000003</v>
          </cell>
          <cell r="D8">
            <v>19</v>
          </cell>
          <cell r="E8">
            <v>78.565217391304344</v>
          </cell>
          <cell r="F8">
            <v>97</v>
          </cell>
          <cell r="G8">
            <v>39</v>
          </cell>
          <cell r="H8">
            <v>7.5600000000000005</v>
          </cell>
          <cell r="I8" t="str">
            <v>SE</v>
          </cell>
          <cell r="J8">
            <v>18.36</v>
          </cell>
          <cell r="K8">
            <v>0.2</v>
          </cell>
        </row>
        <row r="9">
          <cell r="B9">
            <v>27.216666666666665</v>
          </cell>
          <cell r="C9">
            <v>35.9</v>
          </cell>
          <cell r="D9">
            <v>20.2</v>
          </cell>
          <cell r="E9">
            <v>66.708333333333329</v>
          </cell>
          <cell r="F9">
            <v>96</v>
          </cell>
          <cell r="G9">
            <v>29</v>
          </cell>
          <cell r="H9">
            <v>6.84</v>
          </cell>
          <cell r="I9" t="str">
            <v>NE</v>
          </cell>
          <cell r="J9">
            <v>18.720000000000002</v>
          </cell>
          <cell r="K9">
            <v>0</v>
          </cell>
        </row>
        <row r="10">
          <cell r="B10">
            <v>26.9375</v>
          </cell>
          <cell r="C10">
            <v>36.5</v>
          </cell>
          <cell r="D10">
            <v>19.8</v>
          </cell>
          <cell r="E10">
            <v>65.458333333333329</v>
          </cell>
          <cell r="F10">
            <v>94</v>
          </cell>
          <cell r="G10">
            <v>32</v>
          </cell>
          <cell r="H10">
            <v>22.32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23.958333333333332</v>
          </cell>
          <cell r="C11">
            <v>33.299999999999997</v>
          </cell>
          <cell r="D11">
            <v>19.399999999999999</v>
          </cell>
          <cell r="E11">
            <v>77.416666666666671</v>
          </cell>
          <cell r="F11">
            <v>95</v>
          </cell>
          <cell r="G11">
            <v>48</v>
          </cell>
          <cell r="H11">
            <v>10.8</v>
          </cell>
          <cell r="I11" t="str">
            <v>SE</v>
          </cell>
          <cell r="J11">
            <v>37.440000000000005</v>
          </cell>
          <cell r="K11">
            <v>16.399999999999999</v>
          </cell>
        </row>
        <row r="12">
          <cell r="B12">
            <v>23.033333333333331</v>
          </cell>
          <cell r="C12">
            <v>31.2</v>
          </cell>
          <cell r="D12">
            <v>17.899999999999999</v>
          </cell>
          <cell r="E12">
            <v>83.166666666666671</v>
          </cell>
          <cell r="F12">
            <v>97</v>
          </cell>
          <cell r="G12">
            <v>49</v>
          </cell>
          <cell r="H12">
            <v>20.52</v>
          </cell>
          <cell r="I12" t="str">
            <v>NE</v>
          </cell>
          <cell r="J12">
            <v>48.24</v>
          </cell>
          <cell r="K12">
            <v>2.4</v>
          </cell>
        </row>
        <row r="13">
          <cell r="B13">
            <v>22.495833333333334</v>
          </cell>
          <cell r="C13">
            <v>27.3</v>
          </cell>
          <cell r="D13">
            <v>19.7</v>
          </cell>
          <cell r="E13">
            <v>85.458333333333329</v>
          </cell>
          <cell r="F13">
            <v>96</v>
          </cell>
          <cell r="G13">
            <v>67</v>
          </cell>
          <cell r="H13">
            <v>14.4</v>
          </cell>
          <cell r="I13" t="str">
            <v>NE</v>
          </cell>
          <cell r="J13">
            <v>39.6</v>
          </cell>
          <cell r="K13">
            <v>3.6</v>
          </cell>
        </row>
        <row r="14">
          <cell r="B14">
            <v>25.133333333333336</v>
          </cell>
          <cell r="C14">
            <v>32.6</v>
          </cell>
          <cell r="D14">
            <v>20.8</v>
          </cell>
          <cell r="E14">
            <v>78.625</v>
          </cell>
          <cell r="F14">
            <v>96</v>
          </cell>
          <cell r="G14">
            <v>48</v>
          </cell>
          <cell r="H14">
            <v>20.88</v>
          </cell>
          <cell r="I14" t="str">
            <v>NE</v>
          </cell>
          <cell r="J14">
            <v>39.24</v>
          </cell>
          <cell r="K14">
            <v>9.1999999999999993</v>
          </cell>
        </row>
        <row r="15">
          <cell r="B15">
            <v>24.858333333333331</v>
          </cell>
          <cell r="C15">
            <v>32.799999999999997</v>
          </cell>
          <cell r="D15">
            <v>20.6</v>
          </cell>
          <cell r="E15">
            <v>81.5</v>
          </cell>
          <cell r="F15">
            <v>95</v>
          </cell>
          <cell r="G15">
            <v>47</v>
          </cell>
          <cell r="H15">
            <v>19.440000000000001</v>
          </cell>
          <cell r="I15" t="str">
            <v>N</v>
          </cell>
          <cell r="J15">
            <v>41.76</v>
          </cell>
          <cell r="K15">
            <v>1.7999999999999998</v>
          </cell>
        </row>
        <row r="16">
          <cell r="B16">
            <v>25.554166666666664</v>
          </cell>
          <cell r="C16">
            <v>33.6</v>
          </cell>
          <cell r="D16">
            <v>20.399999999999999</v>
          </cell>
          <cell r="E16">
            <v>78.916666666666671</v>
          </cell>
          <cell r="F16">
            <v>96</v>
          </cell>
          <cell r="G16">
            <v>49</v>
          </cell>
          <cell r="H16">
            <v>19.079999999999998</v>
          </cell>
          <cell r="I16" t="str">
            <v>NO</v>
          </cell>
          <cell r="J16">
            <v>39.96</v>
          </cell>
          <cell r="K16">
            <v>0.8</v>
          </cell>
        </row>
        <row r="17">
          <cell r="B17">
            <v>25.141666666666669</v>
          </cell>
          <cell r="C17">
            <v>32.1</v>
          </cell>
          <cell r="D17">
            <v>22.5</v>
          </cell>
          <cell r="E17">
            <v>85.541666666666671</v>
          </cell>
          <cell r="F17">
            <v>96</v>
          </cell>
          <cell r="G17">
            <v>53</v>
          </cell>
          <cell r="H17">
            <v>15.840000000000002</v>
          </cell>
          <cell r="I17" t="str">
            <v>L</v>
          </cell>
          <cell r="J17">
            <v>42.12</v>
          </cell>
          <cell r="K17">
            <v>1.4</v>
          </cell>
        </row>
        <row r="18">
          <cell r="B18">
            <v>25.491666666666664</v>
          </cell>
          <cell r="C18">
            <v>34.799999999999997</v>
          </cell>
          <cell r="D18">
            <v>22.3</v>
          </cell>
          <cell r="E18">
            <v>82.791666666666671</v>
          </cell>
          <cell r="F18">
            <v>96</v>
          </cell>
          <cell r="G18">
            <v>41</v>
          </cell>
          <cell r="H18">
            <v>20.16</v>
          </cell>
          <cell r="I18" t="str">
            <v>NE</v>
          </cell>
          <cell r="J18">
            <v>42.84</v>
          </cell>
          <cell r="K18">
            <v>1.2</v>
          </cell>
        </row>
        <row r="19">
          <cell r="B19">
            <v>25.429166666666664</v>
          </cell>
          <cell r="C19">
            <v>35.799999999999997</v>
          </cell>
          <cell r="D19">
            <v>21.9</v>
          </cell>
          <cell r="E19">
            <v>80.958333333333329</v>
          </cell>
          <cell r="F19">
            <v>95</v>
          </cell>
          <cell r="G19">
            <v>39</v>
          </cell>
          <cell r="H19">
            <v>26.64</v>
          </cell>
          <cell r="I19" t="str">
            <v>NE</v>
          </cell>
          <cell r="J19">
            <v>49.32</v>
          </cell>
          <cell r="K19">
            <v>0.2</v>
          </cell>
        </row>
        <row r="20">
          <cell r="B20">
            <v>27.441666666666674</v>
          </cell>
          <cell r="C20">
            <v>36.6</v>
          </cell>
          <cell r="D20">
            <v>21.3</v>
          </cell>
          <cell r="E20">
            <v>70.5</v>
          </cell>
          <cell r="F20">
            <v>96</v>
          </cell>
          <cell r="G20">
            <v>29</v>
          </cell>
          <cell r="H20">
            <v>16.920000000000002</v>
          </cell>
          <cell r="I20" t="str">
            <v>NO</v>
          </cell>
          <cell r="J20">
            <v>34.92</v>
          </cell>
          <cell r="K20">
            <v>0</v>
          </cell>
        </row>
        <row r="21">
          <cell r="B21">
            <v>28.624999999999996</v>
          </cell>
          <cell r="C21">
            <v>38.299999999999997</v>
          </cell>
          <cell r="D21">
            <v>20.3</v>
          </cell>
          <cell r="E21">
            <v>67.083333333333329</v>
          </cell>
          <cell r="F21">
            <v>97</v>
          </cell>
          <cell r="G21">
            <v>30</v>
          </cell>
          <cell r="H21">
            <v>17.64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26.229166666666668</v>
          </cell>
          <cell r="C22">
            <v>37.1</v>
          </cell>
          <cell r="D22">
            <v>22.2</v>
          </cell>
          <cell r="E22">
            <v>76.791666666666671</v>
          </cell>
          <cell r="F22">
            <v>94</v>
          </cell>
          <cell r="G22">
            <v>32</v>
          </cell>
          <cell r="H22">
            <v>33.480000000000004</v>
          </cell>
          <cell r="I22" t="str">
            <v>NE</v>
          </cell>
          <cell r="J22">
            <v>67.680000000000007</v>
          </cell>
          <cell r="K22">
            <v>7.4</v>
          </cell>
        </row>
        <row r="23">
          <cell r="B23">
            <v>24.970833333333331</v>
          </cell>
          <cell r="C23">
            <v>35</v>
          </cell>
          <cell r="D23">
            <v>20.5</v>
          </cell>
          <cell r="E23">
            <v>82.5</v>
          </cell>
          <cell r="F23">
            <v>96</v>
          </cell>
          <cell r="G23">
            <v>39</v>
          </cell>
          <cell r="H23">
            <v>31.319999999999997</v>
          </cell>
          <cell r="I23" t="str">
            <v>L</v>
          </cell>
          <cell r="J23">
            <v>63.360000000000007</v>
          </cell>
          <cell r="K23">
            <v>7.400000000000003</v>
          </cell>
        </row>
        <row r="24">
          <cell r="B24">
            <v>26.625</v>
          </cell>
          <cell r="C24">
            <v>33.799999999999997</v>
          </cell>
          <cell r="D24">
            <v>21.3</v>
          </cell>
          <cell r="E24">
            <v>73.708333333333329</v>
          </cell>
          <cell r="F24">
            <v>96</v>
          </cell>
          <cell r="G24">
            <v>40</v>
          </cell>
          <cell r="H24">
            <v>16.920000000000002</v>
          </cell>
          <cell r="I24" t="str">
            <v>NO</v>
          </cell>
          <cell r="J24">
            <v>34.92</v>
          </cell>
          <cell r="K24">
            <v>1</v>
          </cell>
        </row>
        <row r="25">
          <cell r="B25">
            <v>25.229166666666668</v>
          </cell>
          <cell r="C25">
            <v>31.8</v>
          </cell>
          <cell r="D25">
            <v>22</v>
          </cell>
          <cell r="E25">
            <v>81.833333333333329</v>
          </cell>
          <cell r="F25">
            <v>96</v>
          </cell>
          <cell r="G25">
            <v>56</v>
          </cell>
          <cell r="H25">
            <v>14.4</v>
          </cell>
          <cell r="I25" t="str">
            <v>NE</v>
          </cell>
          <cell r="J25">
            <v>38.519999999999996</v>
          </cell>
          <cell r="K25">
            <v>0.60000000000000009</v>
          </cell>
        </row>
        <row r="26">
          <cell r="B26">
            <v>24.979166666666668</v>
          </cell>
          <cell r="C26">
            <v>31.7</v>
          </cell>
          <cell r="D26">
            <v>21.7</v>
          </cell>
          <cell r="E26">
            <v>85.458333333333329</v>
          </cell>
          <cell r="F26">
            <v>96</v>
          </cell>
          <cell r="G26">
            <v>57</v>
          </cell>
          <cell r="H26">
            <v>3.9600000000000004</v>
          </cell>
          <cell r="I26" t="str">
            <v>N</v>
          </cell>
          <cell r="J26">
            <v>36.36</v>
          </cell>
          <cell r="K26">
            <v>0.2</v>
          </cell>
        </row>
        <row r="27">
          <cell r="B27">
            <v>26.129166666666666</v>
          </cell>
          <cell r="C27">
            <v>33.200000000000003</v>
          </cell>
          <cell r="D27">
            <v>21.3</v>
          </cell>
          <cell r="E27">
            <v>76.625</v>
          </cell>
          <cell r="F27">
            <v>97</v>
          </cell>
          <cell r="G27">
            <v>44</v>
          </cell>
          <cell r="H27">
            <v>9</v>
          </cell>
          <cell r="I27" t="str">
            <v>L</v>
          </cell>
          <cell r="J27">
            <v>33.480000000000004</v>
          </cell>
          <cell r="K27">
            <v>0.2</v>
          </cell>
        </row>
        <row r="28">
          <cell r="B28">
            <v>25.95</v>
          </cell>
          <cell r="C28">
            <v>33</v>
          </cell>
          <cell r="D28">
            <v>20.399999999999999</v>
          </cell>
          <cell r="E28">
            <v>72</v>
          </cell>
          <cell r="F28">
            <v>95</v>
          </cell>
          <cell r="G28">
            <v>42</v>
          </cell>
          <cell r="H28">
            <v>24.12</v>
          </cell>
          <cell r="I28" t="str">
            <v>NE</v>
          </cell>
          <cell r="J28">
            <v>42.480000000000004</v>
          </cell>
          <cell r="K28">
            <v>0.2</v>
          </cell>
        </row>
        <row r="29">
          <cell r="B29">
            <v>26.504166666666666</v>
          </cell>
          <cell r="C29">
            <v>34.1</v>
          </cell>
          <cell r="D29">
            <v>20.9</v>
          </cell>
          <cell r="E29">
            <v>73</v>
          </cell>
          <cell r="F29">
            <v>95</v>
          </cell>
          <cell r="G29">
            <v>41</v>
          </cell>
          <cell r="H29">
            <v>21.240000000000002</v>
          </cell>
          <cell r="I29" t="str">
            <v>NE</v>
          </cell>
          <cell r="J29">
            <v>40.680000000000007</v>
          </cell>
          <cell r="K29">
            <v>0.8</v>
          </cell>
        </row>
        <row r="30">
          <cell r="B30">
            <v>25.229166666666668</v>
          </cell>
          <cell r="C30">
            <v>32.5</v>
          </cell>
          <cell r="D30">
            <v>22.1</v>
          </cell>
          <cell r="E30">
            <v>83.791666666666671</v>
          </cell>
          <cell r="F30">
            <v>96</v>
          </cell>
          <cell r="G30">
            <v>52</v>
          </cell>
          <cell r="H30">
            <v>21.6</v>
          </cell>
          <cell r="I30" t="str">
            <v>O</v>
          </cell>
          <cell r="J30">
            <v>46.080000000000005</v>
          </cell>
          <cell r="K30">
            <v>0.2</v>
          </cell>
        </row>
        <row r="31">
          <cell r="B31">
            <v>26.691666666666666</v>
          </cell>
          <cell r="C31">
            <v>34.700000000000003</v>
          </cell>
          <cell r="D31">
            <v>20.8</v>
          </cell>
          <cell r="E31">
            <v>74.166666666666671</v>
          </cell>
          <cell r="F31">
            <v>96</v>
          </cell>
          <cell r="G31">
            <v>38</v>
          </cell>
          <cell r="H31">
            <v>13.32</v>
          </cell>
          <cell r="I31" t="str">
            <v>S</v>
          </cell>
          <cell r="J31">
            <v>27.720000000000002</v>
          </cell>
          <cell r="K31">
            <v>0.4</v>
          </cell>
        </row>
        <row r="32">
          <cell r="B32">
            <v>24.912499999999998</v>
          </cell>
          <cell r="C32">
            <v>33.799999999999997</v>
          </cell>
          <cell r="D32">
            <v>19.3</v>
          </cell>
          <cell r="E32">
            <v>83.416666666666671</v>
          </cell>
          <cell r="F32">
            <v>97</v>
          </cell>
          <cell r="G32">
            <v>50</v>
          </cell>
          <cell r="H32">
            <v>15.840000000000002</v>
          </cell>
          <cell r="I32" t="str">
            <v>NE</v>
          </cell>
          <cell r="J32">
            <v>59.04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22.625</v>
          </cell>
          <cell r="C5">
            <v>27.9</v>
          </cell>
          <cell r="D5">
            <v>20.7</v>
          </cell>
          <cell r="E5">
            <v>92.833333333333329</v>
          </cell>
          <cell r="F5">
            <v>98</v>
          </cell>
          <cell r="G5">
            <v>69</v>
          </cell>
          <cell r="H5">
            <v>15.120000000000001</v>
          </cell>
          <cell r="I5" t="str">
            <v>N</v>
          </cell>
          <cell r="J5">
            <v>45.36</v>
          </cell>
          <cell r="K5">
            <v>13.999999999999998</v>
          </cell>
        </row>
        <row r="6">
          <cell r="B6">
            <v>23.525000000000002</v>
          </cell>
          <cell r="C6">
            <v>29.2</v>
          </cell>
          <cell r="D6">
            <v>20.7</v>
          </cell>
          <cell r="E6">
            <v>88.166666666666671</v>
          </cell>
          <cell r="F6">
            <v>98</v>
          </cell>
          <cell r="G6">
            <v>59</v>
          </cell>
          <cell r="H6">
            <v>16.2</v>
          </cell>
          <cell r="I6" t="str">
            <v>N</v>
          </cell>
          <cell r="J6">
            <v>36.36</v>
          </cell>
          <cell r="K6">
            <v>8.4</v>
          </cell>
        </row>
        <row r="7">
          <cell r="B7">
            <v>23.987499999999997</v>
          </cell>
          <cell r="C7">
            <v>28.6</v>
          </cell>
          <cell r="D7">
            <v>21.4</v>
          </cell>
          <cell r="E7">
            <v>89.375</v>
          </cell>
          <cell r="F7">
            <v>97</v>
          </cell>
          <cell r="G7">
            <v>67</v>
          </cell>
          <cell r="H7">
            <v>25.92</v>
          </cell>
          <cell r="I7" t="str">
            <v>O</v>
          </cell>
          <cell r="J7">
            <v>42.480000000000004</v>
          </cell>
          <cell r="K7">
            <v>2.8</v>
          </cell>
        </row>
        <row r="8">
          <cell r="B8">
            <v>23.504166666666674</v>
          </cell>
          <cell r="C8">
            <v>30.8</v>
          </cell>
          <cell r="D8">
            <v>19.899999999999999</v>
          </cell>
          <cell r="E8">
            <v>86.583333333333329</v>
          </cell>
          <cell r="F8">
            <v>99</v>
          </cell>
          <cell r="G8">
            <v>53</v>
          </cell>
          <cell r="H8">
            <v>15.840000000000002</v>
          </cell>
          <cell r="I8" t="str">
            <v>L</v>
          </cell>
          <cell r="J8">
            <v>34.92</v>
          </cell>
          <cell r="K8">
            <v>2.2000000000000002</v>
          </cell>
        </row>
        <row r="9">
          <cell r="B9">
            <v>24.683333333333334</v>
          </cell>
          <cell r="C9">
            <v>30.3</v>
          </cell>
          <cell r="D9">
            <v>20.5</v>
          </cell>
          <cell r="E9">
            <v>80.708333333333329</v>
          </cell>
          <cell r="F9">
            <v>97</v>
          </cell>
          <cell r="G9">
            <v>51</v>
          </cell>
          <cell r="H9">
            <v>12.24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24.370833333333334</v>
          </cell>
          <cell r="C10">
            <v>30.6</v>
          </cell>
          <cell r="D10">
            <v>20.399999999999999</v>
          </cell>
          <cell r="E10">
            <v>81.958333333333329</v>
          </cell>
          <cell r="F10">
            <v>96</v>
          </cell>
          <cell r="G10">
            <v>49</v>
          </cell>
          <cell r="H10">
            <v>18.720000000000002</v>
          </cell>
          <cell r="I10" t="str">
            <v>L</v>
          </cell>
          <cell r="J10">
            <v>38.880000000000003</v>
          </cell>
          <cell r="K10">
            <v>8.7999999999999989</v>
          </cell>
        </row>
        <row r="11">
          <cell r="B11">
            <v>23.420833333333331</v>
          </cell>
          <cell r="C11">
            <v>29.7</v>
          </cell>
          <cell r="D11">
            <v>20.2</v>
          </cell>
          <cell r="E11">
            <v>83.791666666666671</v>
          </cell>
          <cell r="F11">
            <v>96</v>
          </cell>
          <cell r="G11">
            <v>51</v>
          </cell>
          <cell r="H11">
            <v>22.68</v>
          </cell>
          <cell r="I11" t="str">
            <v>NO</v>
          </cell>
          <cell r="J11">
            <v>45.36</v>
          </cell>
          <cell r="K11">
            <v>0</v>
          </cell>
        </row>
        <row r="12">
          <cell r="B12">
            <v>19.812500000000004</v>
          </cell>
          <cell r="C12">
            <v>22.3</v>
          </cell>
          <cell r="D12">
            <v>18.399999999999999</v>
          </cell>
          <cell r="E12">
            <v>95.375</v>
          </cell>
          <cell r="F12">
            <v>97</v>
          </cell>
          <cell r="G12">
            <v>81</v>
          </cell>
          <cell r="H12">
            <v>15.120000000000001</v>
          </cell>
          <cell r="I12" t="str">
            <v>N</v>
          </cell>
          <cell r="J12">
            <v>41.76</v>
          </cell>
          <cell r="K12">
            <v>32.199999999999996</v>
          </cell>
        </row>
        <row r="13">
          <cell r="B13">
            <v>20.133333333333336</v>
          </cell>
          <cell r="C13">
            <v>23</v>
          </cell>
          <cell r="D13">
            <v>18.7</v>
          </cell>
          <cell r="E13">
            <v>95.166666666666671</v>
          </cell>
          <cell r="F13">
            <v>97</v>
          </cell>
          <cell r="G13">
            <v>85</v>
          </cell>
          <cell r="H13">
            <v>6.48</v>
          </cell>
          <cell r="I13" t="str">
            <v>NE</v>
          </cell>
          <cell r="J13">
            <v>39.6</v>
          </cell>
          <cell r="K13">
            <v>30.800000000000004</v>
          </cell>
        </row>
        <row r="14">
          <cell r="B14">
            <v>21.595833333333335</v>
          </cell>
          <cell r="C14">
            <v>25.9</v>
          </cell>
          <cell r="D14">
            <v>19.5</v>
          </cell>
          <cell r="E14">
            <v>91.666666666666671</v>
          </cell>
          <cell r="F14">
            <v>97</v>
          </cell>
          <cell r="G14">
            <v>73</v>
          </cell>
          <cell r="H14">
            <v>16.2</v>
          </cell>
          <cell r="I14" t="str">
            <v>N</v>
          </cell>
          <cell r="J14">
            <v>42.480000000000004</v>
          </cell>
          <cell r="K14">
            <v>2</v>
          </cell>
        </row>
        <row r="15">
          <cell r="B15">
            <v>23.762499999999999</v>
          </cell>
          <cell r="C15">
            <v>29.7</v>
          </cell>
          <cell r="D15">
            <v>18.899999999999999</v>
          </cell>
          <cell r="E15">
            <v>80.5</v>
          </cell>
          <cell r="F15">
            <v>97</v>
          </cell>
          <cell r="G15">
            <v>50</v>
          </cell>
          <cell r="H15">
            <v>17.64</v>
          </cell>
          <cell r="I15" t="str">
            <v>NO</v>
          </cell>
          <cell r="J15">
            <v>39.24</v>
          </cell>
          <cell r="K15">
            <v>0.2</v>
          </cell>
        </row>
        <row r="16">
          <cell r="B16">
            <v>23.608333333333338</v>
          </cell>
          <cell r="C16">
            <v>29.4</v>
          </cell>
          <cell r="D16">
            <v>20.3</v>
          </cell>
          <cell r="E16">
            <v>84.416666666666671</v>
          </cell>
          <cell r="F16">
            <v>97</v>
          </cell>
          <cell r="G16">
            <v>57</v>
          </cell>
          <cell r="H16">
            <v>10.08</v>
          </cell>
          <cell r="I16" t="str">
            <v>NO</v>
          </cell>
          <cell r="J16">
            <v>34.92</v>
          </cell>
          <cell r="K16">
            <v>0</v>
          </cell>
        </row>
        <row r="17">
          <cell r="B17">
            <v>24.837499999999995</v>
          </cell>
          <cell r="C17">
            <v>31.3</v>
          </cell>
          <cell r="D17">
            <v>20.5</v>
          </cell>
          <cell r="E17">
            <v>77.25</v>
          </cell>
          <cell r="F17">
            <v>97</v>
          </cell>
          <cell r="G17">
            <v>42</v>
          </cell>
          <cell r="H17">
            <v>14.76</v>
          </cell>
          <cell r="I17" t="str">
            <v>NO</v>
          </cell>
          <cell r="J17">
            <v>37.800000000000004</v>
          </cell>
          <cell r="K17">
            <v>0</v>
          </cell>
        </row>
        <row r="18">
          <cell r="B18">
            <v>25.362499999999997</v>
          </cell>
          <cell r="C18">
            <v>32.1</v>
          </cell>
          <cell r="D18">
            <v>20</v>
          </cell>
          <cell r="E18">
            <v>76.5</v>
          </cell>
          <cell r="F18">
            <v>97</v>
          </cell>
          <cell r="G18">
            <v>39</v>
          </cell>
          <cell r="H18">
            <v>24.48</v>
          </cell>
          <cell r="I18" t="str">
            <v>NO</v>
          </cell>
          <cell r="J18">
            <v>37.800000000000004</v>
          </cell>
          <cell r="K18">
            <v>0</v>
          </cell>
        </row>
        <row r="19">
          <cell r="B19">
            <v>24.258333333333336</v>
          </cell>
          <cell r="C19">
            <v>31.5</v>
          </cell>
          <cell r="D19">
            <v>19.5</v>
          </cell>
          <cell r="E19">
            <v>82.208333333333329</v>
          </cell>
          <cell r="F19">
            <v>97</v>
          </cell>
          <cell r="G19">
            <v>47</v>
          </cell>
          <cell r="H19">
            <v>21.96</v>
          </cell>
          <cell r="I19" t="str">
            <v>NO</v>
          </cell>
          <cell r="J19">
            <v>41.76</v>
          </cell>
          <cell r="K19">
            <v>7.4</v>
          </cell>
        </row>
        <row r="20">
          <cell r="B20">
            <v>25.141666666666662</v>
          </cell>
          <cell r="C20">
            <v>33.4</v>
          </cell>
          <cell r="D20">
            <v>19.100000000000001</v>
          </cell>
          <cell r="E20">
            <v>72.916666666666671</v>
          </cell>
          <cell r="F20">
            <v>97</v>
          </cell>
          <cell r="G20">
            <v>31</v>
          </cell>
          <cell r="H20">
            <v>17.28</v>
          </cell>
          <cell r="I20" t="str">
            <v>L</v>
          </cell>
          <cell r="J20">
            <v>33.480000000000004</v>
          </cell>
          <cell r="K20">
            <v>0</v>
          </cell>
        </row>
        <row r="21">
          <cell r="B21">
            <v>24.558333333333337</v>
          </cell>
          <cell r="C21">
            <v>33</v>
          </cell>
          <cell r="D21">
            <v>19.600000000000001</v>
          </cell>
          <cell r="E21">
            <v>78.75</v>
          </cell>
          <cell r="F21">
            <v>95</v>
          </cell>
          <cell r="G21">
            <v>39</v>
          </cell>
          <cell r="H21">
            <v>27</v>
          </cell>
          <cell r="I21" t="str">
            <v>SE</v>
          </cell>
          <cell r="J21">
            <v>49.680000000000007</v>
          </cell>
          <cell r="K21">
            <v>3.8</v>
          </cell>
        </row>
        <row r="22">
          <cell r="B22">
            <v>24.470833333333331</v>
          </cell>
          <cell r="C22">
            <v>30</v>
          </cell>
          <cell r="D22">
            <v>20.6</v>
          </cell>
          <cell r="E22">
            <v>78.916666666666671</v>
          </cell>
          <cell r="F22">
            <v>96</v>
          </cell>
          <cell r="G22">
            <v>50</v>
          </cell>
          <cell r="H22">
            <v>25.2</v>
          </cell>
          <cell r="I22" t="str">
            <v>L</v>
          </cell>
          <cell r="J22">
            <v>38.880000000000003</v>
          </cell>
          <cell r="K22">
            <v>0</v>
          </cell>
        </row>
        <row r="23">
          <cell r="B23">
            <v>24.7</v>
          </cell>
          <cell r="C23">
            <v>31.2</v>
          </cell>
          <cell r="D23">
            <v>20.8</v>
          </cell>
          <cell r="E23">
            <v>78.125</v>
          </cell>
          <cell r="F23">
            <v>96</v>
          </cell>
          <cell r="G23">
            <v>48</v>
          </cell>
          <cell r="H23">
            <v>23.759999999999998</v>
          </cell>
          <cell r="I23" t="str">
            <v>SE</v>
          </cell>
          <cell r="J23">
            <v>39.24</v>
          </cell>
          <cell r="K23">
            <v>0.2</v>
          </cell>
        </row>
        <row r="24">
          <cell r="B24">
            <v>23.304166666666664</v>
          </cell>
          <cell r="C24">
            <v>31.3</v>
          </cell>
          <cell r="D24">
            <v>19.399999999999999</v>
          </cell>
          <cell r="E24">
            <v>80.083333333333329</v>
          </cell>
          <cell r="F24">
            <v>97</v>
          </cell>
          <cell r="G24">
            <v>45</v>
          </cell>
          <cell r="H24">
            <v>25.56</v>
          </cell>
          <cell r="I24" t="str">
            <v>L</v>
          </cell>
          <cell r="J24">
            <v>48.24</v>
          </cell>
          <cell r="K24">
            <v>4.3999999999999995</v>
          </cell>
        </row>
        <row r="25">
          <cell r="B25">
            <v>23.620833333333337</v>
          </cell>
          <cell r="C25">
            <v>31.2</v>
          </cell>
          <cell r="D25">
            <v>20</v>
          </cell>
          <cell r="E25">
            <v>80.625</v>
          </cell>
          <cell r="F25">
            <v>96</v>
          </cell>
          <cell r="G25">
            <v>43</v>
          </cell>
          <cell r="H25">
            <v>19.079999999999998</v>
          </cell>
          <cell r="I25" t="str">
            <v>S</v>
          </cell>
          <cell r="J25">
            <v>52.2</v>
          </cell>
          <cell r="K25">
            <v>34.800000000000004</v>
          </cell>
        </row>
        <row r="26">
          <cell r="B26">
            <v>22.183333333333337</v>
          </cell>
          <cell r="C26">
            <v>28.8</v>
          </cell>
          <cell r="D26">
            <v>19.8</v>
          </cell>
          <cell r="E26">
            <v>89.75</v>
          </cell>
          <cell r="F26">
            <v>97</v>
          </cell>
          <cell r="G26">
            <v>55</v>
          </cell>
          <cell r="H26">
            <v>11.520000000000001</v>
          </cell>
          <cell r="I26" t="str">
            <v>L</v>
          </cell>
          <cell r="J26">
            <v>32.76</v>
          </cell>
          <cell r="K26">
            <v>21.799999999999997</v>
          </cell>
        </row>
        <row r="27">
          <cell r="B27">
            <v>22.245833333333334</v>
          </cell>
          <cell r="C27">
            <v>28.3</v>
          </cell>
          <cell r="D27">
            <v>18.399999999999999</v>
          </cell>
          <cell r="E27">
            <v>88.75</v>
          </cell>
          <cell r="F27">
            <v>98</v>
          </cell>
          <cell r="G27">
            <v>61</v>
          </cell>
          <cell r="H27">
            <v>19.079999999999998</v>
          </cell>
          <cell r="I27" t="str">
            <v>L</v>
          </cell>
          <cell r="J27">
            <v>48.24</v>
          </cell>
          <cell r="K27">
            <v>26.599999999999998</v>
          </cell>
        </row>
        <row r="28">
          <cell r="B28">
            <v>22.841666666666665</v>
          </cell>
          <cell r="C28">
            <v>29.2</v>
          </cell>
          <cell r="D28">
            <v>19</v>
          </cell>
          <cell r="E28">
            <v>81</v>
          </cell>
          <cell r="F28">
            <v>99</v>
          </cell>
          <cell r="G28">
            <v>48</v>
          </cell>
          <cell r="H28">
            <v>16.559999999999999</v>
          </cell>
          <cell r="I28" t="str">
            <v>N</v>
          </cell>
          <cell r="J28">
            <v>37.080000000000005</v>
          </cell>
          <cell r="K28">
            <v>1.2</v>
          </cell>
        </row>
        <row r="29">
          <cell r="B29">
            <v>23.829166666666666</v>
          </cell>
          <cell r="C29">
            <v>29.9</v>
          </cell>
          <cell r="D29">
            <v>19.7</v>
          </cell>
          <cell r="E29">
            <v>77.958333333333329</v>
          </cell>
          <cell r="F29">
            <v>96</v>
          </cell>
          <cell r="G29">
            <v>52</v>
          </cell>
          <cell r="H29">
            <v>15.48</v>
          </cell>
          <cell r="I29" t="str">
            <v>NO</v>
          </cell>
          <cell r="J29">
            <v>36</v>
          </cell>
          <cell r="K29">
            <v>15.8</v>
          </cell>
        </row>
        <row r="30">
          <cell r="B30">
            <v>23.158333333333331</v>
          </cell>
          <cell r="C30">
            <v>29.2</v>
          </cell>
          <cell r="D30">
            <v>19.600000000000001</v>
          </cell>
          <cell r="E30">
            <v>85.833333333333329</v>
          </cell>
          <cell r="F30">
            <v>98</v>
          </cell>
          <cell r="G30">
            <v>55</v>
          </cell>
          <cell r="H30">
            <v>12.6</v>
          </cell>
          <cell r="I30" t="str">
            <v>N</v>
          </cell>
          <cell r="J30">
            <v>29.16</v>
          </cell>
          <cell r="K30">
            <v>73</v>
          </cell>
        </row>
        <row r="31">
          <cell r="B31">
            <v>22.870833333333334</v>
          </cell>
          <cell r="C31">
            <v>27.3</v>
          </cell>
          <cell r="D31">
            <v>21</v>
          </cell>
          <cell r="E31">
            <v>92.416666666666671</v>
          </cell>
          <cell r="F31">
            <v>97</v>
          </cell>
          <cell r="G31">
            <v>72</v>
          </cell>
          <cell r="H31">
            <v>7.5600000000000005</v>
          </cell>
          <cell r="I31" t="str">
            <v>O</v>
          </cell>
          <cell r="J31">
            <v>23.400000000000002</v>
          </cell>
          <cell r="K31">
            <v>21.8</v>
          </cell>
        </row>
        <row r="32">
          <cell r="B32">
            <v>22.600000000000005</v>
          </cell>
          <cell r="C32">
            <v>30.5</v>
          </cell>
          <cell r="D32">
            <v>19.899999999999999</v>
          </cell>
          <cell r="E32">
            <v>90.333333333333329</v>
          </cell>
          <cell r="F32">
            <v>97</v>
          </cell>
          <cell r="G32">
            <v>52</v>
          </cell>
          <cell r="H32">
            <v>31.319999999999997</v>
          </cell>
          <cell r="I32" t="str">
            <v>L</v>
          </cell>
          <cell r="J32">
            <v>47.88</v>
          </cell>
          <cell r="K32">
            <v>39.200000000000003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27.866666666666664</v>
          </cell>
          <cell r="C5">
            <v>35.1</v>
          </cell>
          <cell r="D5">
            <v>22.9</v>
          </cell>
          <cell r="E5">
            <v>66.208333333333329</v>
          </cell>
          <cell r="F5">
            <v>92</v>
          </cell>
          <cell r="G5">
            <v>38</v>
          </cell>
          <cell r="H5">
            <v>18</v>
          </cell>
          <cell r="I5" t="str">
            <v>NE</v>
          </cell>
          <cell r="J5">
            <v>37.800000000000004</v>
          </cell>
          <cell r="K5">
            <v>0</v>
          </cell>
        </row>
        <row r="6">
          <cell r="B6">
            <v>28.033333333333331</v>
          </cell>
          <cell r="C6">
            <v>34.700000000000003</v>
          </cell>
          <cell r="D6">
            <v>22.7</v>
          </cell>
          <cell r="E6">
            <v>65.041666666666671</v>
          </cell>
          <cell r="F6">
            <v>89</v>
          </cell>
          <cell r="G6">
            <v>40</v>
          </cell>
          <cell r="H6">
            <v>22.68</v>
          </cell>
          <cell r="I6" t="str">
            <v>N</v>
          </cell>
          <cell r="J6">
            <v>38.159999999999997</v>
          </cell>
          <cell r="K6">
            <v>0</v>
          </cell>
        </row>
        <row r="7">
          <cell r="B7">
            <v>27.129166666666663</v>
          </cell>
          <cell r="C7">
            <v>33.4</v>
          </cell>
          <cell r="D7">
            <v>22.5</v>
          </cell>
          <cell r="E7">
            <v>69.041666666666671</v>
          </cell>
          <cell r="F7">
            <v>90</v>
          </cell>
          <cell r="G7">
            <v>38</v>
          </cell>
          <cell r="H7">
            <v>25.2</v>
          </cell>
          <cell r="I7" t="str">
            <v>SO</v>
          </cell>
          <cell r="J7">
            <v>48.96</v>
          </cell>
          <cell r="K7">
            <v>0</v>
          </cell>
        </row>
        <row r="8">
          <cell r="B8">
            <v>26.575000000000003</v>
          </cell>
          <cell r="C8">
            <v>35</v>
          </cell>
          <cell r="D8">
            <v>19.899999999999999</v>
          </cell>
          <cell r="E8">
            <v>59.583333333333336</v>
          </cell>
          <cell r="F8">
            <v>94</v>
          </cell>
          <cell r="G8">
            <v>16</v>
          </cell>
          <cell r="H8">
            <v>13.68</v>
          </cell>
          <cell r="I8" t="str">
            <v>L</v>
          </cell>
          <cell r="J8">
            <v>29.16</v>
          </cell>
          <cell r="K8">
            <v>0</v>
          </cell>
        </row>
        <row r="9">
          <cell r="B9">
            <v>26.833333333333332</v>
          </cell>
          <cell r="C9">
            <v>35.799999999999997</v>
          </cell>
          <cell r="D9">
            <v>19.7</v>
          </cell>
          <cell r="E9">
            <v>47.5</v>
          </cell>
          <cell r="F9">
            <v>66</v>
          </cell>
          <cell r="G9">
            <v>25</v>
          </cell>
          <cell r="H9">
            <v>15.120000000000001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25.150000000000002</v>
          </cell>
          <cell r="C10">
            <v>34.1</v>
          </cell>
          <cell r="D10">
            <v>19.600000000000001</v>
          </cell>
          <cell r="E10">
            <v>64.833333333333329</v>
          </cell>
          <cell r="F10">
            <v>85</v>
          </cell>
          <cell r="G10">
            <v>40</v>
          </cell>
          <cell r="H10">
            <v>25.2</v>
          </cell>
          <cell r="I10" t="str">
            <v>NE</v>
          </cell>
          <cell r="J10">
            <v>47.16</v>
          </cell>
          <cell r="K10">
            <v>3.1999999999999997</v>
          </cell>
        </row>
        <row r="11">
          <cell r="B11">
            <v>22.987500000000001</v>
          </cell>
          <cell r="C11">
            <v>30.2</v>
          </cell>
          <cell r="D11">
            <v>18.399999999999999</v>
          </cell>
          <cell r="E11">
            <v>77.791666666666671</v>
          </cell>
          <cell r="F11">
            <v>92</v>
          </cell>
          <cell r="G11">
            <v>54</v>
          </cell>
          <cell r="H11">
            <v>19.440000000000001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21.962500000000002</v>
          </cell>
          <cell r="C12">
            <v>27.7</v>
          </cell>
          <cell r="D12">
            <v>17.7</v>
          </cell>
          <cell r="E12">
            <v>79.166666666666671</v>
          </cell>
          <cell r="F12">
            <v>95</v>
          </cell>
          <cell r="G12">
            <v>58</v>
          </cell>
          <cell r="H12">
            <v>15.48</v>
          </cell>
          <cell r="I12" t="str">
            <v>NE</v>
          </cell>
          <cell r="J12">
            <v>26.64</v>
          </cell>
          <cell r="K12">
            <v>0</v>
          </cell>
        </row>
        <row r="13">
          <cell r="B13">
            <v>23.087500000000002</v>
          </cell>
          <cell r="C13">
            <v>30.2</v>
          </cell>
          <cell r="D13">
            <v>18.5</v>
          </cell>
          <cell r="E13">
            <v>73.833333333333329</v>
          </cell>
          <cell r="F13">
            <v>92</v>
          </cell>
          <cell r="G13">
            <v>43</v>
          </cell>
          <cell r="H13">
            <v>16.2</v>
          </cell>
          <cell r="I13" t="str">
            <v>N</v>
          </cell>
          <cell r="J13">
            <v>40.680000000000007</v>
          </cell>
          <cell r="K13">
            <v>0.2</v>
          </cell>
        </row>
        <row r="14">
          <cell r="B14">
            <v>25.070833333333329</v>
          </cell>
          <cell r="C14">
            <v>33.700000000000003</v>
          </cell>
          <cell r="D14">
            <v>20.8</v>
          </cell>
          <cell r="E14">
            <v>72.791666666666671</v>
          </cell>
          <cell r="F14">
            <v>94</v>
          </cell>
          <cell r="G14">
            <v>35</v>
          </cell>
          <cell r="H14">
            <v>13.68</v>
          </cell>
          <cell r="I14" t="str">
            <v>NE</v>
          </cell>
          <cell r="J14">
            <v>29.16</v>
          </cell>
          <cell r="K14">
            <v>0.4</v>
          </cell>
        </row>
        <row r="15">
          <cell r="B15">
            <v>24.724999999999994</v>
          </cell>
          <cell r="C15">
            <v>32.200000000000003</v>
          </cell>
          <cell r="D15">
            <v>21.2</v>
          </cell>
          <cell r="E15">
            <v>77.916666666666671</v>
          </cell>
          <cell r="F15">
            <v>94</v>
          </cell>
          <cell r="G15">
            <v>45</v>
          </cell>
          <cell r="H15">
            <v>18.720000000000002</v>
          </cell>
          <cell r="I15" t="str">
            <v>NE</v>
          </cell>
          <cell r="J15">
            <v>38.159999999999997</v>
          </cell>
          <cell r="K15">
            <v>1.4</v>
          </cell>
        </row>
        <row r="16">
          <cell r="B16">
            <v>23.504166666666674</v>
          </cell>
          <cell r="C16">
            <v>30.4</v>
          </cell>
          <cell r="D16">
            <v>20.8</v>
          </cell>
          <cell r="E16">
            <v>82.666666666666671</v>
          </cell>
          <cell r="F16">
            <v>93</v>
          </cell>
          <cell r="G16">
            <v>53</v>
          </cell>
          <cell r="H16">
            <v>11.879999999999999</v>
          </cell>
          <cell r="I16" t="str">
            <v>N</v>
          </cell>
          <cell r="J16">
            <v>31.319999999999997</v>
          </cell>
          <cell r="K16">
            <v>3.4000000000000004</v>
          </cell>
        </row>
        <row r="17">
          <cell r="B17">
            <v>24.75833333333334</v>
          </cell>
          <cell r="C17">
            <v>31.3</v>
          </cell>
          <cell r="D17">
            <v>21.7</v>
          </cell>
          <cell r="E17">
            <v>80.875</v>
          </cell>
          <cell r="F17">
            <v>93</v>
          </cell>
          <cell r="G17">
            <v>52</v>
          </cell>
          <cell r="H17">
            <v>20.16</v>
          </cell>
          <cell r="I17" t="str">
            <v>N</v>
          </cell>
          <cell r="J17">
            <v>41.04</v>
          </cell>
          <cell r="K17">
            <v>1.2</v>
          </cell>
        </row>
        <row r="18">
          <cell r="B18">
            <v>22.762500000000003</v>
          </cell>
          <cell r="C18">
            <v>28.5</v>
          </cell>
          <cell r="D18">
            <v>21</v>
          </cell>
          <cell r="E18">
            <v>89.291666666666671</v>
          </cell>
          <cell r="F18">
            <v>94</v>
          </cell>
          <cell r="G18">
            <v>64</v>
          </cell>
          <cell r="H18">
            <v>16.559999999999999</v>
          </cell>
          <cell r="I18" t="str">
            <v>NE</v>
          </cell>
          <cell r="J18">
            <v>64.8</v>
          </cell>
          <cell r="K18">
            <v>20.399999999999999</v>
          </cell>
        </row>
        <row r="19">
          <cell r="B19">
            <v>23.737500000000001</v>
          </cell>
          <cell r="C19">
            <v>30.8</v>
          </cell>
          <cell r="D19">
            <v>20.8</v>
          </cell>
          <cell r="E19">
            <v>84.708333333333329</v>
          </cell>
          <cell r="F19">
            <v>94</v>
          </cell>
          <cell r="G19">
            <v>59</v>
          </cell>
          <cell r="H19">
            <v>19.079999999999998</v>
          </cell>
          <cell r="I19" t="str">
            <v>NE</v>
          </cell>
          <cell r="J19">
            <v>37.440000000000005</v>
          </cell>
          <cell r="K19">
            <v>4.6000000000000005</v>
          </cell>
        </row>
        <row r="20">
          <cell r="B20">
            <v>23.654166666666665</v>
          </cell>
          <cell r="C20">
            <v>30.9</v>
          </cell>
          <cell r="D20">
            <v>20.9</v>
          </cell>
          <cell r="E20">
            <v>86.291666666666671</v>
          </cell>
          <cell r="F20">
            <v>95</v>
          </cell>
          <cell r="G20">
            <v>59</v>
          </cell>
          <cell r="H20">
            <v>10.44</v>
          </cell>
          <cell r="I20" t="str">
            <v>NE</v>
          </cell>
          <cell r="J20">
            <v>34.56</v>
          </cell>
          <cell r="K20">
            <v>9</v>
          </cell>
        </row>
        <row r="21">
          <cell r="B21">
            <v>26.954166666666669</v>
          </cell>
          <cell r="C21">
            <v>36</v>
          </cell>
          <cell r="D21">
            <v>21.1</v>
          </cell>
          <cell r="E21">
            <v>70.5</v>
          </cell>
          <cell r="F21">
            <v>93</v>
          </cell>
          <cell r="G21">
            <v>31</v>
          </cell>
          <cell r="H21">
            <v>16.920000000000002</v>
          </cell>
          <cell r="I21" t="str">
            <v>N</v>
          </cell>
          <cell r="J21">
            <v>38.519999999999996</v>
          </cell>
          <cell r="K21">
            <v>0.2</v>
          </cell>
        </row>
        <row r="22">
          <cell r="B22">
            <v>27.150000000000002</v>
          </cell>
          <cell r="C22">
            <v>35.200000000000003</v>
          </cell>
          <cell r="D22">
            <v>20.9</v>
          </cell>
          <cell r="E22">
            <v>69.291666666666671</v>
          </cell>
          <cell r="F22">
            <v>90</v>
          </cell>
          <cell r="G22">
            <v>37</v>
          </cell>
          <cell r="H22">
            <v>19.8</v>
          </cell>
          <cell r="I22" t="str">
            <v>NE</v>
          </cell>
          <cell r="J22">
            <v>49.32</v>
          </cell>
          <cell r="K22">
            <v>14.6</v>
          </cell>
        </row>
        <row r="23">
          <cell r="B23">
            <v>24.429166666666671</v>
          </cell>
          <cell r="C23">
            <v>31.4</v>
          </cell>
          <cell r="D23">
            <v>20.399999999999999</v>
          </cell>
          <cell r="E23">
            <v>79.291666666666671</v>
          </cell>
          <cell r="F23">
            <v>93</v>
          </cell>
          <cell r="G23">
            <v>51</v>
          </cell>
          <cell r="H23">
            <v>20.52</v>
          </cell>
          <cell r="I23" t="str">
            <v>N</v>
          </cell>
          <cell r="J23">
            <v>38.159999999999997</v>
          </cell>
          <cell r="K23">
            <v>5.4</v>
          </cell>
        </row>
        <row r="24">
          <cell r="B24">
            <v>25.412500000000005</v>
          </cell>
          <cell r="C24">
            <v>32.299999999999997</v>
          </cell>
          <cell r="D24">
            <v>21.9</v>
          </cell>
          <cell r="E24">
            <v>76.708333333333329</v>
          </cell>
          <cell r="F24">
            <v>91</v>
          </cell>
          <cell r="G24">
            <v>47</v>
          </cell>
          <cell r="H24">
            <v>15.48</v>
          </cell>
          <cell r="I24" t="str">
            <v>N</v>
          </cell>
          <cell r="J24">
            <v>35.64</v>
          </cell>
          <cell r="K24">
            <v>1.5999999999999999</v>
          </cell>
        </row>
        <row r="25">
          <cell r="B25">
            <v>24.324999999999999</v>
          </cell>
          <cell r="C25">
            <v>30.5</v>
          </cell>
          <cell r="D25">
            <v>22.2</v>
          </cell>
          <cell r="E25">
            <v>85.25</v>
          </cell>
          <cell r="F25">
            <v>94</v>
          </cell>
          <cell r="G25">
            <v>60</v>
          </cell>
          <cell r="H25">
            <v>9.7200000000000006</v>
          </cell>
          <cell r="I25" t="str">
            <v>S</v>
          </cell>
          <cell r="J25">
            <v>26.28</v>
          </cell>
          <cell r="K25">
            <v>3.6000000000000005</v>
          </cell>
        </row>
        <row r="26">
          <cell r="B26">
            <v>25.683333333333334</v>
          </cell>
          <cell r="C26">
            <v>32.200000000000003</v>
          </cell>
          <cell r="D26">
            <v>21.6</v>
          </cell>
          <cell r="E26">
            <v>76.458333333333329</v>
          </cell>
          <cell r="F26">
            <v>94</v>
          </cell>
          <cell r="G26">
            <v>45</v>
          </cell>
          <cell r="H26">
            <v>16.2</v>
          </cell>
          <cell r="I26" t="str">
            <v>S</v>
          </cell>
          <cell r="J26">
            <v>34.56</v>
          </cell>
          <cell r="K26">
            <v>0.2</v>
          </cell>
        </row>
        <row r="27">
          <cell r="B27">
            <v>25.820833333333336</v>
          </cell>
          <cell r="C27">
            <v>31.7</v>
          </cell>
          <cell r="D27">
            <v>21.3</v>
          </cell>
          <cell r="E27">
            <v>67.833333333333329</v>
          </cell>
          <cell r="F27">
            <v>91</v>
          </cell>
          <cell r="G27">
            <v>47</v>
          </cell>
          <cell r="H27">
            <v>24.48</v>
          </cell>
          <cell r="I27" t="str">
            <v>NE</v>
          </cell>
          <cell r="J27">
            <v>42.12</v>
          </cell>
          <cell r="K27">
            <v>0</v>
          </cell>
        </row>
        <row r="28">
          <cell r="B28">
            <v>26.279166666666665</v>
          </cell>
          <cell r="C28">
            <v>32.5</v>
          </cell>
          <cell r="D28">
            <v>21.3</v>
          </cell>
          <cell r="E28">
            <v>67.666666666666671</v>
          </cell>
          <cell r="F28">
            <v>90</v>
          </cell>
          <cell r="G28">
            <v>41</v>
          </cell>
          <cell r="H28">
            <v>22.32</v>
          </cell>
          <cell r="I28" t="str">
            <v>NE</v>
          </cell>
          <cell r="J28">
            <v>42.84</v>
          </cell>
          <cell r="K28">
            <v>0</v>
          </cell>
        </row>
        <row r="29">
          <cell r="B29">
            <v>24.970833333333335</v>
          </cell>
          <cell r="C29">
            <v>32.9</v>
          </cell>
          <cell r="D29">
            <v>21.6</v>
          </cell>
          <cell r="E29">
            <v>77.5</v>
          </cell>
          <cell r="F29">
            <v>90</v>
          </cell>
          <cell r="G29">
            <v>44</v>
          </cell>
          <cell r="H29">
            <v>15.840000000000002</v>
          </cell>
          <cell r="I29" t="str">
            <v>N</v>
          </cell>
          <cell r="J29">
            <v>32.76</v>
          </cell>
          <cell r="K29">
            <v>0.2</v>
          </cell>
        </row>
        <row r="30">
          <cell r="B30">
            <v>24.058333333333341</v>
          </cell>
          <cell r="C30">
            <v>30.2</v>
          </cell>
          <cell r="D30">
            <v>20.8</v>
          </cell>
          <cell r="E30">
            <v>81.25</v>
          </cell>
          <cell r="F30">
            <v>95</v>
          </cell>
          <cell r="G30">
            <v>55</v>
          </cell>
          <cell r="H30">
            <v>17.28</v>
          </cell>
          <cell r="I30" t="str">
            <v>S</v>
          </cell>
          <cell r="J30">
            <v>36.36</v>
          </cell>
          <cell r="K30">
            <v>6.8000000000000007</v>
          </cell>
        </row>
        <row r="31">
          <cell r="B31">
            <v>24.404166666666665</v>
          </cell>
          <cell r="C31">
            <v>32.299999999999997</v>
          </cell>
          <cell r="D31">
            <v>17.8</v>
          </cell>
          <cell r="E31">
            <v>61.958333333333336</v>
          </cell>
          <cell r="F31">
            <v>87</v>
          </cell>
          <cell r="G31">
            <v>29</v>
          </cell>
          <cell r="H31">
            <v>13.68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24.304166666666671</v>
          </cell>
          <cell r="C32">
            <v>33.4</v>
          </cell>
          <cell r="D32">
            <v>19.3</v>
          </cell>
          <cell r="E32">
            <v>65.791666666666671</v>
          </cell>
          <cell r="F32">
            <v>87</v>
          </cell>
          <cell r="G32">
            <v>38</v>
          </cell>
          <cell r="H32">
            <v>24.840000000000003</v>
          </cell>
          <cell r="I32" t="str">
            <v>S</v>
          </cell>
          <cell r="J32">
            <v>47.88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25.504166666666674</v>
          </cell>
          <cell r="C5">
            <v>32.1</v>
          </cell>
          <cell r="D5">
            <v>21.5</v>
          </cell>
          <cell r="E5">
            <v>78.5</v>
          </cell>
          <cell r="F5">
            <v>93</v>
          </cell>
          <cell r="G5">
            <v>51</v>
          </cell>
          <cell r="H5">
            <v>15.840000000000002</v>
          </cell>
          <cell r="I5" t="str">
            <v>N</v>
          </cell>
          <cell r="J5">
            <v>33.119999999999997</v>
          </cell>
          <cell r="K5">
            <v>2.6</v>
          </cell>
        </row>
        <row r="6">
          <cell r="B6">
            <v>26.158333333333335</v>
          </cell>
          <cell r="C6">
            <v>31.7</v>
          </cell>
          <cell r="D6">
            <v>22.4</v>
          </cell>
          <cell r="E6">
            <v>75.916666666666671</v>
          </cell>
          <cell r="F6">
            <v>90</v>
          </cell>
          <cell r="G6">
            <v>50</v>
          </cell>
          <cell r="H6">
            <v>16.920000000000002</v>
          </cell>
          <cell r="I6" t="str">
            <v>N</v>
          </cell>
          <cell r="J6">
            <v>34.92</v>
          </cell>
          <cell r="K6">
            <v>0.4</v>
          </cell>
        </row>
        <row r="7">
          <cell r="B7">
            <v>26.037500000000005</v>
          </cell>
          <cell r="C7">
            <v>31.5</v>
          </cell>
          <cell r="D7">
            <v>21.8</v>
          </cell>
          <cell r="E7">
            <v>77.125</v>
          </cell>
          <cell r="F7">
            <v>93</v>
          </cell>
          <cell r="G7">
            <v>58</v>
          </cell>
          <cell r="H7">
            <v>20.16</v>
          </cell>
          <cell r="I7" t="str">
            <v>NO</v>
          </cell>
          <cell r="J7">
            <v>47.88</v>
          </cell>
          <cell r="K7">
            <v>6.6000000000000005</v>
          </cell>
        </row>
        <row r="8">
          <cell r="B8">
            <v>25.045833333333334</v>
          </cell>
          <cell r="C8">
            <v>33.200000000000003</v>
          </cell>
          <cell r="D8">
            <v>18.5</v>
          </cell>
          <cell r="E8">
            <v>74.791666666666671</v>
          </cell>
          <cell r="F8">
            <v>96</v>
          </cell>
          <cell r="G8">
            <v>36</v>
          </cell>
          <cell r="H8">
            <v>8.2799999999999994</v>
          </cell>
          <cell r="I8" t="str">
            <v>NO</v>
          </cell>
          <cell r="J8">
            <v>24.840000000000003</v>
          </cell>
          <cell r="K8">
            <v>0.4</v>
          </cell>
        </row>
        <row r="9">
          <cell r="B9">
            <v>26.937500000000004</v>
          </cell>
          <cell r="C9">
            <v>33.299999999999997</v>
          </cell>
          <cell r="D9">
            <v>22.2</v>
          </cell>
          <cell r="E9">
            <v>67.458333333333329</v>
          </cell>
          <cell r="F9">
            <v>87</v>
          </cell>
          <cell r="G9">
            <v>36</v>
          </cell>
          <cell r="H9">
            <v>14.4</v>
          </cell>
          <cell r="I9" t="str">
            <v>NO</v>
          </cell>
          <cell r="J9">
            <v>30.96</v>
          </cell>
          <cell r="K9">
            <v>1</v>
          </cell>
        </row>
        <row r="10">
          <cell r="B10">
            <v>25.879166666666663</v>
          </cell>
          <cell r="C10">
            <v>34.1</v>
          </cell>
          <cell r="D10">
            <v>18.2</v>
          </cell>
          <cell r="E10">
            <v>67.541666666666671</v>
          </cell>
          <cell r="F10">
            <v>96</v>
          </cell>
          <cell r="G10">
            <v>36</v>
          </cell>
          <cell r="H10">
            <v>11.520000000000001</v>
          </cell>
          <cell r="I10" t="str">
            <v>NE</v>
          </cell>
          <cell r="J10">
            <v>41.04</v>
          </cell>
          <cell r="K10">
            <v>22.799999999999997</v>
          </cell>
        </row>
        <row r="11">
          <cell r="B11">
            <v>24.791666666666671</v>
          </cell>
          <cell r="C11">
            <v>32.200000000000003</v>
          </cell>
          <cell r="D11">
            <v>20.3</v>
          </cell>
          <cell r="E11">
            <v>72.083333333333329</v>
          </cell>
          <cell r="F11">
            <v>89</v>
          </cell>
          <cell r="G11">
            <v>47</v>
          </cell>
          <cell r="H11">
            <v>16.559999999999999</v>
          </cell>
          <cell r="I11" t="str">
            <v>NO</v>
          </cell>
          <cell r="J11">
            <v>33.119999999999997</v>
          </cell>
          <cell r="K11">
            <v>0</v>
          </cell>
        </row>
        <row r="12">
          <cell r="B12">
            <v>23.212500000000002</v>
          </cell>
          <cell r="C12">
            <v>29.9</v>
          </cell>
          <cell r="D12">
            <v>19.5</v>
          </cell>
          <cell r="E12">
            <v>78.583333333333329</v>
          </cell>
          <cell r="F12">
            <v>96</v>
          </cell>
          <cell r="G12">
            <v>51</v>
          </cell>
          <cell r="H12">
            <v>23.400000000000002</v>
          </cell>
          <cell r="I12" t="str">
            <v>N</v>
          </cell>
          <cell r="J12">
            <v>47.16</v>
          </cell>
          <cell r="K12">
            <v>0</v>
          </cell>
        </row>
        <row r="13">
          <cell r="B13">
            <v>22.141666666666662</v>
          </cell>
          <cell r="C13">
            <v>25.7</v>
          </cell>
          <cell r="D13">
            <v>20.5</v>
          </cell>
          <cell r="E13">
            <v>83.583333333333329</v>
          </cell>
          <cell r="F13">
            <v>92</v>
          </cell>
          <cell r="G13">
            <v>69</v>
          </cell>
          <cell r="H13">
            <v>12.24</v>
          </cell>
          <cell r="I13" t="str">
            <v>N</v>
          </cell>
          <cell r="J13">
            <v>33.480000000000004</v>
          </cell>
          <cell r="K13">
            <v>1.6</v>
          </cell>
        </row>
        <row r="14">
          <cell r="B14">
            <v>23.8125</v>
          </cell>
          <cell r="C14">
            <v>30</v>
          </cell>
          <cell r="D14">
            <v>20.6</v>
          </cell>
          <cell r="E14">
            <v>82.458333333333329</v>
          </cell>
          <cell r="F14">
            <v>95</v>
          </cell>
          <cell r="G14">
            <v>58</v>
          </cell>
          <cell r="H14">
            <v>18</v>
          </cell>
          <cell r="I14" t="str">
            <v>N</v>
          </cell>
          <cell r="J14">
            <v>38.880000000000003</v>
          </cell>
          <cell r="K14">
            <v>3</v>
          </cell>
        </row>
        <row r="15">
          <cell r="B15">
            <v>24.195833333333336</v>
          </cell>
          <cell r="C15">
            <v>29.3</v>
          </cell>
          <cell r="D15">
            <v>21.1</v>
          </cell>
          <cell r="E15">
            <v>81</v>
          </cell>
          <cell r="F15">
            <v>93</v>
          </cell>
          <cell r="G15">
            <v>57</v>
          </cell>
          <cell r="H15">
            <v>18.720000000000002</v>
          </cell>
          <cell r="I15" t="str">
            <v>NO</v>
          </cell>
          <cell r="J15">
            <v>43.2</v>
          </cell>
          <cell r="K15">
            <v>0.4</v>
          </cell>
        </row>
        <row r="16">
          <cell r="B16">
            <v>24.116666666666671</v>
          </cell>
          <cell r="C16">
            <v>30.7</v>
          </cell>
          <cell r="D16">
            <v>20.5</v>
          </cell>
          <cell r="E16">
            <v>80.041666666666671</v>
          </cell>
          <cell r="F16">
            <v>94</v>
          </cell>
          <cell r="G16">
            <v>55</v>
          </cell>
          <cell r="H16">
            <v>19.440000000000001</v>
          </cell>
          <cell r="I16" t="str">
            <v>NO</v>
          </cell>
          <cell r="J16">
            <v>38.519999999999996</v>
          </cell>
          <cell r="K16">
            <v>0.2</v>
          </cell>
        </row>
        <row r="17">
          <cell r="B17">
            <v>24.900000000000006</v>
          </cell>
          <cell r="C17">
            <v>31.9</v>
          </cell>
          <cell r="D17">
            <v>22.7</v>
          </cell>
          <cell r="E17">
            <v>81.166666666666671</v>
          </cell>
          <cell r="F17">
            <v>92</v>
          </cell>
          <cell r="G17">
            <v>49</v>
          </cell>
          <cell r="H17">
            <v>14.76</v>
          </cell>
          <cell r="I17" t="str">
            <v>N</v>
          </cell>
          <cell r="J17">
            <v>32.76</v>
          </cell>
          <cell r="K17">
            <v>2.6000000000000005</v>
          </cell>
        </row>
        <row r="18">
          <cell r="B18">
            <v>25.587499999999991</v>
          </cell>
          <cell r="C18">
            <v>34.200000000000003</v>
          </cell>
          <cell r="D18">
            <v>22.3</v>
          </cell>
          <cell r="E18">
            <v>76.875</v>
          </cell>
          <cell r="F18">
            <v>93</v>
          </cell>
          <cell r="G18">
            <v>40</v>
          </cell>
          <cell r="H18">
            <v>18.720000000000002</v>
          </cell>
          <cell r="I18" t="str">
            <v>NO</v>
          </cell>
          <cell r="J18">
            <v>56.16</v>
          </cell>
          <cell r="K18">
            <v>0.60000000000000009</v>
          </cell>
        </row>
        <row r="19">
          <cell r="B19">
            <v>26.254166666666666</v>
          </cell>
          <cell r="C19">
            <v>33.6</v>
          </cell>
          <cell r="D19">
            <v>22.3</v>
          </cell>
          <cell r="E19">
            <v>72.875</v>
          </cell>
          <cell r="F19">
            <v>91</v>
          </cell>
          <cell r="G19">
            <v>42</v>
          </cell>
          <cell r="H19">
            <v>11.16</v>
          </cell>
          <cell r="I19" t="str">
            <v>NO</v>
          </cell>
          <cell r="J19">
            <v>37.800000000000004</v>
          </cell>
          <cell r="K19">
            <v>0</v>
          </cell>
        </row>
        <row r="20">
          <cell r="B20">
            <v>26.641666666666662</v>
          </cell>
          <cell r="C20">
            <v>34.6</v>
          </cell>
          <cell r="D20">
            <v>20.8</v>
          </cell>
          <cell r="E20">
            <v>68.166666666666671</v>
          </cell>
          <cell r="F20">
            <v>95</v>
          </cell>
          <cell r="G20">
            <v>33</v>
          </cell>
          <cell r="H20">
            <v>18.36</v>
          </cell>
          <cell r="I20" t="str">
            <v>NO</v>
          </cell>
          <cell r="J20">
            <v>39.24</v>
          </cell>
          <cell r="K20">
            <v>0</v>
          </cell>
        </row>
        <row r="21">
          <cell r="B21">
            <v>29.1875</v>
          </cell>
          <cell r="C21">
            <v>35.799999999999997</v>
          </cell>
          <cell r="D21">
            <v>23.4</v>
          </cell>
          <cell r="E21">
            <v>55.75</v>
          </cell>
          <cell r="F21">
            <v>77</v>
          </cell>
          <cell r="G21">
            <v>31</v>
          </cell>
          <cell r="H21">
            <v>16.920000000000002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26.704166666666662</v>
          </cell>
          <cell r="C22">
            <v>35.200000000000003</v>
          </cell>
          <cell r="D22">
            <v>20.399999999999999</v>
          </cell>
          <cell r="E22">
            <v>70.958333333333329</v>
          </cell>
          <cell r="F22">
            <v>93</v>
          </cell>
          <cell r="G22">
            <v>38</v>
          </cell>
          <cell r="H22">
            <v>32.76</v>
          </cell>
          <cell r="I22" t="str">
            <v>NO</v>
          </cell>
          <cell r="J22">
            <v>64.8</v>
          </cell>
          <cell r="K22">
            <v>13</v>
          </cell>
        </row>
        <row r="23">
          <cell r="B23">
            <v>25.670833333333334</v>
          </cell>
          <cell r="C23">
            <v>34</v>
          </cell>
          <cell r="D23">
            <v>20.7</v>
          </cell>
          <cell r="E23">
            <v>73.041666666666671</v>
          </cell>
          <cell r="F23">
            <v>92</v>
          </cell>
          <cell r="G23">
            <v>39</v>
          </cell>
          <cell r="H23">
            <v>15.840000000000002</v>
          </cell>
          <cell r="I23" t="str">
            <v>SE</v>
          </cell>
          <cell r="J23">
            <v>36.72</v>
          </cell>
          <cell r="K23">
            <v>0.4</v>
          </cell>
        </row>
        <row r="24">
          <cell r="B24">
            <v>25.850000000000005</v>
          </cell>
          <cell r="C24">
            <v>32.299999999999997</v>
          </cell>
          <cell r="D24">
            <v>21.3</v>
          </cell>
          <cell r="E24">
            <v>71.916666666666671</v>
          </cell>
          <cell r="F24">
            <v>92</v>
          </cell>
          <cell r="G24">
            <v>38</v>
          </cell>
          <cell r="H24">
            <v>12.96</v>
          </cell>
          <cell r="I24" t="str">
            <v>L</v>
          </cell>
          <cell r="J24">
            <v>27.36</v>
          </cell>
          <cell r="K24">
            <v>0.2</v>
          </cell>
        </row>
        <row r="25">
          <cell r="B25">
            <v>25.529166666666665</v>
          </cell>
          <cell r="C25">
            <v>32.4</v>
          </cell>
          <cell r="D25">
            <v>22</v>
          </cell>
          <cell r="E25">
            <v>74.791666666666671</v>
          </cell>
          <cell r="F25">
            <v>93</v>
          </cell>
          <cell r="G25">
            <v>46</v>
          </cell>
          <cell r="H25">
            <v>16.920000000000002</v>
          </cell>
          <cell r="I25" t="str">
            <v>NO</v>
          </cell>
          <cell r="J25">
            <v>32.76</v>
          </cell>
          <cell r="K25">
            <v>0</v>
          </cell>
        </row>
        <row r="26">
          <cell r="B26">
            <v>24.012500000000003</v>
          </cell>
          <cell r="C26">
            <v>30.6</v>
          </cell>
          <cell r="D26">
            <v>21.4</v>
          </cell>
          <cell r="E26">
            <v>83.041666666666671</v>
          </cell>
          <cell r="F26">
            <v>95</v>
          </cell>
          <cell r="G26">
            <v>54</v>
          </cell>
          <cell r="H26">
            <v>9</v>
          </cell>
          <cell r="I26" t="str">
            <v>NE</v>
          </cell>
          <cell r="J26">
            <v>30.96</v>
          </cell>
          <cell r="K26">
            <v>19.799999999999997</v>
          </cell>
        </row>
        <row r="27">
          <cell r="B27">
            <v>24.620833333333337</v>
          </cell>
          <cell r="C27">
            <v>31.6</v>
          </cell>
          <cell r="D27">
            <v>19.899999999999999</v>
          </cell>
          <cell r="E27">
            <v>77.541666666666671</v>
          </cell>
          <cell r="F27">
            <v>96</v>
          </cell>
          <cell r="G27">
            <v>44</v>
          </cell>
          <cell r="H27">
            <v>20.88</v>
          </cell>
          <cell r="I27" t="str">
            <v>L</v>
          </cell>
          <cell r="J27">
            <v>36.72</v>
          </cell>
          <cell r="K27">
            <v>0.2</v>
          </cell>
        </row>
        <row r="28">
          <cell r="B28">
            <v>25.391666666666669</v>
          </cell>
          <cell r="C28">
            <v>31.2</v>
          </cell>
          <cell r="D28">
            <v>20.7</v>
          </cell>
          <cell r="E28">
            <v>71.333333333333329</v>
          </cell>
          <cell r="F28">
            <v>91</v>
          </cell>
          <cell r="G28">
            <v>47</v>
          </cell>
          <cell r="H28">
            <v>18.36</v>
          </cell>
          <cell r="I28" t="str">
            <v>NE</v>
          </cell>
          <cell r="J28">
            <v>41.76</v>
          </cell>
          <cell r="K28">
            <v>0</v>
          </cell>
        </row>
        <row r="29">
          <cell r="B29">
            <v>25.987500000000001</v>
          </cell>
          <cell r="C29">
            <v>31.1</v>
          </cell>
          <cell r="D29">
            <v>22.4</v>
          </cell>
          <cell r="E29">
            <v>70.375</v>
          </cell>
          <cell r="F29">
            <v>84</v>
          </cell>
          <cell r="G29">
            <v>49</v>
          </cell>
          <cell r="H29">
            <v>15.120000000000001</v>
          </cell>
          <cell r="I29" t="str">
            <v>N</v>
          </cell>
          <cell r="J29">
            <v>30.96</v>
          </cell>
          <cell r="K29">
            <v>1.2</v>
          </cell>
        </row>
        <row r="30">
          <cell r="B30">
            <v>25.491666666666671</v>
          </cell>
          <cell r="C30">
            <v>31.3</v>
          </cell>
          <cell r="D30">
            <v>22.1</v>
          </cell>
          <cell r="E30">
            <v>75.791666666666671</v>
          </cell>
          <cell r="F30">
            <v>93</v>
          </cell>
          <cell r="G30">
            <v>49</v>
          </cell>
          <cell r="H30">
            <v>13.32</v>
          </cell>
          <cell r="I30" t="str">
            <v>NO</v>
          </cell>
          <cell r="J30">
            <v>29.16</v>
          </cell>
          <cell r="K30">
            <v>4.5999999999999996</v>
          </cell>
        </row>
        <row r="31">
          <cell r="B31">
            <v>25.4375</v>
          </cell>
          <cell r="C31">
            <v>32.200000000000003</v>
          </cell>
          <cell r="D31">
            <v>22.4</v>
          </cell>
          <cell r="E31">
            <v>79.791666666666671</v>
          </cell>
          <cell r="F31">
            <v>93</v>
          </cell>
          <cell r="G31">
            <v>49</v>
          </cell>
          <cell r="H31">
            <v>18.36</v>
          </cell>
          <cell r="I31" t="str">
            <v>SE</v>
          </cell>
          <cell r="J31">
            <v>38.159999999999997</v>
          </cell>
          <cell r="K31">
            <v>0.8</v>
          </cell>
        </row>
        <row r="32">
          <cell r="B32">
            <v>26.033333333333335</v>
          </cell>
          <cell r="C32">
            <v>34</v>
          </cell>
          <cell r="D32">
            <v>21.1</v>
          </cell>
          <cell r="E32">
            <v>77.291666666666671</v>
          </cell>
          <cell r="F32">
            <v>94</v>
          </cell>
          <cell r="G32">
            <v>42</v>
          </cell>
          <cell r="H32">
            <v>16.559999999999999</v>
          </cell>
          <cell r="I32" t="str">
            <v>NO</v>
          </cell>
          <cell r="J32">
            <v>43.2</v>
          </cell>
          <cell r="K32">
            <v>14.6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25.237499999999997</v>
          </cell>
          <cell r="C5">
            <v>29.2</v>
          </cell>
          <cell r="D5">
            <v>23</v>
          </cell>
          <cell r="E5">
            <v>82.666666666666671</v>
          </cell>
          <cell r="F5">
            <v>94</v>
          </cell>
          <cell r="G5">
            <v>64</v>
          </cell>
          <cell r="H5">
            <v>11.16</v>
          </cell>
          <cell r="I5" t="str">
            <v>NE</v>
          </cell>
          <cell r="J5">
            <v>28.44</v>
          </cell>
          <cell r="K5">
            <v>3.6</v>
          </cell>
        </row>
        <row r="6">
          <cell r="B6">
            <v>28.287499999999998</v>
          </cell>
          <cell r="C6">
            <v>34.5</v>
          </cell>
          <cell r="D6">
            <v>24</v>
          </cell>
          <cell r="E6">
            <v>66.416666666666671</v>
          </cell>
          <cell r="F6">
            <v>86</v>
          </cell>
          <cell r="G6">
            <v>39</v>
          </cell>
          <cell r="H6">
            <v>8.2799999999999994</v>
          </cell>
          <cell r="I6" t="str">
            <v>N</v>
          </cell>
          <cell r="J6">
            <v>27</v>
          </cell>
          <cell r="K6">
            <v>0</v>
          </cell>
        </row>
        <row r="7">
          <cell r="B7">
            <v>25.8</v>
          </cell>
          <cell r="C7">
            <v>33</v>
          </cell>
          <cell r="D7">
            <v>21.4</v>
          </cell>
          <cell r="E7">
            <v>79.083333333333329</v>
          </cell>
          <cell r="F7">
            <v>97</v>
          </cell>
          <cell r="G7">
            <v>50</v>
          </cell>
          <cell r="H7">
            <v>15.840000000000002</v>
          </cell>
          <cell r="I7" t="str">
            <v>N</v>
          </cell>
          <cell r="J7">
            <v>46.080000000000005</v>
          </cell>
          <cell r="K7">
            <v>74.800000000000011</v>
          </cell>
        </row>
        <row r="8">
          <cell r="B8">
            <v>25.141666666666666</v>
          </cell>
          <cell r="C8">
            <v>31.5</v>
          </cell>
          <cell r="D8">
            <v>21.1</v>
          </cell>
          <cell r="E8">
            <v>79.041666666666671</v>
          </cell>
          <cell r="F8">
            <v>97</v>
          </cell>
          <cell r="G8">
            <v>50</v>
          </cell>
          <cell r="H8">
            <v>8.2799999999999994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26.899999999999995</v>
          </cell>
          <cell r="C9">
            <v>33.299999999999997</v>
          </cell>
          <cell r="D9">
            <v>22</v>
          </cell>
          <cell r="E9">
            <v>72.083333333333329</v>
          </cell>
          <cell r="F9">
            <v>95</v>
          </cell>
          <cell r="G9">
            <v>35</v>
          </cell>
          <cell r="H9">
            <v>6.48</v>
          </cell>
          <cell r="I9" t="str">
            <v>S</v>
          </cell>
          <cell r="J9">
            <v>16.920000000000002</v>
          </cell>
          <cell r="K9">
            <v>0</v>
          </cell>
        </row>
        <row r="10">
          <cell r="B10">
            <v>27.608333333333334</v>
          </cell>
          <cell r="C10">
            <v>33.6</v>
          </cell>
          <cell r="D10">
            <v>22.7</v>
          </cell>
          <cell r="E10">
            <v>69.833333333333329</v>
          </cell>
          <cell r="F10">
            <v>92</v>
          </cell>
          <cell r="G10">
            <v>43</v>
          </cell>
          <cell r="H10">
            <v>9.3600000000000012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26.024999999999995</v>
          </cell>
          <cell r="C11">
            <v>31.2</v>
          </cell>
          <cell r="D11">
            <v>21.3</v>
          </cell>
          <cell r="E11">
            <v>74.125</v>
          </cell>
          <cell r="F11">
            <v>96</v>
          </cell>
          <cell r="G11">
            <v>52</v>
          </cell>
          <cell r="H11">
            <v>14.76</v>
          </cell>
          <cell r="I11" t="str">
            <v>NE</v>
          </cell>
          <cell r="J11">
            <v>38.519999999999996</v>
          </cell>
          <cell r="K11">
            <v>22.6</v>
          </cell>
        </row>
        <row r="12">
          <cell r="B12">
            <v>21.941666666666663</v>
          </cell>
          <cell r="C12">
            <v>24.2</v>
          </cell>
          <cell r="D12">
            <v>20.2</v>
          </cell>
          <cell r="E12">
            <v>89.375</v>
          </cell>
          <cell r="F12">
            <v>95</v>
          </cell>
          <cell r="G12">
            <v>77</v>
          </cell>
          <cell r="H12">
            <v>14.76</v>
          </cell>
          <cell r="I12" t="str">
            <v>NE</v>
          </cell>
          <cell r="J12">
            <v>35.28</v>
          </cell>
          <cell r="K12">
            <v>19.400000000000002</v>
          </cell>
        </row>
        <row r="13">
          <cell r="B13">
            <v>22.012499999999999</v>
          </cell>
          <cell r="C13">
            <v>23.9</v>
          </cell>
          <cell r="D13">
            <v>20.6</v>
          </cell>
          <cell r="E13">
            <v>90.875</v>
          </cell>
          <cell r="F13">
            <v>95</v>
          </cell>
          <cell r="G13">
            <v>83</v>
          </cell>
          <cell r="H13">
            <v>11.16</v>
          </cell>
          <cell r="I13" t="str">
            <v>NE</v>
          </cell>
          <cell r="J13">
            <v>29.52</v>
          </cell>
          <cell r="K13">
            <v>10.399999999999999</v>
          </cell>
        </row>
        <row r="14">
          <cell r="B14">
            <v>24.3</v>
          </cell>
          <cell r="C14">
            <v>29.6</v>
          </cell>
          <cell r="D14">
            <v>21.3</v>
          </cell>
          <cell r="E14">
            <v>79.708333333333329</v>
          </cell>
          <cell r="F14">
            <v>94</v>
          </cell>
          <cell r="G14">
            <v>49</v>
          </cell>
          <cell r="H14">
            <v>15.120000000000001</v>
          </cell>
          <cell r="I14" t="str">
            <v>NE</v>
          </cell>
          <cell r="J14">
            <v>34.200000000000003</v>
          </cell>
          <cell r="K14">
            <v>2.8</v>
          </cell>
        </row>
        <row r="15">
          <cell r="B15">
            <v>26.570833333333329</v>
          </cell>
          <cell r="C15">
            <v>32.299999999999997</v>
          </cell>
          <cell r="D15">
            <v>22.8</v>
          </cell>
          <cell r="E15">
            <v>73.041666666666671</v>
          </cell>
          <cell r="F15">
            <v>90</v>
          </cell>
          <cell r="G15">
            <v>46</v>
          </cell>
          <cell r="H15">
            <v>9.3600000000000012</v>
          </cell>
          <cell r="I15" t="str">
            <v>N</v>
          </cell>
          <cell r="J15">
            <v>26.28</v>
          </cell>
          <cell r="K15">
            <v>0.6</v>
          </cell>
        </row>
        <row r="16">
          <cell r="B16">
            <v>27.45</v>
          </cell>
          <cell r="C16">
            <v>34</v>
          </cell>
          <cell r="D16">
            <v>23.1</v>
          </cell>
          <cell r="E16">
            <v>72.166666666666671</v>
          </cell>
          <cell r="F16">
            <v>92</v>
          </cell>
          <cell r="G16">
            <v>40</v>
          </cell>
          <cell r="H16">
            <v>16.920000000000002</v>
          </cell>
          <cell r="I16" t="str">
            <v>N</v>
          </cell>
          <cell r="J16">
            <v>60.480000000000004</v>
          </cell>
          <cell r="K16">
            <v>4.4000000000000004</v>
          </cell>
        </row>
        <row r="17">
          <cell r="B17">
            <v>26.308333333333341</v>
          </cell>
          <cell r="C17">
            <v>31.2</v>
          </cell>
          <cell r="D17">
            <v>23.1</v>
          </cell>
          <cell r="E17">
            <v>78.5</v>
          </cell>
          <cell r="F17">
            <v>94</v>
          </cell>
          <cell r="G17">
            <v>53</v>
          </cell>
          <cell r="H17">
            <v>11.520000000000001</v>
          </cell>
          <cell r="I17" t="str">
            <v>NE</v>
          </cell>
          <cell r="J17">
            <v>27</v>
          </cell>
          <cell r="K17">
            <v>1.8</v>
          </cell>
        </row>
        <row r="18">
          <cell r="B18">
            <v>26.395833333333329</v>
          </cell>
          <cell r="C18">
            <v>34.299999999999997</v>
          </cell>
          <cell r="D18">
            <v>22.8</v>
          </cell>
          <cell r="E18">
            <v>76.791666666666671</v>
          </cell>
          <cell r="F18">
            <v>92</v>
          </cell>
          <cell r="G18">
            <v>50</v>
          </cell>
          <cell r="H18">
            <v>6.84</v>
          </cell>
          <cell r="I18" t="str">
            <v>S</v>
          </cell>
          <cell r="J18">
            <v>46.800000000000004</v>
          </cell>
          <cell r="K18">
            <v>0</v>
          </cell>
        </row>
        <row r="19">
          <cell r="B19">
            <v>27.491666666666664</v>
          </cell>
          <cell r="C19">
            <v>35.5</v>
          </cell>
          <cell r="D19">
            <v>22.3</v>
          </cell>
          <cell r="E19">
            <v>68.333333333333329</v>
          </cell>
          <cell r="F19">
            <v>85</v>
          </cell>
          <cell r="G19">
            <v>39</v>
          </cell>
          <cell r="H19">
            <v>19.8</v>
          </cell>
          <cell r="I19" t="str">
            <v>S</v>
          </cell>
          <cell r="J19">
            <v>41.76</v>
          </cell>
          <cell r="K19">
            <v>0</v>
          </cell>
        </row>
        <row r="20">
          <cell r="B20">
            <v>28.25</v>
          </cell>
          <cell r="C20">
            <v>35.5</v>
          </cell>
          <cell r="D20">
            <v>23</v>
          </cell>
          <cell r="E20">
            <v>66.708333333333329</v>
          </cell>
          <cell r="F20">
            <v>90</v>
          </cell>
          <cell r="G20">
            <v>39</v>
          </cell>
          <cell r="H20">
            <v>7.5600000000000005</v>
          </cell>
          <cell r="I20" t="str">
            <v>N</v>
          </cell>
          <cell r="J20">
            <v>18.720000000000002</v>
          </cell>
          <cell r="K20">
            <v>0</v>
          </cell>
        </row>
        <row r="21">
          <cell r="B21">
            <v>29.987500000000001</v>
          </cell>
          <cell r="C21">
            <v>35.6</v>
          </cell>
          <cell r="D21">
            <v>25</v>
          </cell>
          <cell r="E21">
            <v>61.25</v>
          </cell>
          <cell r="F21">
            <v>84</v>
          </cell>
          <cell r="G21">
            <v>31</v>
          </cell>
          <cell r="H21">
            <v>12.96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29.383333333333344</v>
          </cell>
          <cell r="C22">
            <v>35.1</v>
          </cell>
          <cell r="D22">
            <v>24.2</v>
          </cell>
          <cell r="E22">
            <v>59</v>
          </cell>
          <cell r="F22">
            <v>78</v>
          </cell>
          <cell r="G22">
            <v>38</v>
          </cell>
          <cell r="H22">
            <v>14.4</v>
          </cell>
          <cell r="I22" t="str">
            <v>O</v>
          </cell>
          <cell r="J22">
            <v>30.96</v>
          </cell>
          <cell r="K22">
            <v>0</v>
          </cell>
        </row>
        <row r="23">
          <cell r="B23">
            <v>25.579166666666666</v>
          </cell>
          <cell r="C23">
            <v>32.200000000000003</v>
          </cell>
          <cell r="D23">
            <v>21.8</v>
          </cell>
          <cell r="E23">
            <v>81.333333333333329</v>
          </cell>
          <cell r="F23">
            <v>96</v>
          </cell>
          <cell r="G23">
            <v>53</v>
          </cell>
          <cell r="H23">
            <v>27.720000000000002</v>
          </cell>
          <cell r="I23" t="str">
            <v>NE</v>
          </cell>
          <cell r="J23">
            <v>52.2</v>
          </cell>
          <cell r="K23">
            <v>45.6</v>
          </cell>
        </row>
        <row r="24">
          <cell r="B24">
            <v>27.362499999999994</v>
          </cell>
          <cell r="C24">
            <v>33.200000000000003</v>
          </cell>
          <cell r="D24">
            <v>23</v>
          </cell>
          <cell r="E24">
            <v>71.25</v>
          </cell>
          <cell r="F24">
            <v>89</v>
          </cell>
          <cell r="G24">
            <v>42</v>
          </cell>
          <cell r="H24">
            <v>12.96</v>
          </cell>
          <cell r="I24" t="str">
            <v>S</v>
          </cell>
          <cell r="J24">
            <v>39.6</v>
          </cell>
          <cell r="K24">
            <v>0</v>
          </cell>
        </row>
        <row r="25">
          <cell r="B25">
            <v>27.241666666666664</v>
          </cell>
          <cell r="C25">
            <v>34.200000000000003</v>
          </cell>
          <cell r="D25">
            <v>22.5</v>
          </cell>
          <cell r="E25">
            <v>69.166666666666671</v>
          </cell>
          <cell r="F25">
            <v>88</v>
          </cell>
          <cell r="G25">
            <v>45</v>
          </cell>
          <cell r="H25">
            <v>10.8</v>
          </cell>
          <cell r="I25" t="str">
            <v>SE</v>
          </cell>
          <cell r="J25">
            <v>33.480000000000004</v>
          </cell>
          <cell r="K25">
            <v>0</v>
          </cell>
        </row>
        <row r="26">
          <cell r="B26">
            <v>25.958333333333329</v>
          </cell>
          <cell r="C26">
            <v>32.700000000000003</v>
          </cell>
          <cell r="D26">
            <v>22.1</v>
          </cell>
          <cell r="E26">
            <v>75.833333333333329</v>
          </cell>
          <cell r="F26">
            <v>95</v>
          </cell>
          <cell r="G26">
            <v>47</v>
          </cell>
          <cell r="H26">
            <v>9</v>
          </cell>
          <cell r="I26" t="str">
            <v>SE</v>
          </cell>
          <cell r="J26">
            <v>23.759999999999998</v>
          </cell>
          <cell r="K26">
            <v>15.799999999999999</v>
          </cell>
        </row>
        <row r="27">
          <cell r="B27">
            <v>24.408333333333335</v>
          </cell>
          <cell r="C27">
            <v>29.7</v>
          </cell>
          <cell r="D27">
            <v>21.4</v>
          </cell>
          <cell r="E27">
            <v>81.208333333333329</v>
          </cell>
          <cell r="F27">
            <v>95</v>
          </cell>
          <cell r="G27">
            <v>56</v>
          </cell>
          <cell r="H27">
            <v>12.6</v>
          </cell>
          <cell r="I27" t="str">
            <v>SE</v>
          </cell>
          <cell r="J27">
            <v>39.96</v>
          </cell>
          <cell r="K27">
            <v>13.199999999999996</v>
          </cell>
        </row>
        <row r="28">
          <cell r="B28">
            <v>25.341666666666669</v>
          </cell>
          <cell r="C28">
            <v>31.9</v>
          </cell>
          <cell r="D28">
            <v>21.2</v>
          </cell>
          <cell r="E28">
            <v>74.958333333333329</v>
          </cell>
          <cell r="F28">
            <v>93</v>
          </cell>
          <cell r="G28">
            <v>46</v>
          </cell>
          <cell r="H28">
            <v>12.96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25.770833333333339</v>
          </cell>
          <cell r="C29">
            <v>33</v>
          </cell>
          <cell r="D29">
            <v>21.5</v>
          </cell>
          <cell r="E29">
            <v>73.291666666666671</v>
          </cell>
          <cell r="F29">
            <v>92</v>
          </cell>
          <cell r="G29">
            <v>43</v>
          </cell>
          <cell r="H29">
            <v>12.24</v>
          </cell>
          <cell r="I29" t="str">
            <v>N</v>
          </cell>
          <cell r="J29">
            <v>40.680000000000007</v>
          </cell>
          <cell r="K29">
            <v>9.3999999999999986</v>
          </cell>
        </row>
        <row r="30">
          <cell r="B30">
            <v>25.970833333333331</v>
          </cell>
          <cell r="C30">
            <v>31.4</v>
          </cell>
          <cell r="D30">
            <v>21.9</v>
          </cell>
          <cell r="E30">
            <v>76.666666666666671</v>
          </cell>
          <cell r="F30">
            <v>93</v>
          </cell>
          <cell r="G30">
            <v>56</v>
          </cell>
          <cell r="H30">
            <v>8.64</v>
          </cell>
          <cell r="I30" t="str">
            <v>N</v>
          </cell>
          <cell r="J30">
            <v>20.52</v>
          </cell>
          <cell r="K30">
            <v>0</v>
          </cell>
        </row>
        <row r="31">
          <cell r="B31">
            <v>26.891666666666669</v>
          </cell>
          <cell r="C31">
            <v>34.1</v>
          </cell>
          <cell r="D31">
            <v>23</v>
          </cell>
          <cell r="E31">
            <v>77.333333333333329</v>
          </cell>
          <cell r="F31">
            <v>94</v>
          </cell>
          <cell r="G31">
            <v>46</v>
          </cell>
          <cell r="H31">
            <v>7.5600000000000005</v>
          </cell>
          <cell r="I31" t="str">
            <v>NO</v>
          </cell>
          <cell r="J31">
            <v>24.48</v>
          </cell>
          <cell r="K31">
            <v>6.0000000000000009</v>
          </cell>
        </row>
        <row r="32">
          <cell r="B32">
            <v>26.879166666666677</v>
          </cell>
          <cell r="C32">
            <v>34.4</v>
          </cell>
          <cell r="D32">
            <v>22.5</v>
          </cell>
          <cell r="E32">
            <v>74.291666666666671</v>
          </cell>
          <cell r="F32">
            <v>94</v>
          </cell>
          <cell r="G32">
            <v>42</v>
          </cell>
          <cell r="H32">
            <v>17.64</v>
          </cell>
          <cell r="I32" t="str">
            <v>SE</v>
          </cell>
          <cell r="J32">
            <v>35.64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27.620833333333334</v>
          </cell>
          <cell r="C5">
            <v>35.299999999999997</v>
          </cell>
          <cell r="D5">
            <v>23.9</v>
          </cell>
          <cell r="E5">
            <v>76.708333333333329</v>
          </cell>
          <cell r="F5">
            <v>93</v>
          </cell>
          <cell r="G5">
            <v>47</v>
          </cell>
          <cell r="H5">
            <v>20.52</v>
          </cell>
          <cell r="I5" t="str">
            <v>NE</v>
          </cell>
          <cell r="J5">
            <v>39.24</v>
          </cell>
          <cell r="K5">
            <v>10.6</v>
          </cell>
        </row>
        <row r="6">
          <cell r="B6">
            <v>28.487500000000008</v>
          </cell>
          <cell r="C6">
            <v>35.1</v>
          </cell>
          <cell r="D6">
            <v>23.8</v>
          </cell>
          <cell r="E6">
            <v>69.166666666666671</v>
          </cell>
          <cell r="F6">
            <v>88</v>
          </cell>
          <cell r="G6">
            <v>44</v>
          </cell>
          <cell r="H6">
            <v>18</v>
          </cell>
          <cell r="I6" t="str">
            <v>N</v>
          </cell>
          <cell r="J6">
            <v>42.480000000000004</v>
          </cell>
          <cell r="K6">
            <v>0.4</v>
          </cell>
        </row>
        <row r="7">
          <cell r="B7">
            <v>28.362500000000001</v>
          </cell>
          <cell r="C7">
            <v>34.4</v>
          </cell>
          <cell r="D7">
            <v>24.4</v>
          </cell>
          <cell r="E7">
            <v>72.416666666666671</v>
          </cell>
          <cell r="F7">
            <v>89</v>
          </cell>
          <cell r="G7">
            <v>50</v>
          </cell>
          <cell r="H7">
            <v>13.68</v>
          </cell>
          <cell r="I7" t="str">
            <v>NO</v>
          </cell>
          <cell r="J7">
            <v>33.840000000000003</v>
          </cell>
          <cell r="K7">
            <v>0.4</v>
          </cell>
        </row>
        <row r="8">
          <cell r="B8">
            <v>27.229166666666668</v>
          </cell>
          <cell r="C8">
            <v>36.299999999999997</v>
          </cell>
          <cell r="D8">
            <v>21.8</v>
          </cell>
          <cell r="E8">
            <v>71.875</v>
          </cell>
          <cell r="F8">
            <v>96</v>
          </cell>
          <cell r="G8">
            <v>33</v>
          </cell>
          <cell r="H8">
            <v>16.920000000000002</v>
          </cell>
          <cell r="I8" t="str">
            <v>SE</v>
          </cell>
          <cell r="J8">
            <v>33.119999999999997</v>
          </cell>
          <cell r="K8">
            <v>0.2</v>
          </cell>
        </row>
        <row r="9">
          <cell r="B9">
            <v>29.158333333333331</v>
          </cell>
          <cell r="C9">
            <v>36.9</v>
          </cell>
          <cell r="D9">
            <v>24</v>
          </cell>
          <cell r="E9">
            <v>68.416666666666671</v>
          </cell>
          <cell r="F9">
            <v>90</v>
          </cell>
          <cell r="G9">
            <v>36</v>
          </cell>
          <cell r="H9">
            <v>11.16</v>
          </cell>
          <cell r="I9" t="str">
            <v>NO</v>
          </cell>
          <cell r="J9">
            <v>25.56</v>
          </cell>
          <cell r="K9">
            <v>1.6</v>
          </cell>
        </row>
        <row r="10">
          <cell r="B10">
            <v>28.824999999999999</v>
          </cell>
          <cell r="C10">
            <v>36.5</v>
          </cell>
          <cell r="D10">
            <v>25.2</v>
          </cell>
          <cell r="E10">
            <v>67.625</v>
          </cell>
          <cell r="F10">
            <v>86</v>
          </cell>
          <cell r="G10">
            <v>41</v>
          </cell>
          <cell r="H10">
            <v>24.840000000000003</v>
          </cell>
          <cell r="I10" t="str">
            <v>NO</v>
          </cell>
          <cell r="J10">
            <v>44.28</v>
          </cell>
          <cell r="K10">
            <v>0</v>
          </cell>
        </row>
        <row r="11">
          <cell r="B11">
            <v>26.620833333333337</v>
          </cell>
          <cell r="C11">
            <v>35.1</v>
          </cell>
          <cell r="D11">
            <v>21.9</v>
          </cell>
          <cell r="E11">
            <v>70.666666666666671</v>
          </cell>
          <cell r="F11">
            <v>92</v>
          </cell>
          <cell r="G11">
            <v>45</v>
          </cell>
          <cell r="H11">
            <v>15.120000000000001</v>
          </cell>
          <cell r="I11" t="str">
            <v>N</v>
          </cell>
          <cell r="J11">
            <v>33.840000000000003</v>
          </cell>
          <cell r="K11">
            <v>1.7999999999999998</v>
          </cell>
        </row>
        <row r="12">
          <cell r="B12">
            <v>24.737499999999994</v>
          </cell>
          <cell r="C12">
            <v>32.799999999999997</v>
          </cell>
          <cell r="D12">
            <v>20.100000000000001</v>
          </cell>
          <cell r="E12">
            <v>79.166666666666671</v>
          </cell>
          <cell r="F12">
            <v>96</v>
          </cell>
          <cell r="G12">
            <v>44</v>
          </cell>
          <cell r="H12">
            <v>22.68</v>
          </cell>
          <cell r="I12" t="str">
            <v>N</v>
          </cell>
          <cell r="J12">
            <v>44.28</v>
          </cell>
          <cell r="K12">
            <v>32.800000000000004</v>
          </cell>
        </row>
        <row r="13">
          <cell r="B13">
            <v>23.795833333333338</v>
          </cell>
          <cell r="C13">
            <v>30.4</v>
          </cell>
          <cell r="D13">
            <v>21</v>
          </cell>
          <cell r="E13">
            <v>85.541666666666671</v>
          </cell>
          <cell r="F13">
            <v>95</v>
          </cell>
          <cell r="G13">
            <v>60</v>
          </cell>
          <cell r="H13">
            <v>13.68</v>
          </cell>
          <cell r="I13" t="str">
            <v>N</v>
          </cell>
          <cell r="J13">
            <v>27.720000000000002</v>
          </cell>
          <cell r="K13">
            <v>0.60000000000000009</v>
          </cell>
        </row>
        <row r="14">
          <cell r="B14">
            <v>26.170833333333334</v>
          </cell>
          <cell r="C14">
            <v>32.200000000000003</v>
          </cell>
          <cell r="D14">
            <v>23.4</v>
          </cell>
          <cell r="E14">
            <v>76</v>
          </cell>
          <cell r="F14">
            <v>89</v>
          </cell>
          <cell r="G14">
            <v>53</v>
          </cell>
          <cell r="H14">
            <v>15.48</v>
          </cell>
          <cell r="I14" t="str">
            <v>N</v>
          </cell>
          <cell r="J14">
            <v>37.440000000000005</v>
          </cell>
          <cell r="K14">
            <v>0.60000000000000009</v>
          </cell>
        </row>
        <row r="15">
          <cell r="B15">
            <v>26.520833333333332</v>
          </cell>
          <cell r="C15">
            <v>32.6</v>
          </cell>
          <cell r="D15">
            <v>23.3</v>
          </cell>
          <cell r="E15">
            <v>76</v>
          </cell>
          <cell r="F15">
            <v>89</v>
          </cell>
          <cell r="G15">
            <v>53</v>
          </cell>
          <cell r="H15">
            <v>15.120000000000001</v>
          </cell>
          <cell r="I15" t="str">
            <v>N</v>
          </cell>
          <cell r="J15">
            <v>38.159999999999997</v>
          </cell>
          <cell r="K15">
            <v>0</v>
          </cell>
        </row>
        <row r="16">
          <cell r="B16">
            <v>25.608333333333331</v>
          </cell>
          <cell r="C16">
            <v>33.1</v>
          </cell>
          <cell r="D16">
            <v>22.3</v>
          </cell>
          <cell r="E16">
            <v>82.083333333333329</v>
          </cell>
          <cell r="F16">
            <v>94</v>
          </cell>
          <cell r="G16">
            <v>52</v>
          </cell>
          <cell r="H16">
            <v>21.96</v>
          </cell>
          <cell r="I16" t="str">
            <v>N</v>
          </cell>
          <cell r="J16">
            <v>47.16</v>
          </cell>
          <cell r="K16">
            <v>20.399999999999999</v>
          </cell>
        </row>
        <row r="17">
          <cell r="B17">
            <v>25.254166666666663</v>
          </cell>
          <cell r="C17">
            <v>33.5</v>
          </cell>
          <cell r="D17">
            <v>23</v>
          </cell>
          <cell r="E17">
            <v>88.791666666666671</v>
          </cell>
          <cell r="F17">
            <v>96</v>
          </cell>
          <cell r="G17">
            <v>51</v>
          </cell>
          <cell r="H17">
            <v>17.28</v>
          </cell>
          <cell r="I17" t="str">
            <v>NE</v>
          </cell>
          <cell r="J17">
            <v>41.76</v>
          </cell>
          <cell r="K17">
            <v>2.4</v>
          </cell>
        </row>
        <row r="18">
          <cell r="B18">
            <v>25.887499999999992</v>
          </cell>
          <cell r="C18">
            <v>34.4</v>
          </cell>
          <cell r="D18">
            <v>22</v>
          </cell>
          <cell r="E18">
            <v>87.666666666666671</v>
          </cell>
          <cell r="F18">
            <v>96</v>
          </cell>
          <cell r="G18">
            <v>52</v>
          </cell>
          <cell r="H18">
            <v>10.08</v>
          </cell>
          <cell r="I18" t="str">
            <v>L</v>
          </cell>
          <cell r="J18">
            <v>58.680000000000007</v>
          </cell>
          <cell r="K18">
            <v>14</v>
          </cell>
        </row>
        <row r="19">
          <cell r="B19">
            <v>26.049999999999997</v>
          </cell>
          <cell r="C19">
            <v>35.200000000000003</v>
          </cell>
          <cell r="D19">
            <v>22.4</v>
          </cell>
          <cell r="E19">
            <v>83.958333333333329</v>
          </cell>
          <cell r="F19">
            <v>96</v>
          </cell>
          <cell r="G19">
            <v>47</v>
          </cell>
          <cell r="H19">
            <v>24.12</v>
          </cell>
          <cell r="I19" t="str">
            <v>NO</v>
          </cell>
          <cell r="J19">
            <v>66.600000000000009</v>
          </cell>
          <cell r="K19">
            <v>16.8</v>
          </cell>
        </row>
        <row r="20">
          <cell r="B20">
            <v>27.791666666666668</v>
          </cell>
          <cell r="C20">
            <v>36.4</v>
          </cell>
          <cell r="D20">
            <v>22</v>
          </cell>
          <cell r="E20">
            <v>75.041666666666671</v>
          </cell>
          <cell r="F20">
            <v>97</v>
          </cell>
          <cell r="G20">
            <v>40</v>
          </cell>
          <cell r="H20">
            <v>12.6</v>
          </cell>
          <cell r="I20" t="str">
            <v>NO</v>
          </cell>
          <cell r="J20">
            <v>30.240000000000002</v>
          </cell>
          <cell r="K20">
            <v>0.2</v>
          </cell>
        </row>
        <row r="21">
          <cell r="B21">
            <v>29.566666666666666</v>
          </cell>
          <cell r="C21">
            <v>38.1</v>
          </cell>
          <cell r="D21">
            <v>22.8</v>
          </cell>
          <cell r="E21">
            <v>68.583333333333329</v>
          </cell>
          <cell r="F21">
            <v>96</v>
          </cell>
          <cell r="G21">
            <v>34</v>
          </cell>
          <cell r="H21">
            <v>14.4</v>
          </cell>
          <cell r="I21" t="str">
            <v>NO</v>
          </cell>
          <cell r="J21">
            <v>36.72</v>
          </cell>
          <cell r="K21">
            <v>0</v>
          </cell>
        </row>
        <row r="22">
          <cell r="B22">
            <v>29.025000000000002</v>
          </cell>
          <cell r="C22">
            <v>36.9</v>
          </cell>
          <cell r="D22">
            <v>24</v>
          </cell>
          <cell r="E22">
            <v>69.708333333333329</v>
          </cell>
          <cell r="F22">
            <v>93</v>
          </cell>
          <cell r="G22">
            <v>41</v>
          </cell>
          <cell r="H22">
            <v>24.840000000000003</v>
          </cell>
          <cell r="I22" t="str">
            <v>NO</v>
          </cell>
          <cell r="J22">
            <v>49.32</v>
          </cell>
          <cell r="K22">
            <v>0</v>
          </cell>
        </row>
        <row r="23">
          <cell r="B23">
            <v>27.633333333333336</v>
          </cell>
          <cell r="C23">
            <v>35.5</v>
          </cell>
          <cell r="D23">
            <v>23.1</v>
          </cell>
          <cell r="E23">
            <v>73</v>
          </cell>
          <cell r="F23">
            <v>91</v>
          </cell>
          <cell r="G23">
            <v>40</v>
          </cell>
          <cell r="H23">
            <v>11.16</v>
          </cell>
          <cell r="I23" t="str">
            <v>SE</v>
          </cell>
          <cell r="J23">
            <v>28.08</v>
          </cell>
          <cell r="K23">
            <v>1.2000000000000002</v>
          </cell>
        </row>
        <row r="24">
          <cell r="B24">
            <v>27.912499999999998</v>
          </cell>
          <cell r="C24">
            <v>35.200000000000003</v>
          </cell>
          <cell r="D24">
            <v>23.9</v>
          </cell>
          <cell r="E24">
            <v>71.541666666666671</v>
          </cell>
          <cell r="F24">
            <v>92</v>
          </cell>
          <cell r="G24">
            <v>40</v>
          </cell>
          <cell r="H24">
            <v>10.08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26.745833333333334</v>
          </cell>
          <cell r="C25">
            <v>34.9</v>
          </cell>
          <cell r="D25">
            <v>22.5</v>
          </cell>
          <cell r="E25">
            <v>77.041666666666671</v>
          </cell>
          <cell r="F25">
            <v>95</v>
          </cell>
          <cell r="G25">
            <v>41</v>
          </cell>
          <cell r="H25">
            <v>12.24</v>
          </cell>
          <cell r="I25" t="str">
            <v>SE</v>
          </cell>
          <cell r="J25">
            <v>42.12</v>
          </cell>
          <cell r="K25">
            <v>21.4</v>
          </cell>
        </row>
        <row r="26">
          <cell r="B26">
            <v>25.987500000000001</v>
          </cell>
          <cell r="C26">
            <v>35.4</v>
          </cell>
          <cell r="D26">
            <v>22.8</v>
          </cell>
          <cell r="E26">
            <v>81.25</v>
          </cell>
          <cell r="F26">
            <v>95</v>
          </cell>
          <cell r="G26">
            <v>43</v>
          </cell>
          <cell r="H26">
            <v>10.8</v>
          </cell>
          <cell r="I26" t="str">
            <v>SE</v>
          </cell>
          <cell r="J26">
            <v>37.800000000000004</v>
          </cell>
          <cell r="K26">
            <v>0.4</v>
          </cell>
        </row>
        <row r="27">
          <cell r="B27">
            <v>26.862499999999997</v>
          </cell>
          <cell r="C27">
            <v>34</v>
          </cell>
          <cell r="D27">
            <v>21.7</v>
          </cell>
          <cell r="E27">
            <v>76.583333333333329</v>
          </cell>
          <cell r="F27">
            <v>95</v>
          </cell>
          <cell r="G27">
            <v>46</v>
          </cell>
          <cell r="H27">
            <v>12.24</v>
          </cell>
          <cell r="I27" t="str">
            <v>SE</v>
          </cell>
          <cell r="J27">
            <v>23.400000000000002</v>
          </cell>
          <cell r="K27">
            <v>0.60000000000000009</v>
          </cell>
        </row>
        <row r="28">
          <cell r="B28">
            <v>27.391666666666669</v>
          </cell>
          <cell r="C28">
            <v>33.5</v>
          </cell>
          <cell r="D28">
            <v>22.5</v>
          </cell>
          <cell r="E28">
            <v>72.541666666666671</v>
          </cell>
          <cell r="F28">
            <v>95</v>
          </cell>
          <cell r="G28">
            <v>45</v>
          </cell>
          <cell r="H28">
            <v>18.36</v>
          </cell>
          <cell r="I28" t="str">
            <v>N</v>
          </cell>
          <cell r="J28">
            <v>33.480000000000004</v>
          </cell>
          <cell r="K28">
            <v>0</v>
          </cell>
        </row>
        <row r="29">
          <cell r="B29">
            <v>28.066666666666663</v>
          </cell>
          <cell r="C29">
            <v>33.799999999999997</v>
          </cell>
          <cell r="D29">
            <v>23.4</v>
          </cell>
          <cell r="E29">
            <v>67.25</v>
          </cell>
          <cell r="F29">
            <v>86</v>
          </cell>
          <cell r="G29">
            <v>45</v>
          </cell>
          <cell r="H29">
            <v>14.04</v>
          </cell>
          <cell r="I29" t="str">
            <v>N</v>
          </cell>
          <cell r="J29">
            <v>29.880000000000003</v>
          </cell>
          <cell r="K29">
            <v>0</v>
          </cell>
        </row>
        <row r="30">
          <cell r="B30">
            <v>27.674999999999994</v>
          </cell>
          <cell r="C30">
            <v>32.6</v>
          </cell>
          <cell r="D30">
            <v>24.1</v>
          </cell>
          <cell r="E30">
            <v>73</v>
          </cell>
          <cell r="F30">
            <v>89</v>
          </cell>
          <cell r="G30">
            <v>50</v>
          </cell>
          <cell r="H30">
            <v>11.16</v>
          </cell>
          <cell r="I30" t="str">
            <v>N</v>
          </cell>
          <cell r="J30">
            <v>28.44</v>
          </cell>
          <cell r="K30">
            <v>0</v>
          </cell>
        </row>
        <row r="31">
          <cell r="B31">
            <v>27.595833333333331</v>
          </cell>
          <cell r="C31">
            <v>35.4</v>
          </cell>
          <cell r="D31">
            <v>23.7</v>
          </cell>
          <cell r="E31">
            <v>76.25</v>
          </cell>
          <cell r="F31">
            <v>92</v>
          </cell>
          <cell r="G31">
            <v>42</v>
          </cell>
          <cell r="H31">
            <v>13.32</v>
          </cell>
          <cell r="I31" t="str">
            <v>S</v>
          </cell>
          <cell r="J31">
            <v>25.56</v>
          </cell>
          <cell r="K31">
            <v>0.4</v>
          </cell>
        </row>
        <row r="32">
          <cell r="B32">
            <v>27.25</v>
          </cell>
          <cell r="C32">
            <v>36.1</v>
          </cell>
          <cell r="D32">
            <v>22.4</v>
          </cell>
          <cell r="E32">
            <v>78.5</v>
          </cell>
          <cell r="F32">
            <v>96</v>
          </cell>
          <cell r="G32">
            <v>37</v>
          </cell>
          <cell r="H32">
            <v>14.76</v>
          </cell>
          <cell r="I32" t="str">
            <v>SE</v>
          </cell>
          <cell r="J32">
            <v>42.480000000000004</v>
          </cell>
          <cell r="K32">
            <v>1.2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28.658333333333331</v>
          </cell>
          <cell r="C5">
            <v>35.799999999999997</v>
          </cell>
          <cell r="D5">
            <v>23.3</v>
          </cell>
          <cell r="E5">
            <v>68</v>
          </cell>
          <cell r="F5">
            <v>85</v>
          </cell>
          <cell r="G5">
            <v>46</v>
          </cell>
          <cell r="H5">
            <v>10.08</v>
          </cell>
          <cell r="I5" t="str">
            <v>NE</v>
          </cell>
          <cell r="J5">
            <v>27.36</v>
          </cell>
        </row>
        <row r="6">
          <cell r="B6">
            <v>28.345833333333335</v>
          </cell>
          <cell r="C6">
            <v>34.6</v>
          </cell>
          <cell r="D6">
            <v>24.5</v>
          </cell>
          <cell r="E6">
            <v>68.916666666666671</v>
          </cell>
          <cell r="F6">
            <v>82</v>
          </cell>
          <cell r="G6">
            <v>54</v>
          </cell>
          <cell r="H6">
            <v>16.559999999999999</v>
          </cell>
          <cell r="I6" t="str">
            <v>N</v>
          </cell>
          <cell r="J6">
            <v>36.72</v>
          </cell>
        </row>
        <row r="7">
          <cell r="B7">
            <v>26.912499999999998</v>
          </cell>
          <cell r="C7">
            <v>35.700000000000003</v>
          </cell>
          <cell r="D7">
            <v>22.6</v>
          </cell>
          <cell r="E7">
            <v>72.375</v>
          </cell>
          <cell r="F7">
            <v>85</v>
          </cell>
          <cell r="G7">
            <v>47</v>
          </cell>
          <cell r="H7">
            <v>20.16</v>
          </cell>
          <cell r="I7" t="str">
            <v>NE</v>
          </cell>
          <cell r="J7">
            <v>58.680000000000007</v>
          </cell>
        </row>
        <row r="8">
          <cell r="B8">
            <v>26.891666666666666</v>
          </cell>
          <cell r="C8">
            <v>35.1</v>
          </cell>
          <cell r="D8">
            <v>20.6</v>
          </cell>
          <cell r="E8">
            <v>71.875</v>
          </cell>
          <cell r="F8">
            <v>89</v>
          </cell>
          <cell r="G8">
            <v>38</v>
          </cell>
          <cell r="H8">
            <v>9.7200000000000006</v>
          </cell>
          <cell r="I8" t="str">
            <v>NE</v>
          </cell>
          <cell r="J8">
            <v>23.040000000000003</v>
          </cell>
        </row>
        <row r="9">
          <cell r="B9">
            <v>28.362499999999997</v>
          </cell>
          <cell r="C9">
            <v>36.700000000000003</v>
          </cell>
          <cell r="D9">
            <v>21.8</v>
          </cell>
          <cell r="E9">
            <v>63.708333333333336</v>
          </cell>
          <cell r="F9">
            <v>83</v>
          </cell>
          <cell r="G9">
            <v>33</v>
          </cell>
          <cell r="H9">
            <v>10.8</v>
          </cell>
          <cell r="I9" t="str">
            <v>NE</v>
          </cell>
          <cell r="J9">
            <v>24.48</v>
          </cell>
        </row>
        <row r="10">
          <cell r="B10">
            <v>29.075000000000003</v>
          </cell>
          <cell r="C10">
            <v>37.200000000000003</v>
          </cell>
          <cell r="D10">
            <v>22.9</v>
          </cell>
          <cell r="E10">
            <v>62.083333333333336</v>
          </cell>
          <cell r="F10">
            <v>79</v>
          </cell>
          <cell r="G10">
            <v>34</v>
          </cell>
          <cell r="H10">
            <v>13.68</v>
          </cell>
          <cell r="I10" t="str">
            <v>NE</v>
          </cell>
          <cell r="J10">
            <v>32.76</v>
          </cell>
        </row>
        <row r="11">
          <cell r="B11">
            <v>27.154166666666665</v>
          </cell>
          <cell r="C11">
            <v>35.4</v>
          </cell>
          <cell r="D11">
            <v>19.3</v>
          </cell>
          <cell r="E11">
            <v>60.791666666666664</v>
          </cell>
          <cell r="F11">
            <v>81</v>
          </cell>
          <cell r="G11">
            <v>39</v>
          </cell>
          <cell r="H11">
            <v>15.120000000000001</v>
          </cell>
          <cell r="I11" t="str">
            <v>NE</v>
          </cell>
          <cell r="J11">
            <v>30.96</v>
          </cell>
        </row>
        <row r="12">
          <cell r="B12">
            <v>25.966666666666665</v>
          </cell>
          <cell r="C12">
            <v>34.700000000000003</v>
          </cell>
          <cell r="D12">
            <v>22.2</v>
          </cell>
          <cell r="E12">
            <v>67.916666666666671</v>
          </cell>
          <cell r="F12">
            <v>78</v>
          </cell>
          <cell r="G12">
            <v>46</v>
          </cell>
          <cell r="H12">
            <v>12.6</v>
          </cell>
          <cell r="I12" t="str">
            <v>NE</v>
          </cell>
          <cell r="J12">
            <v>30.6</v>
          </cell>
        </row>
        <row r="13">
          <cell r="B13">
            <v>25.708333333333339</v>
          </cell>
          <cell r="C13">
            <v>33</v>
          </cell>
          <cell r="D13">
            <v>21.4</v>
          </cell>
          <cell r="E13">
            <v>71.25</v>
          </cell>
          <cell r="F13">
            <v>81</v>
          </cell>
          <cell r="G13">
            <v>49</v>
          </cell>
          <cell r="H13">
            <v>12.24</v>
          </cell>
          <cell r="I13" t="str">
            <v>N</v>
          </cell>
          <cell r="J13">
            <v>33.480000000000004</v>
          </cell>
        </row>
        <row r="14">
          <cell r="B14">
            <v>27.32083333333334</v>
          </cell>
          <cell r="C14">
            <v>34.9</v>
          </cell>
          <cell r="D14">
            <v>23</v>
          </cell>
          <cell r="E14">
            <v>66.416666666666671</v>
          </cell>
          <cell r="F14">
            <v>82</v>
          </cell>
          <cell r="G14">
            <v>41</v>
          </cell>
          <cell r="H14">
            <v>13.32</v>
          </cell>
          <cell r="I14" t="str">
            <v>NE</v>
          </cell>
          <cell r="J14">
            <v>34.56</v>
          </cell>
        </row>
        <row r="15">
          <cell r="B15">
            <v>24.925000000000001</v>
          </cell>
          <cell r="C15">
            <v>31.1</v>
          </cell>
          <cell r="D15">
            <v>21.6</v>
          </cell>
          <cell r="E15">
            <v>76.458333333333329</v>
          </cell>
          <cell r="F15">
            <v>87</v>
          </cell>
          <cell r="G15">
            <v>55</v>
          </cell>
          <cell r="H15">
            <v>16.2</v>
          </cell>
          <cell r="I15" t="str">
            <v>N</v>
          </cell>
          <cell r="J15">
            <v>56.88</v>
          </cell>
        </row>
        <row r="16">
          <cell r="B16">
            <v>23.704166666666666</v>
          </cell>
          <cell r="C16">
            <v>30</v>
          </cell>
          <cell r="D16">
            <v>21.6</v>
          </cell>
          <cell r="E16">
            <v>85.791666666666671</v>
          </cell>
          <cell r="F16">
            <v>91</v>
          </cell>
          <cell r="G16">
            <v>73</v>
          </cell>
          <cell r="H16">
            <v>21.96</v>
          </cell>
          <cell r="I16" t="str">
            <v>NE</v>
          </cell>
          <cell r="J16">
            <v>35.64</v>
          </cell>
        </row>
        <row r="17">
          <cell r="B17">
            <v>25.575000000000003</v>
          </cell>
          <cell r="C17">
            <v>32.6</v>
          </cell>
          <cell r="D17">
            <v>22.7</v>
          </cell>
          <cell r="E17">
            <v>82.875</v>
          </cell>
          <cell r="F17">
            <v>90</v>
          </cell>
          <cell r="G17">
            <v>64</v>
          </cell>
          <cell r="H17">
            <v>15.120000000000001</v>
          </cell>
          <cell r="I17" t="str">
            <v>NE</v>
          </cell>
          <cell r="J17">
            <v>35.28</v>
          </cell>
        </row>
        <row r="18">
          <cell r="B18">
            <v>26.604166666666671</v>
          </cell>
          <cell r="C18">
            <v>33.299999999999997</v>
          </cell>
          <cell r="D18">
            <v>23.6</v>
          </cell>
          <cell r="E18">
            <v>78.666666666666671</v>
          </cell>
          <cell r="F18">
            <v>86</v>
          </cell>
          <cell r="G18">
            <v>57</v>
          </cell>
          <cell r="H18">
            <v>16.920000000000002</v>
          </cell>
          <cell r="I18" t="str">
            <v>N</v>
          </cell>
          <cell r="J18">
            <v>35.28</v>
          </cell>
        </row>
        <row r="19">
          <cell r="B19">
            <v>25.308333333333326</v>
          </cell>
          <cell r="C19">
            <v>31</v>
          </cell>
          <cell r="D19">
            <v>23.4</v>
          </cell>
          <cell r="E19">
            <v>80.666666666666671</v>
          </cell>
          <cell r="F19">
            <v>85</v>
          </cell>
          <cell r="G19">
            <v>68</v>
          </cell>
          <cell r="H19">
            <v>11.879999999999999</v>
          </cell>
          <cell r="I19" t="str">
            <v>N</v>
          </cell>
          <cell r="J19">
            <v>37.440000000000005</v>
          </cell>
        </row>
        <row r="20">
          <cell r="B20">
            <v>27.004166666666666</v>
          </cell>
          <cell r="C20">
            <v>35.9</v>
          </cell>
          <cell r="D20">
            <v>21.9</v>
          </cell>
          <cell r="E20">
            <v>76.875</v>
          </cell>
          <cell r="F20">
            <v>89</v>
          </cell>
          <cell r="G20">
            <v>49</v>
          </cell>
          <cell r="H20">
            <v>13.32</v>
          </cell>
          <cell r="I20" t="str">
            <v>NE</v>
          </cell>
          <cell r="J20">
            <v>28.44</v>
          </cell>
        </row>
        <row r="21">
          <cell r="B21">
            <v>29.120833333333334</v>
          </cell>
          <cell r="C21">
            <v>36.4</v>
          </cell>
          <cell r="D21">
            <v>23.5</v>
          </cell>
          <cell r="E21">
            <v>68.875</v>
          </cell>
          <cell r="F21">
            <v>83</v>
          </cell>
          <cell r="G21">
            <v>47</v>
          </cell>
          <cell r="H21">
            <v>17.64</v>
          </cell>
          <cell r="I21" t="str">
            <v>N</v>
          </cell>
          <cell r="J21">
            <v>35.64</v>
          </cell>
        </row>
        <row r="22">
          <cell r="B22">
            <v>28.054166666666671</v>
          </cell>
          <cell r="C22">
            <v>35.299999999999997</v>
          </cell>
          <cell r="D22">
            <v>23.8</v>
          </cell>
          <cell r="E22">
            <v>70.541666666666671</v>
          </cell>
          <cell r="F22">
            <v>82</v>
          </cell>
          <cell r="G22">
            <v>54</v>
          </cell>
          <cell r="H22">
            <v>14.04</v>
          </cell>
          <cell r="I22" t="str">
            <v>NE</v>
          </cell>
          <cell r="J22">
            <v>38.880000000000003</v>
          </cell>
        </row>
        <row r="23">
          <cell r="B23">
            <v>26.300000000000008</v>
          </cell>
          <cell r="C23">
            <v>32.4</v>
          </cell>
          <cell r="D23">
            <v>22.8</v>
          </cell>
          <cell r="E23">
            <v>77.125</v>
          </cell>
          <cell r="F23">
            <v>87</v>
          </cell>
          <cell r="G23">
            <v>63</v>
          </cell>
          <cell r="H23">
            <v>12.24</v>
          </cell>
          <cell r="I23" t="str">
            <v>N</v>
          </cell>
          <cell r="J23">
            <v>31.680000000000003</v>
          </cell>
        </row>
        <row r="24">
          <cell r="B24">
            <v>26.933333333333334</v>
          </cell>
          <cell r="C24">
            <v>33.9</v>
          </cell>
          <cell r="D24">
            <v>22.1</v>
          </cell>
          <cell r="E24">
            <v>76.125</v>
          </cell>
          <cell r="F24">
            <v>88</v>
          </cell>
          <cell r="G24">
            <v>53</v>
          </cell>
          <cell r="H24">
            <v>10.44</v>
          </cell>
          <cell r="I24" t="str">
            <v>NE</v>
          </cell>
          <cell r="J24">
            <v>19.440000000000001</v>
          </cell>
        </row>
        <row r="25">
          <cell r="B25">
            <v>25.858333333333338</v>
          </cell>
          <cell r="C25">
            <v>31.6</v>
          </cell>
          <cell r="D25">
            <v>23</v>
          </cell>
          <cell r="E25">
            <v>77.166666666666671</v>
          </cell>
          <cell r="F25">
            <v>85</v>
          </cell>
          <cell r="G25">
            <v>65</v>
          </cell>
          <cell r="H25">
            <v>11.879999999999999</v>
          </cell>
          <cell r="I25" t="str">
            <v>S</v>
          </cell>
          <cell r="J25">
            <v>21.6</v>
          </cell>
        </row>
        <row r="26">
          <cell r="B26">
            <v>26.741666666666664</v>
          </cell>
          <cell r="C26">
            <v>34</v>
          </cell>
          <cell r="D26">
            <v>21.7</v>
          </cell>
          <cell r="E26">
            <v>75.125</v>
          </cell>
          <cell r="F26">
            <v>89</v>
          </cell>
          <cell r="G26">
            <v>54</v>
          </cell>
          <cell r="H26">
            <v>8.2799999999999994</v>
          </cell>
          <cell r="I26" t="str">
            <v>SE</v>
          </cell>
          <cell r="J26">
            <v>37.800000000000004</v>
          </cell>
        </row>
        <row r="27">
          <cell r="B27">
            <v>27.404166666666665</v>
          </cell>
          <cell r="C27">
            <v>34.799999999999997</v>
          </cell>
          <cell r="D27">
            <v>21.1</v>
          </cell>
          <cell r="E27">
            <v>70.416666666666671</v>
          </cell>
          <cell r="F27">
            <v>87</v>
          </cell>
          <cell r="G27">
            <v>47</v>
          </cell>
          <cell r="H27">
            <v>9.3600000000000012</v>
          </cell>
          <cell r="I27" t="str">
            <v>NE</v>
          </cell>
          <cell r="J27">
            <v>22.68</v>
          </cell>
        </row>
        <row r="28">
          <cell r="B28">
            <v>27.799999999999997</v>
          </cell>
          <cell r="C28">
            <v>33.5</v>
          </cell>
          <cell r="D28">
            <v>22.5</v>
          </cell>
          <cell r="E28">
            <v>66.833333333333329</v>
          </cell>
          <cell r="F28">
            <v>80</v>
          </cell>
          <cell r="G28">
            <v>52</v>
          </cell>
          <cell r="H28">
            <v>13.68</v>
          </cell>
          <cell r="I28" t="str">
            <v>NE</v>
          </cell>
          <cell r="J28">
            <v>35.64</v>
          </cell>
        </row>
        <row r="29">
          <cell r="B29">
            <v>26.200000000000003</v>
          </cell>
          <cell r="C29">
            <v>32.9</v>
          </cell>
          <cell r="D29">
            <v>21.8</v>
          </cell>
          <cell r="E29">
            <v>73.208333333333329</v>
          </cell>
          <cell r="F29">
            <v>84</v>
          </cell>
          <cell r="G29">
            <v>58</v>
          </cell>
          <cell r="H29">
            <v>13.32</v>
          </cell>
          <cell r="I29" t="str">
            <v>NE</v>
          </cell>
          <cell r="J29">
            <v>30.240000000000002</v>
          </cell>
        </row>
        <row r="30">
          <cell r="B30">
            <v>25.283333333333331</v>
          </cell>
          <cell r="C30">
            <v>30.7</v>
          </cell>
          <cell r="D30">
            <v>22.9</v>
          </cell>
          <cell r="E30">
            <v>81.583333333333329</v>
          </cell>
          <cell r="F30">
            <v>88</v>
          </cell>
          <cell r="G30">
            <v>70</v>
          </cell>
          <cell r="H30">
            <v>10.44</v>
          </cell>
          <cell r="I30" t="str">
            <v>NE</v>
          </cell>
          <cell r="J30">
            <v>31.319999999999997</v>
          </cell>
        </row>
        <row r="31">
          <cell r="B31">
            <v>26.637500000000006</v>
          </cell>
          <cell r="C31">
            <v>34.299999999999997</v>
          </cell>
          <cell r="D31">
            <v>20.6</v>
          </cell>
          <cell r="E31">
            <v>73.083333333333329</v>
          </cell>
          <cell r="F31">
            <v>89</v>
          </cell>
          <cell r="G31">
            <v>45</v>
          </cell>
          <cell r="H31">
            <v>9</v>
          </cell>
          <cell r="I31" t="str">
            <v>SO</v>
          </cell>
          <cell r="J31">
            <v>18.36</v>
          </cell>
        </row>
        <row r="32">
          <cell r="B32">
            <v>27.258333333333336</v>
          </cell>
          <cell r="C32">
            <v>35.5</v>
          </cell>
          <cell r="D32">
            <v>21</v>
          </cell>
          <cell r="E32">
            <v>70.041666666666671</v>
          </cell>
          <cell r="F32">
            <v>88</v>
          </cell>
          <cell r="G32">
            <v>49</v>
          </cell>
          <cell r="H32">
            <v>9</v>
          </cell>
          <cell r="I32" t="str">
            <v>N</v>
          </cell>
          <cell r="J32">
            <v>37.800000000000004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24.416666666666668</v>
          </cell>
          <cell r="C5">
            <v>30.7</v>
          </cell>
          <cell r="D5">
            <v>21.5</v>
          </cell>
          <cell r="E5">
            <v>82.416666666666671</v>
          </cell>
          <cell r="F5">
            <v>95</v>
          </cell>
          <cell r="G5">
            <v>55</v>
          </cell>
          <cell r="H5">
            <v>16.920000000000002</v>
          </cell>
          <cell r="I5" t="str">
            <v>NE</v>
          </cell>
          <cell r="J5">
            <v>34.56</v>
          </cell>
          <cell r="K5">
            <v>25.2</v>
          </cell>
        </row>
        <row r="6">
          <cell r="B6">
            <v>25.508333333333336</v>
          </cell>
          <cell r="C6">
            <v>30.7</v>
          </cell>
          <cell r="D6">
            <v>22.1</v>
          </cell>
          <cell r="E6">
            <v>75.291666666666671</v>
          </cell>
          <cell r="F6">
            <v>88</v>
          </cell>
          <cell r="G6">
            <v>51</v>
          </cell>
          <cell r="H6">
            <v>19.079999999999998</v>
          </cell>
          <cell r="I6" t="str">
            <v>N</v>
          </cell>
          <cell r="J6">
            <v>35.64</v>
          </cell>
          <cell r="K6">
            <v>1.6</v>
          </cell>
        </row>
        <row r="7">
          <cell r="B7">
            <v>24.849999999999998</v>
          </cell>
          <cell r="C7">
            <v>29.2</v>
          </cell>
          <cell r="D7">
            <v>21.5</v>
          </cell>
          <cell r="E7">
            <v>79.916666666666671</v>
          </cell>
          <cell r="F7">
            <v>93</v>
          </cell>
          <cell r="G7">
            <v>65</v>
          </cell>
          <cell r="H7">
            <v>21.96</v>
          </cell>
          <cell r="I7" t="str">
            <v>N</v>
          </cell>
          <cell r="J7">
            <v>44.64</v>
          </cell>
          <cell r="K7">
            <v>5.4</v>
          </cell>
        </row>
        <row r="8">
          <cell r="B8">
            <v>24.633333333333336</v>
          </cell>
          <cell r="C8">
            <v>32</v>
          </cell>
          <cell r="D8">
            <v>18.7</v>
          </cell>
          <cell r="E8">
            <v>75.416666666666671</v>
          </cell>
          <cell r="F8">
            <v>95</v>
          </cell>
          <cell r="G8">
            <v>45</v>
          </cell>
          <cell r="H8">
            <v>14.04</v>
          </cell>
          <cell r="I8" t="str">
            <v>N</v>
          </cell>
          <cell r="J8">
            <v>26.64</v>
          </cell>
          <cell r="K8">
            <v>0.4</v>
          </cell>
        </row>
        <row r="9">
          <cell r="B9">
            <v>26.570833333333329</v>
          </cell>
          <cell r="C9">
            <v>32.9</v>
          </cell>
          <cell r="D9">
            <v>21.9</v>
          </cell>
          <cell r="E9">
            <v>70.25</v>
          </cell>
          <cell r="F9">
            <v>93</v>
          </cell>
          <cell r="G9">
            <v>44</v>
          </cell>
          <cell r="H9">
            <v>16.2</v>
          </cell>
          <cell r="I9" t="str">
            <v>N</v>
          </cell>
          <cell r="J9">
            <v>27.720000000000002</v>
          </cell>
          <cell r="K9">
            <v>0</v>
          </cell>
        </row>
        <row r="10">
          <cell r="B10">
            <v>25.766666666666669</v>
          </cell>
          <cell r="C10">
            <v>32.200000000000003</v>
          </cell>
          <cell r="D10">
            <v>21.4</v>
          </cell>
          <cell r="E10">
            <v>69.5</v>
          </cell>
          <cell r="F10">
            <v>86</v>
          </cell>
          <cell r="G10">
            <v>45</v>
          </cell>
          <cell r="H10">
            <v>25.92</v>
          </cell>
          <cell r="I10" t="str">
            <v>N</v>
          </cell>
          <cell r="J10">
            <v>45</v>
          </cell>
          <cell r="K10">
            <v>0.60000000000000009</v>
          </cell>
        </row>
        <row r="11">
          <cell r="B11">
            <v>24.491666666666671</v>
          </cell>
          <cell r="C11">
            <v>30.9</v>
          </cell>
          <cell r="D11">
            <v>20.399999999999999</v>
          </cell>
          <cell r="E11">
            <v>75.125</v>
          </cell>
          <cell r="F11">
            <v>90</v>
          </cell>
          <cell r="G11">
            <v>54</v>
          </cell>
          <cell r="H11">
            <v>14.4</v>
          </cell>
          <cell r="I11" t="str">
            <v>N</v>
          </cell>
          <cell r="J11">
            <v>29.880000000000003</v>
          </cell>
          <cell r="K11">
            <v>0</v>
          </cell>
        </row>
        <row r="12">
          <cell r="B12">
            <v>22.016666666666669</v>
          </cell>
          <cell r="C12">
            <v>27.1</v>
          </cell>
          <cell r="D12">
            <v>19.600000000000001</v>
          </cell>
          <cell r="E12">
            <v>82.458333333333329</v>
          </cell>
          <cell r="F12">
            <v>92</v>
          </cell>
          <cell r="G12">
            <v>65</v>
          </cell>
          <cell r="H12">
            <v>34.92</v>
          </cell>
          <cell r="I12" t="str">
            <v>N</v>
          </cell>
          <cell r="J12">
            <v>56.16</v>
          </cell>
          <cell r="K12">
            <v>15.4</v>
          </cell>
        </row>
        <row r="13">
          <cell r="B13">
            <v>20.766666666666669</v>
          </cell>
          <cell r="C13">
            <v>22.5</v>
          </cell>
          <cell r="D13">
            <v>19.899999999999999</v>
          </cell>
          <cell r="E13">
            <v>89.833333333333329</v>
          </cell>
          <cell r="F13">
            <v>94</v>
          </cell>
          <cell r="G13">
            <v>83</v>
          </cell>
          <cell r="H13">
            <v>15.120000000000001</v>
          </cell>
          <cell r="I13" t="str">
            <v>NE</v>
          </cell>
          <cell r="J13">
            <v>34.56</v>
          </cell>
          <cell r="K13">
            <v>33.4</v>
          </cell>
        </row>
        <row r="14">
          <cell r="B14">
            <v>22.466666666666669</v>
          </cell>
          <cell r="C14">
            <v>27.1</v>
          </cell>
          <cell r="D14">
            <v>20.2</v>
          </cell>
          <cell r="E14">
            <v>86.583333333333329</v>
          </cell>
          <cell r="F14">
            <v>95</v>
          </cell>
          <cell r="G14">
            <v>70</v>
          </cell>
          <cell r="H14">
            <v>21.6</v>
          </cell>
          <cell r="I14" t="str">
            <v>N</v>
          </cell>
          <cell r="J14">
            <v>39.24</v>
          </cell>
          <cell r="K14">
            <v>17.399999999999995</v>
          </cell>
        </row>
        <row r="15">
          <cell r="B15">
            <v>23.941666666666663</v>
          </cell>
          <cell r="C15">
            <v>29.4</v>
          </cell>
          <cell r="D15">
            <v>20.399999999999999</v>
          </cell>
          <cell r="E15">
            <v>80</v>
          </cell>
          <cell r="F15">
            <v>93</v>
          </cell>
          <cell r="G15">
            <v>57</v>
          </cell>
          <cell r="H15">
            <v>18</v>
          </cell>
          <cell r="I15" t="str">
            <v>N</v>
          </cell>
          <cell r="J15">
            <v>38.880000000000003</v>
          </cell>
          <cell r="K15">
            <v>1.2</v>
          </cell>
        </row>
        <row r="16">
          <cell r="B16">
            <v>24.579166666666669</v>
          </cell>
          <cell r="C16">
            <v>29.6</v>
          </cell>
          <cell r="D16">
            <v>21</v>
          </cell>
          <cell r="E16">
            <v>79.708333333333329</v>
          </cell>
          <cell r="F16">
            <v>93</v>
          </cell>
          <cell r="G16">
            <v>59</v>
          </cell>
          <cell r="H16">
            <v>17.28</v>
          </cell>
          <cell r="I16" t="str">
            <v>N</v>
          </cell>
          <cell r="J16">
            <v>32.4</v>
          </cell>
          <cell r="K16">
            <v>0</v>
          </cell>
        </row>
        <row r="17">
          <cell r="B17">
            <v>25.279166666666665</v>
          </cell>
          <cell r="C17">
            <v>31</v>
          </cell>
          <cell r="D17">
            <v>22.5</v>
          </cell>
          <cell r="E17">
            <v>76.875</v>
          </cell>
          <cell r="F17">
            <v>89</v>
          </cell>
          <cell r="G17">
            <v>50</v>
          </cell>
          <cell r="H17">
            <v>15.840000000000002</v>
          </cell>
          <cell r="I17" t="str">
            <v>N</v>
          </cell>
          <cell r="J17">
            <v>32.76</v>
          </cell>
          <cell r="K17">
            <v>0</v>
          </cell>
        </row>
        <row r="18">
          <cell r="B18">
            <v>25.716666666666669</v>
          </cell>
          <cell r="C18">
            <v>32</v>
          </cell>
          <cell r="D18">
            <v>22</v>
          </cell>
          <cell r="E18">
            <v>76.208333333333329</v>
          </cell>
          <cell r="F18">
            <v>89</v>
          </cell>
          <cell r="G18">
            <v>50</v>
          </cell>
          <cell r="H18">
            <v>14.76</v>
          </cell>
          <cell r="I18" t="str">
            <v>N</v>
          </cell>
          <cell r="J18">
            <v>37.800000000000004</v>
          </cell>
          <cell r="K18">
            <v>0.2</v>
          </cell>
        </row>
        <row r="19">
          <cell r="B19">
            <v>25.754166666666666</v>
          </cell>
          <cell r="C19">
            <v>32.200000000000003</v>
          </cell>
          <cell r="D19">
            <v>21.8</v>
          </cell>
          <cell r="E19">
            <v>72.416666666666671</v>
          </cell>
          <cell r="F19">
            <v>88</v>
          </cell>
          <cell r="G19">
            <v>45</v>
          </cell>
          <cell r="H19">
            <v>23.400000000000002</v>
          </cell>
          <cell r="I19" t="str">
            <v>NE</v>
          </cell>
          <cell r="J19">
            <v>55.800000000000004</v>
          </cell>
          <cell r="K19">
            <v>0</v>
          </cell>
        </row>
        <row r="20">
          <cell r="B20">
            <v>26.270833333333332</v>
          </cell>
          <cell r="C20">
            <v>32.9</v>
          </cell>
          <cell r="D20">
            <v>20.9</v>
          </cell>
          <cell r="E20">
            <v>67.125</v>
          </cell>
          <cell r="F20">
            <v>91</v>
          </cell>
          <cell r="G20">
            <v>37</v>
          </cell>
          <cell r="H20">
            <v>15.120000000000001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27.245833333333337</v>
          </cell>
          <cell r="C21">
            <v>33.700000000000003</v>
          </cell>
          <cell r="D21">
            <v>22.4</v>
          </cell>
          <cell r="E21">
            <v>64.041666666666671</v>
          </cell>
          <cell r="F21">
            <v>84</v>
          </cell>
          <cell r="G21">
            <v>40</v>
          </cell>
          <cell r="H21">
            <v>16.559999999999999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25.137499999999999</v>
          </cell>
          <cell r="C22">
            <v>33.4</v>
          </cell>
          <cell r="D22">
            <v>19</v>
          </cell>
          <cell r="E22">
            <v>77.083333333333329</v>
          </cell>
          <cell r="F22">
            <v>95</v>
          </cell>
          <cell r="G22">
            <v>48</v>
          </cell>
          <cell r="H22">
            <v>36</v>
          </cell>
          <cell r="I22" t="str">
            <v>NE</v>
          </cell>
          <cell r="J22">
            <v>66.960000000000008</v>
          </cell>
          <cell r="K22">
            <v>33.6</v>
          </cell>
        </row>
        <row r="23">
          <cell r="B23">
            <v>25.358333333333338</v>
          </cell>
          <cell r="C23">
            <v>32.4</v>
          </cell>
          <cell r="D23">
            <v>20.7</v>
          </cell>
          <cell r="E23">
            <v>72.583333333333329</v>
          </cell>
          <cell r="F23">
            <v>93</v>
          </cell>
          <cell r="G23">
            <v>43</v>
          </cell>
          <cell r="H23">
            <v>19.079999999999998</v>
          </cell>
          <cell r="I23" t="str">
            <v>N</v>
          </cell>
          <cell r="J23">
            <v>35.64</v>
          </cell>
          <cell r="K23">
            <v>4.8</v>
          </cell>
        </row>
        <row r="24">
          <cell r="B24">
            <v>24.933333333333337</v>
          </cell>
          <cell r="C24">
            <v>31</v>
          </cell>
          <cell r="D24">
            <v>21.1</v>
          </cell>
          <cell r="E24">
            <v>71.708333333333329</v>
          </cell>
          <cell r="F24">
            <v>93</v>
          </cell>
          <cell r="G24">
            <v>44</v>
          </cell>
          <cell r="H24">
            <v>19.079999999999998</v>
          </cell>
          <cell r="I24" t="str">
            <v>L</v>
          </cell>
          <cell r="J24">
            <v>34.200000000000003</v>
          </cell>
          <cell r="K24">
            <v>1</v>
          </cell>
        </row>
        <row r="25">
          <cell r="B25">
            <v>25.033333333333335</v>
          </cell>
          <cell r="C25">
            <v>32.299999999999997</v>
          </cell>
          <cell r="D25">
            <v>21.2</v>
          </cell>
          <cell r="E25">
            <v>75</v>
          </cell>
          <cell r="F25">
            <v>93</v>
          </cell>
          <cell r="G25">
            <v>42</v>
          </cell>
          <cell r="H25">
            <v>18.720000000000002</v>
          </cell>
          <cell r="I25" t="str">
            <v>L</v>
          </cell>
          <cell r="J25">
            <v>37.440000000000005</v>
          </cell>
          <cell r="K25">
            <v>9.6</v>
          </cell>
        </row>
        <row r="26">
          <cell r="B26">
            <v>23.316666666666663</v>
          </cell>
          <cell r="C26">
            <v>29.3</v>
          </cell>
          <cell r="D26">
            <v>19.7</v>
          </cell>
          <cell r="E26">
            <v>83.5</v>
          </cell>
          <cell r="F26">
            <v>95</v>
          </cell>
          <cell r="G26">
            <v>56</v>
          </cell>
          <cell r="H26">
            <v>16.2</v>
          </cell>
          <cell r="I26" t="str">
            <v>N</v>
          </cell>
          <cell r="J26">
            <v>41.76</v>
          </cell>
          <cell r="K26">
            <v>19.8</v>
          </cell>
        </row>
        <row r="27">
          <cell r="B27">
            <v>24.266666666666666</v>
          </cell>
          <cell r="C27">
            <v>31</v>
          </cell>
          <cell r="D27">
            <v>20.8</v>
          </cell>
          <cell r="E27">
            <v>78.791666666666671</v>
          </cell>
          <cell r="F27">
            <v>95</v>
          </cell>
          <cell r="G27">
            <v>48</v>
          </cell>
          <cell r="H27">
            <v>17.64</v>
          </cell>
          <cell r="I27" t="str">
            <v>L</v>
          </cell>
          <cell r="J27">
            <v>29.880000000000003</v>
          </cell>
          <cell r="K27">
            <v>0.2</v>
          </cell>
        </row>
        <row r="28">
          <cell r="B28">
            <v>24.195833333333336</v>
          </cell>
          <cell r="C28">
            <v>30.1</v>
          </cell>
          <cell r="D28">
            <v>20.8</v>
          </cell>
          <cell r="E28">
            <v>73.375</v>
          </cell>
          <cell r="F28">
            <v>89</v>
          </cell>
          <cell r="G28">
            <v>51</v>
          </cell>
          <cell r="H28">
            <v>18.720000000000002</v>
          </cell>
          <cell r="I28" t="str">
            <v>NE</v>
          </cell>
          <cell r="J28">
            <v>41.4</v>
          </cell>
          <cell r="K28">
            <v>0.2</v>
          </cell>
        </row>
        <row r="29">
          <cell r="B29">
            <v>25.020833333333329</v>
          </cell>
          <cell r="C29">
            <v>30.2</v>
          </cell>
          <cell r="D29">
            <v>21.4</v>
          </cell>
          <cell r="E29">
            <v>72.916666666666671</v>
          </cell>
          <cell r="F29">
            <v>90</v>
          </cell>
          <cell r="G29">
            <v>49</v>
          </cell>
          <cell r="H29">
            <v>17.28</v>
          </cell>
          <cell r="I29" t="str">
            <v>N</v>
          </cell>
          <cell r="J29">
            <v>37.800000000000004</v>
          </cell>
          <cell r="K29">
            <v>0</v>
          </cell>
        </row>
        <row r="30">
          <cell r="B30">
            <v>24.995833333333334</v>
          </cell>
          <cell r="C30">
            <v>29.8</v>
          </cell>
          <cell r="D30">
            <v>21.6</v>
          </cell>
          <cell r="E30">
            <v>76.25</v>
          </cell>
          <cell r="F30">
            <v>92</v>
          </cell>
          <cell r="G30">
            <v>54</v>
          </cell>
          <cell r="H30">
            <v>13.32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23.924999999999994</v>
          </cell>
          <cell r="C31">
            <v>30.6</v>
          </cell>
          <cell r="D31">
            <v>20.7</v>
          </cell>
          <cell r="E31">
            <v>83.458333333333329</v>
          </cell>
          <cell r="F31">
            <v>95</v>
          </cell>
          <cell r="G31">
            <v>55</v>
          </cell>
          <cell r="H31">
            <v>14.4</v>
          </cell>
          <cell r="I31" t="str">
            <v>N</v>
          </cell>
          <cell r="J31">
            <v>56.519999999999996</v>
          </cell>
          <cell r="K31">
            <v>40.800000000000004</v>
          </cell>
        </row>
        <row r="32">
          <cell r="B32">
            <v>24.545833333333331</v>
          </cell>
          <cell r="C32">
            <v>32.200000000000003</v>
          </cell>
          <cell r="D32">
            <v>20</v>
          </cell>
          <cell r="E32">
            <v>80.375</v>
          </cell>
          <cell r="F32">
            <v>94</v>
          </cell>
          <cell r="G32">
            <v>48</v>
          </cell>
          <cell r="H32">
            <v>23.759999999999998</v>
          </cell>
          <cell r="I32" t="str">
            <v>N</v>
          </cell>
          <cell r="J32">
            <v>45.36</v>
          </cell>
          <cell r="K32">
            <v>5.6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23.579166666666666</v>
          </cell>
          <cell r="C5">
            <v>29.9</v>
          </cell>
          <cell r="D5">
            <v>21.9</v>
          </cell>
          <cell r="E5">
            <v>86.625</v>
          </cell>
          <cell r="F5">
            <v>95</v>
          </cell>
          <cell r="G5">
            <v>60</v>
          </cell>
          <cell r="H5">
            <v>19.8</v>
          </cell>
          <cell r="I5" t="str">
            <v>L</v>
          </cell>
          <cell r="J5">
            <v>47.88</v>
          </cell>
          <cell r="K5">
            <v>5.2000000000000011</v>
          </cell>
        </row>
        <row r="6">
          <cell r="B6">
            <v>25.2</v>
          </cell>
          <cell r="C6">
            <v>33.1</v>
          </cell>
          <cell r="D6">
            <v>21.9</v>
          </cell>
          <cell r="E6">
            <v>77.125</v>
          </cell>
          <cell r="F6">
            <v>93</v>
          </cell>
          <cell r="G6">
            <v>41</v>
          </cell>
          <cell r="H6">
            <v>12.24</v>
          </cell>
          <cell r="I6" t="str">
            <v>NO</v>
          </cell>
          <cell r="J6">
            <v>30.240000000000002</v>
          </cell>
          <cell r="K6">
            <v>4.4000000000000004</v>
          </cell>
        </row>
        <row r="7">
          <cell r="B7">
            <v>24.462500000000006</v>
          </cell>
          <cell r="C7">
            <v>32</v>
          </cell>
          <cell r="D7">
            <v>20.9</v>
          </cell>
          <cell r="E7">
            <v>79.791666666666671</v>
          </cell>
          <cell r="F7">
            <v>95</v>
          </cell>
          <cell r="G7">
            <v>47</v>
          </cell>
          <cell r="H7">
            <v>9.7200000000000006</v>
          </cell>
          <cell r="I7" t="str">
            <v>O</v>
          </cell>
          <cell r="J7">
            <v>32.76</v>
          </cell>
          <cell r="K7">
            <v>37.400000000000006</v>
          </cell>
        </row>
        <row r="8">
          <cell r="B8">
            <v>25.212500000000002</v>
          </cell>
          <cell r="C8">
            <v>31.2</v>
          </cell>
          <cell r="D8">
            <v>21.2</v>
          </cell>
          <cell r="E8">
            <v>75.125</v>
          </cell>
          <cell r="F8">
            <v>95</v>
          </cell>
          <cell r="G8">
            <v>48</v>
          </cell>
          <cell r="H8">
            <v>11.16</v>
          </cell>
          <cell r="I8" t="str">
            <v>SO</v>
          </cell>
          <cell r="J8">
            <v>28.44</v>
          </cell>
          <cell r="K8">
            <v>13.400000000000002</v>
          </cell>
        </row>
        <row r="9">
          <cell r="B9">
            <v>26.004166666666663</v>
          </cell>
          <cell r="C9">
            <v>32.5</v>
          </cell>
          <cell r="D9">
            <v>21</v>
          </cell>
          <cell r="E9">
            <v>73.291666666666671</v>
          </cell>
          <cell r="F9">
            <v>93</v>
          </cell>
          <cell r="G9">
            <v>41</v>
          </cell>
          <cell r="H9">
            <v>13.68</v>
          </cell>
          <cell r="I9" t="str">
            <v>O</v>
          </cell>
          <cell r="J9">
            <v>27.36</v>
          </cell>
          <cell r="K9">
            <v>0</v>
          </cell>
        </row>
        <row r="10">
          <cell r="B10">
            <v>24.779166666666672</v>
          </cell>
          <cell r="C10">
            <v>32.9</v>
          </cell>
          <cell r="D10">
            <v>20.9</v>
          </cell>
          <cell r="E10">
            <v>79</v>
          </cell>
          <cell r="F10">
            <v>95</v>
          </cell>
          <cell r="G10">
            <v>40</v>
          </cell>
          <cell r="H10">
            <v>19.079999999999998</v>
          </cell>
          <cell r="I10" t="str">
            <v>NE</v>
          </cell>
          <cell r="J10">
            <v>41.4</v>
          </cell>
          <cell r="K10">
            <v>3</v>
          </cell>
        </row>
        <row r="11">
          <cell r="B11">
            <v>22.637500000000003</v>
          </cell>
          <cell r="C11">
            <v>27.8</v>
          </cell>
          <cell r="D11">
            <v>19.8</v>
          </cell>
          <cell r="E11">
            <v>83.375</v>
          </cell>
          <cell r="F11">
            <v>93</v>
          </cell>
          <cell r="G11">
            <v>62</v>
          </cell>
          <cell r="H11">
            <v>18.36</v>
          </cell>
          <cell r="I11" t="str">
            <v>NE</v>
          </cell>
          <cell r="J11">
            <v>37.800000000000004</v>
          </cell>
          <cell r="K11">
            <v>6.4</v>
          </cell>
        </row>
        <row r="12">
          <cell r="B12">
            <v>21.629166666666663</v>
          </cell>
          <cell r="C12">
            <v>23.1</v>
          </cell>
          <cell r="D12">
            <v>20.7</v>
          </cell>
          <cell r="E12">
            <v>91.25</v>
          </cell>
          <cell r="F12">
            <v>95</v>
          </cell>
          <cell r="G12">
            <v>83</v>
          </cell>
          <cell r="H12">
            <v>10.44</v>
          </cell>
          <cell r="I12" t="str">
            <v>L</v>
          </cell>
          <cell r="J12">
            <v>17.64</v>
          </cell>
          <cell r="K12">
            <v>24.200000000000003</v>
          </cell>
        </row>
        <row r="13">
          <cell r="B13">
            <v>21.216666666666665</v>
          </cell>
          <cell r="C13">
            <v>23.7</v>
          </cell>
          <cell r="D13">
            <v>19.899999999999999</v>
          </cell>
          <cell r="E13">
            <v>92.291666666666671</v>
          </cell>
          <cell r="F13">
            <v>95</v>
          </cell>
          <cell r="G13">
            <v>82</v>
          </cell>
          <cell r="H13">
            <v>11.16</v>
          </cell>
          <cell r="I13" t="str">
            <v>L</v>
          </cell>
          <cell r="J13">
            <v>25.2</v>
          </cell>
          <cell r="K13">
            <v>21.8</v>
          </cell>
        </row>
        <row r="14">
          <cell r="B14">
            <v>23.216666666666665</v>
          </cell>
          <cell r="C14">
            <v>27.7</v>
          </cell>
          <cell r="D14">
            <v>20.399999999999999</v>
          </cell>
          <cell r="E14">
            <v>80.75</v>
          </cell>
          <cell r="F14">
            <v>94</v>
          </cell>
          <cell r="G14">
            <v>56</v>
          </cell>
          <cell r="H14">
            <v>12.96</v>
          </cell>
          <cell r="I14" t="str">
            <v>L</v>
          </cell>
          <cell r="J14">
            <v>20.16</v>
          </cell>
          <cell r="K14">
            <v>0</v>
          </cell>
        </row>
        <row r="15">
          <cell r="B15">
            <v>24.358333333333338</v>
          </cell>
          <cell r="C15">
            <v>32.5</v>
          </cell>
          <cell r="D15">
            <v>19.7</v>
          </cell>
          <cell r="E15">
            <v>74.458333333333329</v>
          </cell>
          <cell r="F15">
            <v>94</v>
          </cell>
          <cell r="G15">
            <v>41</v>
          </cell>
          <cell r="H15">
            <v>8.64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25.387500000000003</v>
          </cell>
          <cell r="C16">
            <v>33.799999999999997</v>
          </cell>
          <cell r="D16">
            <v>20.7</v>
          </cell>
          <cell r="E16">
            <v>74.75</v>
          </cell>
          <cell r="F16">
            <v>94</v>
          </cell>
          <cell r="G16">
            <v>41</v>
          </cell>
          <cell r="H16">
            <v>11.520000000000001</v>
          </cell>
          <cell r="I16" t="str">
            <v>O</v>
          </cell>
          <cell r="J16">
            <v>22.68</v>
          </cell>
          <cell r="K16">
            <v>0</v>
          </cell>
        </row>
        <row r="17">
          <cell r="B17">
            <v>26.408333333333331</v>
          </cell>
          <cell r="C17">
            <v>32.799999999999997</v>
          </cell>
          <cell r="D17">
            <v>22.4</v>
          </cell>
          <cell r="E17">
            <v>72.583333333333329</v>
          </cell>
          <cell r="F17">
            <v>89</v>
          </cell>
          <cell r="G17">
            <v>46</v>
          </cell>
          <cell r="H17">
            <v>9</v>
          </cell>
          <cell r="I17" t="str">
            <v>NO</v>
          </cell>
          <cell r="J17">
            <v>29.880000000000003</v>
          </cell>
          <cell r="K17">
            <v>0</v>
          </cell>
        </row>
        <row r="18">
          <cell r="B18">
            <v>27.383333333333336</v>
          </cell>
          <cell r="C18">
            <v>35</v>
          </cell>
          <cell r="D18">
            <v>22</v>
          </cell>
          <cell r="E18">
            <v>66.75</v>
          </cell>
          <cell r="F18">
            <v>92</v>
          </cell>
          <cell r="G18">
            <v>30</v>
          </cell>
          <cell r="H18">
            <v>10.8</v>
          </cell>
          <cell r="I18" t="str">
            <v>O</v>
          </cell>
          <cell r="J18">
            <v>27.36</v>
          </cell>
          <cell r="K18">
            <v>0</v>
          </cell>
        </row>
        <row r="19">
          <cell r="B19">
            <v>27.599999999999994</v>
          </cell>
          <cell r="C19">
            <v>35.1</v>
          </cell>
          <cell r="D19">
            <v>22.8</v>
          </cell>
          <cell r="E19">
            <v>66.625</v>
          </cell>
          <cell r="F19">
            <v>89</v>
          </cell>
          <cell r="G19">
            <v>30</v>
          </cell>
          <cell r="H19">
            <v>18</v>
          </cell>
          <cell r="I19" t="str">
            <v>SO</v>
          </cell>
          <cell r="J19">
            <v>37.800000000000004</v>
          </cell>
          <cell r="K19">
            <v>0</v>
          </cell>
        </row>
        <row r="20">
          <cell r="B20">
            <v>27.166666666666668</v>
          </cell>
          <cell r="C20">
            <v>34.700000000000003</v>
          </cell>
          <cell r="D20">
            <v>20.6</v>
          </cell>
          <cell r="E20">
            <v>66.125</v>
          </cell>
          <cell r="F20">
            <v>92</v>
          </cell>
          <cell r="G20">
            <v>37</v>
          </cell>
          <cell r="H20">
            <v>10.08</v>
          </cell>
          <cell r="I20" t="str">
            <v>O</v>
          </cell>
          <cell r="J20">
            <v>23.040000000000003</v>
          </cell>
          <cell r="K20">
            <v>0</v>
          </cell>
        </row>
        <row r="21">
          <cell r="B21">
            <v>27.800000000000008</v>
          </cell>
          <cell r="C21">
            <v>35.4</v>
          </cell>
          <cell r="D21">
            <v>21.5</v>
          </cell>
          <cell r="E21">
            <v>63.291666666666664</v>
          </cell>
          <cell r="F21">
            <v>86</v>
          </cell>
          <cell r="G21">
            <v>35</v>
          </cell>
          <cell r="H21">
            <v>12.24</v>
          </cell>
          <cell r="I21" t="str">
            <v>O</v>
          </cell>
          <cell r="J21">
            <v>39.96</v>
          </cell>
          <cell r="K21">
            <v>0</v>
          </cell>
        </row>
        <row r="22">
          <cell r="B22">
            <v>26.220833333333328</v>
          </cell>
          <cell r="C22">
            <v>34.200000000000003</v>
          </cell>
          <cell r="D22">
            <v>22</v>
          </cell>
          <cell r="E22">
            <v>67.916666666666671</v>
          </cell>
          <cell r="F22">
            <v>88</v>
          </cell>
          <cell r="G22">
            <v>36</v>
          </cell>
          <cell r="H22">
            <v>19.440000000000001</v>
          </cell>
          <cell r="I22" t="str">
            <v>O</v>
          </cell>
          <cell r="J22">
            <v>49.680000000000007</v>
          </cell>
          <cell r="K22">
            <v>0</v>
          </cell>
        </row>
        <row r="23">
          <cell r="B23">
            <v>25.608333333333334</v>
          </cell>
          <cell r="C23">
            <v>31.7</v>
          </cell>
          <cell r="D23">
            <v>21.1</v>
          </cell>
          <cell r="E23">
            <v>72.625</v>
          </cell>
          <cell r="F23">
            <v>93</v>
          </cell>
          <cell r="G23">
            <v>47</v>
          </cell>
          <cell r="H23">
            <v>13.32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25.545833333333338</v>
          </cell>
          <cell r="C24">
            <v>32.6</v>
          </cell>
          <cell r="D24">
            <v>19.399999999999999</v>
          </cell>
          <cell r="E24">
            <v>71.208333333333329</v>
          </cell>
          <cell r="F24">
            <v>93</v>
          </cell>
          <cell r="G24">
            <v>41</v>
          </cell>
          <cell r="H24">
            <v>12.24</v>
          </cell>
          <cell r="I24" t="str">
            <v>SO</v>
          </cell>
          <cell r="J24">
            <v>63.72</v>
          </cell>
          <cell r="K24">
            <v>36.200000000000003</v>
          </cell>
        </row>
        <row r="25">
          <cell r="B25">
            <v>23.499999999999996</v>
          </cell>
          <cell r="C25">
            <v>31.3</v>
          </cell>
          <cell r="D25">
            <v>20.8</v>
          </cell>
          <cell r="E25">
            <v>78.416666666666671</v>
          </cell>
          <cell r="F25">
            <v>94</v>
          </cell>
          <cell r="G25">
            <v>49</v>
          </cell>
          <cell r="H25">
            <v>16.2</v>
          </cell>
          <cell r="I25" t="str">
            <v>O</v>
          </cell>
          <cell r="J25">
            <v>41.4</v>
          </cell>
          <cell r="K25">
            <v>1.8</v>
          </cell>
        </row>
        <row r="26">
          <cell r="B26">
            <v>24.962499999999995</v>
          </cell>
          <cell r="C26">
            <v>30.3</v>
          </cell>
          <cell r="D26">
            <v>20.7</v>
          </cell>
          <cell r="E26">
            <v>73.541666666666671</v>
          </cell>
          <cell r="F26">
            <v>94</v>
          </cell>
          <cell r="G26">
            <v>47</v>
          </cell>
          <cell r="H26">
            <v>11.16</v>
          </cell>
          <cell r="I26" t="str">
            <v>SE</v>
          </cell>
          <cell r="J26">
            <v>23.040000000000003</v>
          </cell>
          <cell r="K26">
            <v>0</v>
          </cell>
        </row>
        <row r="27">
          <cell r="B27">
            <v>24.645833333333332</v>
          </cell>
          <cell r="C27">
            <v>29.3</v>
          </cell>
          <cell r="D27">
            <v>21.3</v>
          </cell>
          <cell r="E27">
            <v>73.833333333333329</v>
          </cell>
          <cell r="F27">
            <v>93</v>
          </cell>
          <cell r="G27">
            <v>48</v>
          </cell>
          <cell r="H27">
            <v>9.7200000000000006</v>
          </cell>
          <cell r="I27" t="str">
            <v>NO</v>
          </cell>
          <cell r="J27">
            <v>20.52</v>
          </cell>
          <cell r="K27">
            <v>1.9999999999999998</v>
          </cell>
        </row>
        <row r="28">
          <cell r="B28">
            <v>23.183333333333334</v>
          </cell>
          <cell r="C28">
            <v>29.7</v>
          </cell>
          <cell r="D28">
            <v>20</v>
          </cell>
          <cell r="E28">
            <v>82.541666666666671</v>
          </cell>
          <cell r="F28">
            <v>94</v>
          </cell>
          <cell r="G28">
            <v>57</v>
          </cell>
          <cell r="H28">
            <v>14.76</v>
          </cell>
          <cell r="I28" t="str">
            <v>SE</v>
          </cell>
          <cell r="J28">
            <v>36</v>
          </cell>
          <cell r="K28">
            <v>25.2</v>
          </cell>
        </row>
        <row r="29">
          <cell r="B29">
            <v>23.554166666666671</v>
          </cell>
          <cell r="C29">
            <v>30.5</v>
          </cell>
          <cell r="D29">
            <v>19.7</v>
          </cell>
          <cell r="E29">
            <v>78.458333333333329</v>
          </cell>
          <cell r="F29">
            <v>94</v>
          </cell>
          <cell r="G29">
            <v>48</v>
          </cell>
          <cell r="H29">
            <v>14.76</v>
          </cell>
          <cell r="I29" t="str">
            <v>SO</v>
          </cell>
          <cell r="J29">
            <v>32.04</v>
          </cell>
          <cell r="K29">
            <v>0.2</v>
          </cell>
        </row>
        <row r="30">
          <cell r="B30">
            <v>25.070833333333336</v>
          </cell>
          <cell r="C30">
            <v>31.1</v>
          </cell>
          <cell r="D30">
            <v>20.8</v>
          </cell>
          <cell r="E30">
            <v>75.541666666666671</v>
          </cell>
          <cell r="F30">
            <v>95</v>
          </cell>
          <cell r="G30">
            <v>46</v>
          </cell>
          <cell r="H30">
            <v>20.88</v>
          </cell>
          <cell r="I30" t="str">
            <v>SO</v>
          </cell>
          <cell r="J30">
            <v>35.64</v>
          </cell>
          <cell r="K30">
            <v>0</v>
          </cell>
        </row>
        <row r="31">
          <cell r="B31">
            <v>24.375</v>
          </cell>
          <cell r="C31">
            <v>33</v>
          </cell>
          <cell r="D31">
            <v>21.7</v>
          </cell>
          <cell r="E31">
            <v>83.083333333333329</v>
          </cell>
          <cell r="F31">
            <v>94</v>
          </cell>
          <cell r="G31">
            <v>43</v>
          </cell>
          <cell r="H31">
            <v>12.24</v>
          </cell>
          <cell r="I31" t="str">
            <v>NO</v>
          </cell>
          <cell r="J31">
            <v>25.56</v>
          </cell>
          <cell r="K31">
            <v>4</v>
          </cell>
        </row>
        <row r="32">
          <cell r="B32">
            <v>25.050000000000008</v>
          </cell>
          <cell r="C32">
            <v>31.5</v>
          </cell>
          <cell r="D32">
            <v>21.5</v>
          </cell>
          <cell r="E32">
            <v>80.833333333333329</v>
          </cell>
          <cell r="F32">
            <v>96</v>
          </cell>
          <cell r="G32">
            <v>52</v>
          </cell>
          <cell r="H32">
            <v>8.2799999999999994</v>
          </cell>
          <cell r="I32" t="str">
            <v>L</v>
          </cell>
          <cell r="J32">
            <v>28.08</v>
          </cell>
          <cell r="K32">
            <v>2.8000000000000003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23.004166666666666</v>
          </cell>
          <cell r="C5">
            <v>28</v>
          </cell>
          <cell r="D5">
            <v>20</v>
          </cell>
          <cell r="E5">
            <v>81.25</v>
          </cell>
          <cell r="F5">
            <v>95</v>
          </cell>
          <cell r="G5">
            <v>53</v>
          </cell>
          <cell r="H5">
            <v>16.2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24.133333333333336</v>
          </cell>
          <cell r="C6">
            <v>30.1</v>
          </cell>
          <cell r="D6">
            <v>19.399999999999999</v>
          </cell>
          <cell r="E6">
            <v>73.916666666666671</v>
          </cell>
          <cell r="F6">
            <v>92</v>
          </cell>
          <cell r="G6">
            <v>48</v>
          </cell>
          <cell r="H6">
            <v>20.52</v>
          </cell>
          <cell r="I6" t="str">
            <v>N</v>
          </cell>
          <cell r="J6">
            <v>40.32</v>
          </cell>
          <cell r="K6">
            <v>0</v>
          </cell>
        </row>
        <row r="7">
          <cell r="B7">
            <v>23.824999999999999</v>
          </cell>
          <cell r="C7">
            <v>30.7</v>
          </cell>
          <cell r="D7">
            <v>19.8</v>
          </cell>
          <cell r="E7">
            <v>78.333333333333329</v>
          </cell>
          <cell r="F7">
            <v>96</v>
          </cell>
          <cell r="G7">
            <v>46</v>
          </cell>
          <cell r="H7">
            <v>28.44</v>
          </cell>
          <cell r="I7" t="str">
            <v>N</v>
          </cell>
          <cell r="J7">
            <v>43.2</v>
          </cell>
          <cell r="K7">
            <v>0</v>
          </cell>
        </row>
        <row r="8">
          <cell r="B8">
            <v>22.387499999999992</v>
          </cell>
          <cell r="C8">
            <v>29.4</v>
          </cell>
          <cell r="D8">
            <v>19.7</v>
          </cell>
          <cell r="E8">
            <v>85</v>
          </cell>
          <cell r="F8">
            <v>96</v>
          </cell>
          <cell r="G8">
            <v>53</v>
          </cell>
          <cell r="H8">
            <v>20.16</v>
          </cell>
          <cell r="I8" t="str">
            <v>O</v>
          </cell>
          <cell r="J8">
            <v>42.84</v>
          </cell>
          <cell r="K8">
            <v>0</v>
          </cell>
        </row>
        <row r="9">
          <cell r="B9">
            <v>23.775000000000002</v>
          </cell>
          <cell r="C9">
            <v>29.7</v>
          </cell>
          <cell r="D9">
            <v>19.399999999999999</v>
          </cell>
          <cell r="E9">
            <v>76.458333333333329</v>
          </cell>
          <cell r="F9">
            <v>96</v>
          </cell>
          <cell r="G9">
            <v>42</v>
          </cell>
          <cell r="H9">
            <v>16.559999999999999</v>
          </cell>
          <cell r="I9" t="str">
            <v>NO</v>
          </cell>
          <cell r="J9">
            <v>29.880000000000003</v>
          </cell>
          <cell r="K9">
            <v>0</v>
          </cell>
        </row>
        <row r="10">
          <cell r="B10">
            <v>22.866666666666664</v>
          </cell>
          <cell r="C10">
            <v>30.3</v>
          </cell>
          <cell r="D10">
            <v>19.600000000000001</v>
          </cell>
          <cell r="E10">
            <v>81.833333333333329</v>
          </cell>
          <cell r="F10">
            <v>93</v>
          </cell>
          <cell r="G10">
            <v>45</v>
          </cell>
          <cell r="H10">
            <v>23.040000000000003</v>
          </cell>
          <cell r="I10" t="str">
            <v>N</v>
          </cell>
          <cell r="J10">
            <v>41.4</v>
          </cell>
          <cell r="K10">
            <v>0</v>
          </cell>
        </row>
        <row r="11">
          <cell r="B11">
            <v>21.095833333333331</v>
          </cell>
          <cell r="C11">
            <v>26.6</v>
          </cell>
          <cell r="D11">
            <v>19.7</v>
          </cell>
          <cell r="E11">
            <v>89.041666666666671</v>
          </cell>
          <cell r="F11">
            <v>96</v>
          </cell>
          <cell r="G11">
            <v>64</v>
          </cell>
          <cell r="H11">
            <v>13.68</v>
          </cell>
          <cell r="I11" t="str">
            <v>N</v>
          </cell>
          <cell r="J11">
            <v>33.480000000000004</v>
          </cell>
          <cell r="K11">
            <v>3</v>
          </cell>
        </row>
        <row r="12">
          <cell r="B12">
            <v>19.374999999999996</v>
          </cell>
          <cell r="C12">
            <v>20.399999999999999</v>
          </cell>
          <cell r="D12">
            <v>18</v>
          </cell>
          <cell r="E12">
            <v>93.5</v>
          </cell>
          <cell r="F12">
            <v>96</v>
          </cell>
          <cell r="G12">
            <v>89</v>
          </cell>
          <cell r="H12">
            <v>9.7200000000000006</v>
          </cell>
          <cell r="I12" t="str">
            <v>L</v>
          </cell>
          <cell r="J12">
            <v>21.6</v>
          </cell>
          <cell r="K12">
            <v>0.4</v>
          </cell>
        </row>
        <row r="13">
          <cell r="B13">
            <v>19.604166666666664</v>
          </cell>
          <cell r="C13">
            <v>22.1</v>
          </cell>
          <cell r="D13">
            <v>18.3</v>
          </cell>
          <cell r="E13">
            <v>93.083333333333329</v>
          </cell>
          <cell r="F13">
            <v>96</v>
          </cell>
          <cell r="G13">
            <v>84</v>
          </cell>
          <cell r="H13">
            <v>15.48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21.283333333333331</v>
          </cell>
          <cell r="C14">
            <v>26.9</v>
          </cell>
          <cell r="D14">
            <v>18.7</v>
          </cell>
          <cell r="E14">
            <v>85.125</v>
          </cell>
          <cell r="F14">
            <v>96</v>
          </cell>
          <cell r="G14">
            <v>58</v>
          </cell>
          <cell r="H14">
            <v>16.920000000000002</v>
          </cell>
          <cell r="I14" t="str">
            <v>NE</v>
          </cell>
          <cell r="J14">
            <v>35.64</v>
          </cell>
          <cell r="K14">
            <v>0</v>
          </cell>
        </row>
        <row r="15">
          <cell r="B15">
            <v>23.012500000000003</v>
          </cell>
          <cell r="C15">
            <v>29.3</v>
          </cell>
          <cell r="D15">
            <v>19.8</v>
          </cell>
          <cell r="E15">
            <v>76.416666666666671</v>
          </cell>
          <cell r="F15">
            <v>94</v>
          </cell>
          <cell r="G15">
            <v>47</v>
          </cell>
          <cell r="H15">
            <v>24.48</v>
          </cell>
          <cell r="I15" t="str">
            <v>NE</v>
          </cell>
          <cell r="J15">
            <v>40.680000000000007</v>
          </cell>
          <cell r="K15">
            <v>7.6000000000000005</v>
          </cell>
        </row>
        <row r="16">
          <cell r="B16">
            <v>22.845833333333342</v>
          </cell>
          <cell r="C16">
            <v>29.8</v>
          </cell>
          <cell r="D16">
            <v>19.100000000000001</v>
          </cell>
          <cell r="E16">
            <v>80.625</v>
          </cell>
          <cell r="F16">
            <v>95</v>
          </cell>
          <cell r="G16">
            <v>46</v>
          </cell>
          <cell r="H16">
            <v>14.76</v>
          </cell>
          <cell r="I16" t="str">
            <v>NO</v>
          </cell>
          <cell r="J16">
            <v>42.480000000000004</v>
          </cell>
          <cell r="K16">
            <v>0.60000000000000009</v>
          </cell>
        </row>
        <row r="17">
          <cell r="B17">
            <v>24.395833333333332</v>
          </cell>
          <cell r="C17">
            <v>31.5</v>
          </cell>
          <cell r="D17">
            <v>20.7</v>
          </cell>
          <cell r="E17">
            <v>73.5</v>
          </cell>
          <cell r="F17">
            <v>94</v>
          </cell>
          <cell r="G17">
            <v>40</v>
          </cell>
          <cell r="H17">
            <v>8.64</v>
          </cell>
          <cell r="I17" t="str">
            <v>O</v>
          </cell>
          <cell r="J17">
            <v>27.720000000000002</v>
          </cell>
          <cell r="K17">
            <v>0</v>
          </cell>
        </row>
        <row r="18">
          <cell r="B18">
            <v>24.479166666666675</v>
          </cell>
          <cell r="C18">
            <v>30.5</v>
          </cell>
          <cell r="D18">
            <v>21.3</v>
          </cell>
          <cell r="E18">
            <v>73.416666666666671</v>
          </cell>
          <cell r="F18">
            <v>91</v>
          </cell>
          <cell r="G18">
            <v>45</v>
          </cell>
          <cell r="H18">
            <v>28.8</v>
          </cell>
          <cell r="I18" t="str">
            <v>SO</v>
          </cell>
          <cell r="J18">
            <v>48.96</v>
          </cell>
          <cell r="K18">
            <v>1.6</v>
          </cell>
        </row>
        <row r="19">
          <cell r="B19">
            <v>24.487500000000001</v>
          </cell>
          <cell r="C19">
            <v>31.3</v>
          </cell>
          <cell r="D19">
            <v>20</v>
          </cell>
          <cell r="E19">
            <v>72.166666666666671</v>
          </cell>
          <cell r="F19">
            <v>93</v>
          </cell>
          <cell r="G19">
            <v>40</v>
          </cell>
          <cell r="H19">
            <v>15.840000000000002</v>
          </cell>
          <cell r="I19" t="str">
            <v>SO</v>
          </cell>
          <cell r="J19">
            <v>29.16</v>
          </cell>
          <cell r="K19">
            <v>0</v>
          </cell>
        </row>
        <row r="20">
          <cell r="B20">
            <v>23.945833333333329</v>
          </cell>
          <cell r="C20">
            <v>32.1</v>
          </cell>
          <cell r="D20">
            <v>19.2</v>
          </cell>
          <cell r="E20">
            <v>73.75</v>
          </cell>
          <cell r="F20">
            <v>92</v>
          </cell>
          <cell r="G20">
            <v>35</v>
          </cell>
          <cell r="H20">
            <v>17.28</v>
          </cell>
          <cell r="I20" t="str">
            <v>SO</v>
          </cell>
          <cell r="J20">
            <v>79.2</v>
          </cell>
          <cell r="K20">
            <v>0</v>
          </cell>
        </row>
        <row r="21">
          <cell r="B21">
            <v>25.183333333333337</v>
          </cell>
          <cell r="C21">
            <v>32.700000000000003</v>
          </cell>
          <cell r="D21">
            <v>19.399999999999999</v>
          </cell>
          <cell r="E21">
            <v>66.291666666666671</v>
          </cell>
          <cell r="F21">
            <v>90</v>
          </cell>
          <cell r="G21">
            <v>34</v>
          </cell>
          <cell r="H21">
            <v>22.68</v>
          </cell>
          <cell r="I21" t="str">
            <v>NE</v>
          </cell>
          <cell r="J21">
            <v>42.12</v>
          </cell>
          <cell r="K21">
            <v>0</v>
          </cell>
        </row>
        <row r="22">
          <cell r="B22">
            <v>24.070833333333336</v>
          </cell>
          <cell r="C22">
            <v>31.4</v>
          </cell>
          <cell r="D22">
            <v>19.100000000000001</v>
          </cell>
          <cell r="E22">
            <v>72.583333333333329</v>
          </cell>
          <cell r="F22">
            <v>92</v>
          </cell>
          <cell r="G22">
            <v>35</v>
          </cell>
          <cell r="H22">
            <v>22.68</v>
          </cell>
          <cell r="I22" t="str">
            <v>NO</v>
          </cell>
          <cell r="J22">
            <v>44.28</v>
          </cell>
          <cell r="K22">
            <v>0.6</v>
          </cell>
        </row>
        <row r="23">
          <cell r="B23">
            <v>23.604166666666671</v>
          </cell>
          <cell r="C23">
            <v>30.2</v>
          </cell>
          <cell r="D23">
            <v>19.5</v>
          </cell>
          <cell r="E23">
            <v>79.166666666666671</v>
          </cell>
          <cell r="F23">
            <v>96</v>
          </cell>
          <cell r="G23">
            <v>52</v>
          </cell>
          <cell r="H23">
            <v>20.52</v>
          </cell>
          <cell r="I23" t="str">
            <v>L</v>
          </cell>
          <cell r="J23">
            <v>34.56</v>
          </cell>
          <cell r="K23">
            <v>1</v>
          </cell>
        </row>
        <row r="24">
          <cell r="B24">
            <v>23.045833333333338</v>
          </cell>
          <cell r="C24">
            <v>29.1</v>
          </cell>
          <cell r="D24">
            <v>17.600000000000001</v>
          </cell>
          <cell r="E24">
            <v>73.75</v>
          </cell>
          <cell r="F24">
            <v>97</v>
          </cell>
          <cell r="G24">
            <v>34</v>
          </cell>
          <cell r="H24">
            <v>17.28</v>
          </cell>
          <cell r="I24" t="str">
            <v>L</v>
          </cell>
          <cell r="J24">
            <v>48.24</v>
          </cell>
          <cell r="K24">
            <v>32.199999999999996</v>
          </cell>
        </row>
        <row r="25">
          <cell r="B25">
            <v>23.095833333333331</v>
          </cell>
          <cell r="C25">
            <v>28.2</v>
          </cell>
          <cell r="D25">
            <v>20.6</v>
          </cell>
          <cell r="E25">
            <v>74.791666666666671</v>
          </cell>
          <cell r="F25">
            <v>90</v>
          </cell>
          <cell r="G25">
            <v>57</v>
          </cell>
          <cell r="H25">
            <v>17.28</v>
          </cell>
          <cell r="I25" t="str">
            <v>O</v>
          </cell>
          <cell r="J25">
            <v>38.159999999999997</v>
          </cell>
          <cell r="K25">
            <v>0</v>
          </cell>
        </row>
        <row r="26">
          <cell r="B26">
            <v>22.425000000000001</v>
          </cell>
          <cell r="C26">
            <v>27.7</v>
          </cell>
          <cell r="D26">
            <v>19.2</v>
          </cell>
          <cell r="E26">
            <v>81.083333333333329</v>
          </cell>
          <cell r="F26">
            <v>96</v>
          </cell>
          <cell r="G26">
            <v>54</v>
          </cell>
          <cell r="H26">
            <v>12.24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20.37083333333333</v>
          </cell>
          <cell r="C27">
            <v>24.2</v>
          </cell>
          <cell r="D27">
            <v>18.399999999999999</v>
          </cell>
          <cell r="E27">
            <v>85.25</v>
          </cell>
          <cell r="F27">
            <v>95</v>
          </cell>
          <cell r="G27">
            <v>61</v>
          </cell>
          <cell r="H27">
            <v>18.720000000000002</v>
          </cell>
          <cell r="I27" t="str">
            <v>N</v>
          </cell>
          <cell r="J27">
            <v>38.159999999999997</v>
          </cell>
          <cell r="K27">
            <v>0</v>
          </cell>
        </row>
        <row r="28">
          <cell r="B28">
            <v>22.004166666666663</v>
          </cell>
          <cell r="C28">
            <v>29.4</v>
          </cell>
          <cell r="D28">
            <v>18.8</v>
          </cell>
          <cell r="E28">
            <v>78.291666666666671</v>
          </cell>
          <cell r="F28">
            <v>91</v>
          </cell>
          <cell r="G28">
            <v>43</v>
          </cell>
          <cell r="H28">
            <v>14.76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21.529166666666665</v>
          </cell>
          <cell r="C29">
            <v>28.3</v>
          </cell>
          <cell r="D29">
            <v>18.5</v>
          </cell>
          <cell r="E29">
            <v>84.416666666666671</v>
          </cell>
          <cell r="F29">
            <v>95</v>
          </cell>
          <cell r="G29">
            <v>55</v>
          </cell>
          <cell r="H29">
            <v>21.96</v>
          </cell>
          <cell r="I29" t="str">
            <v>N</v>
          </cell>
          <cell r="J29">
            <v>39.24</v>
          </cell>
          <cell r="K29">
            <v>0</v>
          </cell>
        </row>
        <row r="30">
          <cell r="B30">
            <v>23.054166666666664</v>
          </cell>
          <cell r="C30">
            <v>29.3</v>
          </cell>
          <cell r="D30">
            <v>19.399999999999999</v>
          </cell>
          <cell r="E30">
            <v>77.875</v>
          </cell>
          <cell r="F30">
            <v>95</v>
          </cell>
          <cell r="G30">
            <v>51</v>
          </cell>
          <cell r="H30">
            <v>18</v>
          </cell>
          <cell r="I30" t="str">
            <v>O</v>
          </cell>
          <cell r="J30">
            <v>34.56</v>
          </cell>
          <cell r="K30">
            <v>0</v>
          </cell>
        </row>
        <row r="31">
          <cell r="B31">
            <v>23.775000000000002</v>
          </cell>
          <cell r="C31">
            <v>30.5</v>
          </cell>
          <cell r="D31">
            <v>20.2</v>
          </cell>
          <cell r="E31">
            <v>79.208333333333329</v>
          </cell>
          <cell r="F31">
            <v>94</v>
          </cell>
          <cell r="G31">
            <v>46</v>
          </cell>
          <cell r="H31">
            <v>15.48</v>
          </cell>
          <cell r="I31" t="str">
            <v>O</v>
          </cell>
          <cell r="J31">
            <v>34.56</v>
          </cell>
          <cell r="K31">
            <v>0</v>
          </cell>
        </row>
        <row r="32">
          <cell r="B32">
            <v>23.279166666666669</v>
          </cell>
          <cell r="C32">
            <v>31.1</v>
          </cell>
          <cell r="D32">
            <v>18.899999999999999</v>
          </cell>
          <cell r="E32">
            <v>78.791666666666671</v>
          </cell>
          <cell r="F32">
            <v>93</v>
          </cell>
          <cell r="G32">
            <v>45</v>
          </cell>
          <cell r="H32">
            <v>25.56</v>
          </cell>
          <cell r="I32" t="str">
            <v>N</v>
          </cell>
          <cell r="J32">
            <v>51.84</v>
          </cell>
          <cell r="K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27.754166666666663</v>
          </cell>
          <cell r="C5">
            <v>33.200000000000003</v>
          </cell>
          <cell r="D5">
            <v>24.6</v>
          </cell>
          <cell r="E5">
            <v>79.083333333333329</v>
          </cell>
          <cell r="F5">
            <v>90</v>
          </cell>
          <cell r="G5">
            <v>56</v>
          </cell>
          <cell r="H5">
            <v>16.920000000000002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27.454166666666666</v>
          </cell>
          <cell r="C6">
            <v>33.6</v>
          </cell>
          <cell r="D6">
            <v>24.3</v>
          </cell>
          <cell r="E6">
            <v>78.75</v>
          </cell>
          <cell r="F6">
            <v>91</v>
          </cell>
          <cell r="G6">
            <v>53</v>
          </cell>
          <cell r="H6">
            <v>16.2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28.108333333333334</v>
          </cell>
          <cell r="C7">
            <v>32.200000000000003</v>
          </cell>
          <cell r="D7">
            <v>25.3</v>
          </cell>
          <cell r="E7">
            <v>78.083333333333329</v>
          </cell>
          <cell r="F7">
            <v>90</v>
          </cell>
          <cell r="G7">
            <v>62</v>
          </cell>
          <cell r="H7">
            <v>12.24</v>
          </cell>
          <cell r="I7" t="str">
            <v>L</v>
          </cell>
          <cell r="J7">
            <v>34.200000000000003</v>
          </cell>
          <cell r="K7">
            <v>3.6</v>
          </cell>
        </row>
        <row r="8">
          <cell r="B8">
            <v>27.629166666666666</v>
          </cell>
          <cell r="C8">
            <v>32.9</v>
          </cell>
          <cell r="D8">
            <v>23.2</v>
          </cell>
          <cell r="E8">
            <v>75.458333333333329</v>
          </cell>
          <cell r="F8">
            <v>92</v>
          </cell>
          <cell r="G8">
            <v>51</v>
          </cell>
          <cell r="H8">
            <v>10.08</v>
          </cell>
          <cell r="I8" t="str">
            <v>L</v>
          </cell>
          <cell r="J8">
            <v>34.56</v>
          </cell>
          <cell r="K8">
            <v>3</v>
          </cell>
        </row>
        <row r="9">
          <cell r="B9">
            <v>28.908333333333331</v>
          </cell>
          <cell r="C9">
            <v>34.5</v>
          </cell>
          <cell r="D9">
            <v>24.7</v>
          </cell>
          <cell r="E9">
            <v>72.291666666666671</v>
          </cell>
          <cell r="F9">
            <v>92</v>
          </cell>
          <cell r="G9">
            <v>39</v>
          </cell>
          <cell r="H9">
            <v>7.5600000000000005</v>
          </cell>
          <cell r="I9" t="str">
            <v>L</v>
          </cell>
          <cell r="J9">
            <v>16.559999999999999</v>
          </cell>
          <cell r="K9">
            <v>0</v>
          </cell>
        </row>
        <row r="10">
          <cell r="B10">
            <v>29.558333333333334</v>
          </cell>
          <cell r="C10">
            <v>35</v>
          </cell>
          <cell r="D10">
            <v>25.4</v>
          </cell>
          <cell r="E10">
            <v>66.458333333333329</v>
          </cell>
          <cell r="F10">
            <v>87</v>
          </cell>
          <cell r="G10">
            <v>42</v>
          </cell>
          <cell r="H10">
            <v>19.8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28.13333333333334</v>
          </cell>
          <cell r="C11">
            <v>34.700000000000003</v>
          </cell>
          <cell r="D11">
            <v>23.5</v>
          </cell>
          <cell r="E11">
            <v>67.625</v>
          </cell>
          <cell r="F11">
            <v>85</v>
          </cell>
          <cell r="G11">
            <v>47</v>
          </cell>
          <cell r="H11">
            <v>16.559999999999999</v>
          </cell>
          <cell r="I11" t="str">
            <v>L</v>
          </cell>
          <cell r="J11">
            <v>59.4</v>
          </cell>
          <cell r="K11">
            <v>1.2</v>
          </cell>
        </row>
        <row r="12">
          <cell r="B12">
            <v>25.945833333333326</v>
          </cell>
          <cell r="C12">
            <v>32.4</v>
          </cell>
          <cell r="D12">
            <v>23.3</v>
          </cell>
          <cell r="E12">
            <v>80.625</v>
          </cell>
          <cell r="F12">
            <v>92</v>
          </cell>
          <cell r="G12">
            <v>53</v>
          </cell>
          <cell r="H12">
            <v>17.28</v>
          </cell>
          <cell r="I12" t="str">
            <v>L</v>
          </cell>
          <cell r="J12">
            <v>52.2</v>
          </cell>
          <cell r="K12">
            <v>7</v>
          </cell>
        </row>
        <row r="13">
          <cell r="B13">
            <v>25.7</v>
          </cell>
          <cell r="C13">
            <v>31.6</v>
          </cell>
          <cell r="D13">
            <v>23.2</v>
          </cell>
          <cell r="E13">
            <v>81.916666666666671</v>
          </cell>
          <cell r="F13">
            <v>92</v>
          </cell>
          <cell r="G13">
            <v>56</v>
          </cell>
          <cell r="H13">
            <v>14.4</v>
          </cell>
          <cell r="I13" t="str">
            <v>L</v>
          </cell>
          <cell r="J13">
            <v>40.32</v>
          </cell>
          <cell r="K13">
            <v>0.2</v>
          </cell>
        </row>
        <row r="14">
          <cell r="B14">
            <v>26.326086956521738</v>
          </cell>
          <cell r="C14">
            <v>31.6</v>
          </cell>
          <cell r="D14">
            <v>23.3</v>
          </cell>
          <cell r="E14">
            <v>80.478260869565219</v>
          </cell>
          <cell r="F14">
            <v>90</v>
          </cell>
          <cell r="G14">
            <v>62</v>
          </cell>
          <cell r="H14">
            <v>16.2</v>
          </cell>
          <cell r="I14" t="str">
            <v>N</v>
          </cell>
          <cell r="J14">
            <v>41.04</v>
          </cell>
          <cell r="K14">
            <v>0</v>
          </cell>
        </row>
        <row r="15">
          <cell r="B15">
            <v>25.649999999999995</v>
          </cell>
          <cell r="C15">
            <v>31.8</v>
          </cell>
          <cell r="D15">
            <v>22.6</v>
          </cell>
          <cell r="E15">
            <v>82.5</v>
          </cell>
          <cell r="F15">
            <v>92</v>
          </cell>
          <cell r="G15">
            <v>56</v>
          </cell>
          <cell r="H15">
            <v>15.48</v>
          </cell>
          <cell r="I15" t="str">
            <v>L</v>
          </cell>
          <cell r="J15">
            <v>38.159999999999997</v>
          </cell>
          <cell r="K15">
            <v>12.799999999999999</v>
          </cell>
        </row>
        <row r="16">
          <cell r="B16">
            <v>27.974999999999998</v>
          </cell>
          <cell r="C16">
            <v>33.5</v>
          </cell>
          <cell r="D16">
            <v>23.8</v>
          </cell>
          <cell r="E16">
            <v>72.208333333333329</v>
          </cell>
          <cell r="F16">
            <v>90</v>
          </cell>
          <cell r="G16">
            <v>52</v>
          </cell>
          <cell r="H16">
            <v>16.559999999999999</v>
          </cell>
          <cell r="I16" t="str">
            <v>NO</v>
          </cell>
          <cell r="J16">
            <v>35.28</v>
          </cell>
          <cell r="K16">
            <v>0.2</v>
          </cell>
        </row>
        <row r="17">
          <cell r="B17">
            <v>26.958333333333339</v>
          </cell>
          <cell r="C17">
            <v>33.700000000000003</v>
          </cell>
          <cell r="D17">
            <v>23.8</v>
          </cell>
          <cell r="E17">
            <v>76.708333333333329</v>
          </cell>
          <cell r="F17">
            <v>89</v>
          </cell>
          <cell r="G17">
            <v>52</v>
          </cell>
          <cell r="H17">
            <v>9.3600000000000012</v>
          </cell>
          <cell r="I17" t="str">
            <v>NO</v>
          </cell>
          <cell r="J17">
            <v>25.2</v>
          </cell>
          <cell r="K17">
            <v>5.6000000000000005</v>
          </cell>
        </row>
        <row r="18">
          <cell r="B18">
            <v>28.416666666666668</v>
          </cell>
          <cell r="C18">
            <v>33.200000000000003</v>
          </cell>
          <cell r="D18">
            <v>25.3</v>
          </cell>
          <cell r="E18">
            <v>72.125</v>
          </cell>
          <cell r="F18">
            <v>86</v>
          </cell>
          <cell r="G18">
            <v>51</v>
          </cell>
          <cell r="H18">
            <v>12.6</v>
          </cell>
          <cell r="I18" t="str">
            <v>NO</v>
          </cell>
          <cell r="J18">
            <v>33.480000000000004</v>
          </cell>
          <cell r="K18">
            <v>0.4</v>
          </cell>
        </row>
        <row r="19">
          <cell r="B19">
            <v>28.541666666666668</v>
          </cell>
          <cell r="C19">
            <v>33.9</v>
          </cell>
          <cell r="D19">
            <v>24.6</v>
          </cell>
          <cell r="E19">
            <v>67.125</v>
          </cell>
          <cell r="F19">
            <v>86</v>
          </cell>
          <cell r="G19">
            <v>48</v>
          </cell>
          <cell r="H19">
            <v>9.7200000000000006</v>
          </cell>
          <cell r="I19" t="str">
            <v>O</v>
          </cell>
          <cell r="J19">
            <v>46.080000000000005</v>
          </cell>
          <cell r="K19">
            <v>4.4000000000000004</v>
          </cell>
        </row>
        <row r="20">
          <cell r="B20">
            <v>29.808333333333341</v>
          </cell>
          <cell r="C20">
            <v>36.200000000000003</v>
          </cell>
          <cell r="D20">
            <v>25.2</v>
          </cell>
          <cell r="E20">
            <v>67.75</v>
          </cell>
          <cell r="F20">
            <v>88</v>
          </cell>
          <cell r="G20">
            <v>40</v>
          </cell>
          <cell r="H20">
            <v>12.24</v>
          </cell>
          <cell r="I20" t="str">
            <v>L</v>
          </cell>
          <cell r="J20">
            <v>33.480000000000004</v>
          </cell>
          <cell r="K20">
            <v>0</v>
          </cell>
        </row>
        <row r="21">
          <cell r="B21">
            <v>30.495833333333323</v>
          </cell>
          <cell r="C21">
            <v>37.6</v>
          </cell>
          <cell r="D21">
            <v>26.4</v>
          </cell>
          <cell r="E21">
            <v>64.958333333333329</v>
          </cell>
          <cell r="F21">
            <v>82</v>
          </cell>
          <cell r="G21">
            <v>37</v>
          </cell>
          <cell r="H21">
            <v>15.840000000000002</v>
          </cell>
          <cell r="I21" t="str">
            <v>NO</v>
          </cell>
          <cell r="J21">
            <v>40.680000000000007</v>
          </cell>
          <cell r="K21">
            <v>0</v>
          </cell>
        </row>
        <row r="22">
          <cell r="B22">
            <v>30.183333333333334</v>
          </cell>
          <cell r="C22">
            <v>36.9</v>
          </cell>
          <cell r="D22">
            <v>25.8</v>
          </cell>
          <cell r="E22">
            <v>67.833333333333329</v>
          </cell>
          <cell r="F22">
            <v>90</v>
          </cell>
          <cell r="G22">
            <v>40</v>
          </cell>
          <cell r="H22">
            <v>14.76</v>
          </cell>
          <cell r="I22" t="str">
            <v>L</v>
          </cell>
          <cell r="J22">
            <v>41.4</v>
          </cell>
          <cell r="K22">
            <v>0</v>
          </cell>
        </row>
        <row r="23">
          <cell r="B23">
            <v>26.662500000000005</v>
          </cell>
          <cell r="C23">
            <v>31.5</v>
          </cell>
          <cell r="D23">
            <v>24.1</v>
          </cell>
          <cell r="E23">
            <v>76.541666666666671</v>
          </cell>
          <cell r="F23">
            <v>90</v>
          </cell>
          <cell r="G23">
            <v>55</v>
          </cell>
          <cell r="H23">
            <v>18</v>
          </cell>
          <cell r="I23" t="str">
            <v>L</v>
          </cell>
          <cell r="J23">
            <v>46.440000000000005</v>
          </cell>
          <cell r="K23">
            <v>1.7999999999999998</v>
          </cell>
        </row>
        <row r="24">
          <cell r="B24">
            <v>25.341666666666669</v>
          </cell>
          <cell r="C24">
            <v>34.200000000000003</v>
          </cell>
          <cell r="D24">
            <v>22.3</v>
          </cell>
          <cell r="E24">
            <v>82.541666666666671</v>
          </cell>
          <cell r="F24">
            <v>94</v>
          </cell>
          <cell r="G24">
            <v>47</v>
          </cell>
          <cell r="H24">
            <v>25.56</v>
          </cell>
          <cell r="I24" t="str">
            <v>NO</v>
          </cell>
          <cell r="J24">
            <v>63</v>
          </cell>
          <cell r="K24">
            <v>6.8</v>
          </cell>
        </row>
        <row r="25">
          <cell r="B25">
            <v>26.124999999999996</v>
          </cell>
          <cell r="C25">
            <v>33.4</v>
          </cell>
          <cell r="D25">
            <v>22.9</v>
          </cell>
          <cell r="E25">
            <v>79.916666666666671</v>
          </cell>
          <cell r="F25">
            <v>92</v>
          </cell>
          <cell r="G25">
            <v>52</v>
          </cell>
          <cell r="H25">
            <v>13.32</v>
          </cell>
          <cell r="I25" t="str">
            <v>NO</v>
          </cell>
          <cell r="J25">
            <v>25.92</v>
          </cell>
          <cell r="K25">
            <v>0.4</v>
          </cell>
        </row>
        <row r="26">
          <cell r="B26">
            <v>26.729166666666675</v>
          </cell>
          <cell r="C26">
            <v>33.1</v>
          </cell>
          <cell r="D26">
            <v>22.7</v>
          </cell>
          <cell r="E26">
            <v>77.75</v>
          </cell>
          <cell r="F26">
            <v>92</v>
          </cell>
          <cell r="G26">
            <v>54</v>
          </cell>
          <cell r="H26">
            <v>16.2</v>
          </cell>
          <cell r="I26" t="str">
            <v>SE</v>
          </cell>
          <cell r="J26">
            <v>34.92</v>
          </cell>
          <cell r="K26">
            <v>2.6</v>
          </cell>
        </row>
        <row r="27">
          <cell r="B27">
            <v>27.608333333333331</v>
          </cell>
          <cell r="C27">
            <v>36.1</v>
          </cell>
          <cell r="D27">
            <v>23.3</v>
          </cell>
          <cell r="E27">
            <v>76.208333333333329</v>
          </cell>
          <cell r="F27">
            <v>93</v>
          </cell>
          <cell r="G27">
            <v>37</v>
          </cell>
          <cell r="H27">
            <v>13.68</v>
          </cell>
          <cell r="I27" t="str">
            <v>O</v>
          </cell>
          <cell r="J27">
            <v>38.519999999999996</v>
          </cell>
          <cell r="K27">
            <v>0</v>
          </cell>
        </row>
        <row r="28">
          <cell r="B28">
            <v>26.683333333333326</v>
          </cell>
          <cell r="C28">
            <v>33.6</v>
          </cell>
          <cell r="D28">
            <v>24</v>
          </cell>
          <cell r="E28">
            <v>81</v>
          </cell>
          <cell r="F28">
            <v>92</v>
          </cell>
          <cell r="G28">
            <v>54</v>
          </cell>
          <cell r="H28">
            <v>12.6</v>
          </cell>
          <cell r="I28" t="str">
            <v>L</v>
          </cell>
          <cell r="J28">
            <v>36</v>
          </cell>
          <cell r="K28">
            <v>21</v>
          </cell>
        </row>
        <row r="29">
          <cell r="B29">
            <v>27.299999999999994</v>
          </cell>
          <cell r="C29">
            <v>32.5</v>
          </cell>
          <cell r="D29">
            <v>23.7</v>
          </cell>
          <cell r="E29">
            <v>75.916666666666671</v>
          </cell>
          <cell r="F29">
            <v>90</v>
          </cell>
          <cell r="G29">
            <v>56</v>
          </cell>
          <cell r="H29">
            <v>10.8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26.595833333333331</v>
          </cell>
          <cell r="C30">
            <v>31.9</v>
          </cell>
          <cell r="D30">
            <v>23.6</v>
          </cell>
          <cell r="E30">
            <v>80.833333333333329</v>
          </cell>
          <cell r="F30">
            <v>92</v>
          </cell>
          <cell r="G30">
            <v>59</v>
          </cell>
          <cell r="H30">
            <v>11.879999999999999</v>
          </cell>
          <cell r="I30" t="str">
            <v>NE</v>
          </cell>
          <cell r="J30">
            <v>22.32</v>
          </cell>
          <cell r="K30">
            <v>0.6</v>
          </cell>
        </row>
        <row r="31">
          <cell r="B31">
            <v>26.924999999999994</v>
          </cell>
          <cell r="C31">
            <v>30.8</v>
          </cell>
          <cell r="D31">
            <v>24</v>
          </cell>
          <cell r="E31">
            <v>81.458333333333329</v>
          </cell>
          <cell r="F31">
            <v>92</v>
          </cell>
          <cell r="G31">
            <v>63</v>
          </cell>
          <cell r="H31">
            <v>8.64</v>
          </cell>
          <cell r="I31" t="str">
            <v>O</v>
          </cell>
          <cell r="J31">
            <v>16.2</v>
          </cell>
          <cell r="K31">
            <v>1.4</v>
          </cell>
        </row>
        <row r="32">
          <cell r="B32">
            <v>27.037500000000005</v>
          </cell>
          <cell r="C32">
            <v>34.1</v>
          </cell>
          <cell r="D32">
            <v>24.1</v>
          </cell>
          <cell r="E32">
            <v>83.166666666666671</v>
          </cell>
          <cell r="F32">
            <v>93</v>
          </cell>
          <cell r="G32">
            <v>53</v>
          </cell>
          <cell r="H32">
            <v>9</v>
          </cell>
          <cell r="I32" t="str">
            <v>N</v>
          </cell>
          <cell r="J32">
            <v>45.72</v>
          </cell>
          <cell r="K32">
            <v>0.60000000000000009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23.641666666666669</v>
          </cell>
          <cell r="C5">
            <v>29.3</v>
          </cell>
          <cell r="D5">
            <v>20.9</v>
          </cell>
          <cell r="E5">
            <v>79.208333333333329</v>
          </cell>
          <cell r="F5">
            <v>93</v>
          </cell>
          <cell r="G5">
            <v>48</v>
          </cell>
          <cell r="H5">
            <v>28.8</v>
          </cell>
          <cell r="I5" t="str">
            <v>NE</v>
          </cell>
          <cell r="J5">
            <v>44.64</v>
          </cell>
          <cell r="K5">
            <v>0</v>
          </cell>
        </row>
        <row r="6">
          <cell r="B6">
            <v>24.283333333333331</v>
          </cell>
          <cell r="C6">
            <v>30.3</v>
          </cell>
          <cell r="D6">
            <v>20.100000000000001</v>
          </cell>
          <cell r="E6">
            <v>76.041666666666671</v>
          </cell>
          <cell r="F6">
            <v>93</v>
          </cell>
          <cell r="G6">
            <v>50</v>
          </cell>
          <cell r="H6">
            <v>25.56</v>
          </cell>
          <cell r="I6" t="str">
            <v>NE</v>
          </cell>
          <cell r="J6">
            <v>38.519999999999996</v>
          </cell>
          <cell r="K6">
            <v>1.8000000000000003</v>
          </cell>
        </row>
        <row r="7">
          <cell r="B7">
            <v>25.099999999999998</v>
          </cell>
          <cell r="C7">
            <v>31.4</v>
          </cell>
          <cell r="D7">
            <v>21.6</v>
          </cell>
          <cell r="E7">
            <v>74.75</v>
          </cell>
          <cell r="F7">
            <v>92</v>
          </cell>
          <cell r="G7">
            <v>43</v>
          </cell>
          <cell r="H7">
            <v>21.96</v>
          </cell>
          <cell r="I7" t="str">
            <v>NE</v>
          </cell>
          <cell r="J7">
            <v>37.440000000000005</v>
          </cell>
          <cell r="K7">
            <v>0.2</v>
          </cell>
        </row>
        <row r="8">
          <cell r="B8">
            <v>23.649999999999995</v>
          </cell>
          <cell r="C8">
            <v>29.7</v>
          </cell>
          <cell r="D8">
            <v>19.899999999999999</v>
          </cell>
          <cell r="E8">
            <v>80.791666666666671</v>
          </cell>
          <cell r="F8">
            <v>96</v>
          </cell>
          <cell r="G8">
            <v>53</v>
          </cell>
          <cell r="H8">
            <v>24.12</v>
          </cell>
          <cell r="I8" t="str">
            <v>NO</v>
          </cell>
          <cell r="J8">
            <v>38.159999999999997</v>
          </cell>
          <cell r="K8">
            <v>17.999999999999996</v>
          </cell>
        </row>
        <row r="9">
          <cell r="B9">
            <v>24.154166666666665</v>
          </cell>
          <cell r="C9">
            <v>31.4</v>
          </cell>
          <cell r="D9">
            <v>20.100000000000001</v>
          </cell>
          <cell r="E9">
            <v>77.75</v>
          </cell>
          <cell r="F9">
            <v>96</v>
          </cell>
          <cell r="G9">
            <v>37</v>
          </cell>
          <cell r="H9">
            <v>14.4</v>
          </cell>
          <cell r="I9" t="str">
            <v>N</v>
          </cell>
          <cell r="J9">
            <v>37.080000000000005</v>
          </cell>
          <cell r="K9">
            <v>3.8</v>
          </cell>
        </row>
        <row r="10">
          <cell r="B10">
            <v>23.895833333333332</v>
          </cell>
          <cell r="C10">
            <v>31.8</v>
          </cell>
          <cell r="D10">
            <v>19.600000000000001</v>
          </cell>
          <cell r="E10">
            <v>77.916666666666671</v>
          </cell>
          <cell r="F10">
            <v>96</v>
          </cell>
          <cell r="G10">
            <v>46</v>
          </cell>
          <cell r="H10">
            <v>26.64</v>
          </cell>
          <cell r="I10" t="str">
            <v>NE</v>
          </cell>
          <cell r="J10">
            <v>51.480000000000004</v>
          </cell>
          <cell r="K10">
            <v>0</v>
          </cell>
        </row>
        <row r="11">
          <cell r="B11">
            <v>21.283333333333335</v>
          </cell>
          <cell r="C11">
            <v>27.7</v>
          </cell>
          <cell r="D11">
            <v>18</v>
          </cell>
          <cell r="E11">
            <v>86.583333333333329</v>
          </cell>
          <cell r="F11">
            <v>97</v>
          </cell>
          <cell r="G11">
            <v>61</v>
          </cell>
          <cell r="H11">
            <v>21.240000000000002</v>
          </cell>
          <cell r="I11" t="str">
            <v>NE</v>
          </cell>
          <cell r="J11">
            <v>45.72</v>
          </cell>
          <cell r="K11">
            <v>67.199999999999989</v>
          </cell>
        </row>
        <row r="12">
          <cell r="B12">
            <v>19.762499999999999</v>
          </cell>
          <cell r="C12">
            <v>21.5</v>
          </cell>
          <cell r="D12">
            <v>18.7</v>
          </cell>
          <cell r="E12">
            <v>94.208333333333329</v>
          </cell>
          <cell r="F12">
            <v>97</v>
          </cell>
          <cell r="G12">
            <v>85</v>
          </cell>
          <cell r="H12">
            <v>20.52</v>
          </cell>
          <cell r="I12" t="str">
            <v>NE</v>
          </cell>
          <cell r="J12">
            <v>30.96</v>
          </cell>
          <cell r="K12">
            <v>64.2</v>
          </cell>
        </row>
        <row r="13">
          <cell r="B13">
            <v>20.166666666666661</v>
          </cell>
          <cell r="C13">
            <v>22.5</v>
          </cell>
          <cell r="D13">
            <v>19.100000000000001</v>
          </cell>
          <cell r="E13">
            <v>91.75</v>
          </cell>
          <cell r="F13">
            <v>97</v>
          </cell>
          <cell r="G13">
            <v>83</v>
          </cell>
          <cell r="H13">
            <v>26.64</v>
          </cell>
          <cell r="I13" t="str">
            <v>NE</v>
          </cell>
          <cell r="J13">
            <v>41.4</v>
          </cell>
          <cell r="K13">
            <v>18.600000000000001</v>
          </cell>
        </row>
        <row r="14">
          <cell r="B14">
            <v>21.849999999999998</v>
          </cell>
          <cell r="C14">
            <v>27.9</v>
          </cell>
          <cell r="D14">
            <v>19</v>
          </cell>
          <cell r="E14">
            <v>82.666666666666671</v>
          </cell>
          <cell r="F14">
            <v>94</v>
          </cell>
          <cell r="G14">
            <v>57</v>
          </cell>
          <cell r="H14">
            <v>21.240000000000002</v>
          </cell>
          <cell r="I14" t="str">
            <v>NE</v>
          </cell>
          <cell r="J14">
            <v>32.4</v>
          </cell>
          <cell r="K14">
            <v>0.8</v>
          </cell>
        </row>
        <row r="15">
          <cell r="B15">
            <v>23.754166666666666</v>
          </cell>
          <cell r="C15">
            <v>30.8</v>
          </cell>
          <cell r="D15">
            <v>18.5</v>
          </cell>
          <cell r="E15">
            <v>74.125</v>
          </cell>
          <cell r="F15">
            <v>93</v>
          </cell>
          <cell r="G15">
            <v>43</v>
          </cell>
          <cell r="H15">
            <v>15.840000000000002</v>
          </cell>
          <cell r="I15" t="str">
            <v>N</v>
          </cell>
          <cell r="J15">
            <v>30.96</v>
          </cell>
          <cell r="K15">
            <v>0.2</v>
          </cell>
        </row>
        <row r="16">
          <cell r="B16">
            <v>24.070833333333336</v>
          </cell>
          <cell r="C16">
            <v>30.8</v>
          </cell>
          <cell r="D16">
            <v>19.3</v>
          </cell>
          <cell r="E16">
            <v>77</v>
          </cell>
          <cell r="F16">
            <v>97</v>
          </cell>
          <cell r="G16">
            <v>44</v>
          </cell>
          <cell r="H16">
            <v>21.240000000000002</v>
          </cell>
          <cell r="I16" t="str">
            <v>NO</v>
          </cell>
          <cell r="J16">
            <v>54.72</v>
          </cell>
          <cell r="K16">
            <v>37.6</v>
          </cell>
        </row>
        <row r="17">
          <cell r="B17">
            <v>23.829166666666666</v>
          </cell>
          <cell r="C17">
            <v>31.3</v>
          </cell>
          <cell r="D17">
            <v>20.3</v>
          </cell>
          <cell r="E17">
            <v>82.5</v>
          </cell>
          <cell r="F17">
            <v>98</v>
          </cell>
          <cell r="G17">
            <v>39</v>
          </cell>
          <cell r="H17">
            <v>20.52</v>
          </cell>
          <cell r="I17" t="str">
            <v>NE</v>
          </cell>
          <cell r="J17">
            <v>41.04</v>
          </cell>
          <cell r="K17">
            <v>10.4</v>
          </cell>
        </row>
        <row r="18">
          <cell r="B18">
            <v>25.941666666666666</v>
          </cell>
          <cell r="C18">
            <v>32.799999999999997</v>
          </cell>
          <cell r="D18">
            <v>20.9</v>
          </cell>
          <cell r="E18">
            <v>68.583333333333329</v>
          </cell>
          <cell r="F18">
            <v>92</v>
          </cell>
          <cell r="G18">
            <v>37</v>
          </cell>
          <cell r="H18">
            <v>18</v>
          </cell>
          <cell r="I18" t="str">
            <v>NE</v>
          </cell>
          <cell r="J18">
            <v>40.680000000000007</v>
          </cell>
          <cell r="K18">
            <v>0.4</v>
          </cell>
        </row>
        <row r="19">
          <cell r="B19">
            <v>25.083333333333332</v>
          </cell>
          <cell r="C19">
            <v>32.299999999999997</v>
          </cell>
          <cell r="D19">
            <v>20.5</v>
          </cell>
          <cell r="E19">
            <v>73.708333333333329</v>
          </cell>
          <cell r="F19">
            <v>93</v>
          </cell>
          <cell r="G19">
            <v>37</v>
          </cell>
          <cell r="H19">
            <v>19.440000000000001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24.041666666666661</v>
          </cell>
          <cell r="C20">
            <v>32.700000000000003</v>
          </cell>
          <cell r="D20">
            <v>19.399999999999999</v>
          </cell>
          <cell r="E20">
            <v>75.541666666666671</v>
          </cell>
          <cell r="F20">
            <v>95</v>
          </cell>
          <cell r="G20">
            <v>36</v>
          </cell>
          <cell r="H20">
            <v>22.32</v>
          </cell>
          <cell r="I20" t="str">
            <v>NE</v>
          </cell>
          <cell r="J20">
            <v>42.84</v>
          </cell>
          <cell r="K20">
            <v>0.8</v>
          </cell>
        </row>
        <row r="21">
          <cell r="B21">
            <v>26.062499999999996</v>
          </cell>
          <cell r="C21">
            <v>33.700000000000003</v>
          </cell>
          <cell r="D21">
            <v>21.2</v>
          </cell>
          <cell r="E21">
            <v>67.333333333333329</v>
          </cell>
          <cell r="F21">
            <v>92</v>
          </cell>
          <cell r="G21">
            <v>33</v>
          </cell>
          <cell r="H21">
            <v>20.88</v>
          </cell>
          <cell r="I21" t="str">
            <v>NE</v>
          </cell>
          <cell r="J21">
            <v>33.119999999999997</v>
          </cell>
          <cell r="K21">
            <v>1</v>
          </cell>
        </row>
        <row r="22">
          <cell r="B22">
            <v>24.087500000000006</v>
          </cell>
          <cell r="C22">
            <v>30.5</v>
          </cell>
          <cell r="D22">
            <v>21.1</v>
          </cell>
          <cell r="E22">
            <v>76.583333333333329</v>
          </cell>
          <cell r="F22">
            <v>94</v>
          </cell>
          <cell r="G22">
            <v>45</v>
          </cell>
          <cell r="H22">
            <v>24.840000000000003</v>
          </cell>
          <cell r="I22" t="str">
            <v>N</v>
          </cell>
          <cell r="J22">
            <v>37.800000000000004</v>
          </cell>
          <cell r="K22">
            <v>2.2000000000000002</v>
          </cell>
        </row>
        <row r="23">
          <cell r="B23">
            <v>24.945833333333326</v>
          </cell>
          <cell r="C23">
            <v>32.4</v>
          </cell>
          <cell r="D23">
            <v>20.2</v>
          </cell>
          <cell r="E23">
            <v>71.833333333333329</v>
          </cell>
          <cell r="F23">
            <v>95</v>
          </cell>
          <cell r="G23">
            <v>38</v>
          </cell>
          <cell r="H23">
            <v>19.440000000000001</v>
          </cell>
          <cell r="I23" t="str">
            <v>L</v>
          </cell>
          <cell r="J23">
            <v>33.480000000000004</v>
          </cell>
          <cell r="K23">
            <v>0</v>
          </cell>
        </row>
        <row r="24">
          <cell r="B24">
            <v>23.095833333333331</v>
          </cell>
          <cell r="C24">
            <v>31</v>
          </cell>
          <cell r="D24">
            <v>19.3</v>
          </cell>
          <cell r="E24">
            <v>76.875</v>
          </cell>
          <cell r="F24">
            <v>95</v>
          </cell>
          <cell r="G24">
            <v>39</v>
          </cell>
          <cell r="H24">
            <v>28.08</v>
          </cell>
          <cell r="I24" t="str">
            <v>NO</v>
          </cell>
          <cell r="J24">
            <v>43.56</v>
          </cell>
          <cell r="K24">
            <v>23.599999999999998</v>
          </cell>
        </row>
        <row r="25">
          <cell r="B25">
            <v>22.849999999999998</v>
          </cell>
          <cell r="C25">
            <v>31</v>
          </cell>
          <cell r="D25">
            <v>19.7</v>
          </cell>
          <cell r="E25">
            <v>80.166666666666671</v>
          </cell>
          <cell r="F25">
            <v>95</v>
          </cell>
          <cell r="G25">
            <v>37</v>
          </cell>
          <cell r="H25">
            <v>24.48</v>
          </cell>
          <cell r="I25" t="str">
            <v>L</v>
          </cell>
          <cell r="J25">
            <v>40.680000000000007</v>
          </cell>
          <cell r="K25">
            <v>13.8</v>
          </cell>
        </row>
        <row r="26">
          <cell r="B26">
            <v>22.633333333333336</v>
          </cell>
          <cell r="C26">
            <v>29.8</v>
          </cell>
          <cell r="D26">
            <v>19.600000000000001</v>
          </cell>
          <cell r="E26">
            <v>81.25</v>
          </cell>
          <cell r="F26">
            <v>97</v>
          </cell>
          <cell r="G26">
            <v>43</v>
          </cell>
          <cell r="H26">
            <v>25.56</v>
          </cell>
          <cell r="I26" t="str">
            <v>NE</v>
          </cell>
          <cell r="J26">
            <v>44.64</v>
          </cell>
          <cell r="K26">
            <v>1.8</v>
          </cell>
        </row>
        <row r="27">
          <cell r="B27">
            <v>21.445833333333329</v>
          </cell>
          <cell r="C27">
            <v>27.1</v>
          </cell>
          <cell r="D27">
            <v>18.399999999999999</v>
          </cell>
          <cell r="E27">
            <v>84.458333333333329</v>
          </cell>
          <cell r="F27">
            <v>95</v>
          </cell>
          <cell r="G27">
            <v>56</v>
          </cell>
          <cell r="H27">
            <v>21.96</v>
          </cell>
          <cell r="I27" t="str">
            <v>NE</v>
          </cell>
          <cell r="J27">
            <v>54</v>
          </cell>
          <cell r="K27">
            <v>26.4</v>
          </cell>
        </row>
        <row r="28">
          <cell r="B28">
            <v>22.987499999999997</v>
          </cell>
          <cell r="C28">
            <v>30.3</v>
          </cell>
          <cell r="D28">
            <v>19.2</v>
          </cell>
          <cell r="E28">
            <v>75.416666666666671</v>
          </cell>
          <cell r="F28">
            <v>92</v>
          </cell>
          <cell r="G28">
            <v>43</v>
          </cell>
          <cell r="H28">
            <v>27.720000000000002</v>
          </cell>
          <cell r="I28" t="str">
            <v>N</v>
          </cell>
          <cell r="J28">
            <v>41.76</v>
          </cell>
          <cell r="K28">
            <v>0.6</v>
          </cell>
        </row>
        <row r="29">
          <cell r="B29">
            <v>22.474999999999998</v>
          </cell>
          <cell r="C29">
            <v>28.4</v>
          </cell>
          <cell r="D29">
            <v>19</v>
          </cell>
          <cell r="E29">
            <v>79.458333333333329</v>
          </cell>
          <cell r="F29">
            <v>92</v>
          </cell>
          <cell r="G29">
            <v>52</v>
          </cell>
          <cell r="H29">
            <v>25.92</v>
          </cell>
          <cell r="I29" t="str">
            <v>NE</v>
          </cell>
          <cell r="J29">
            <v>38.519999999999996</v>
          </cell>
          <cell r="K29">
            <v>2.2000000000000002</v>
          </cell>
        </row>
        <row r="30">
          <cell r="B30">
            <v>23.404166666666665</v>
          </cell>
          <cell r="C30">
            <v>29.5</v>
          </cell>
          <cell r="D30">
            <v>19.399999999999999</v>
          </cell>
          <cell r="E30">
            <v>79.208333333333329</v>
          </cell>
          <cell r="F30">
            <v>97</v>
          </cell>
          <cell r="G30">
            <v>52</v>
          </cell>
          <cell r="H30">
            <v>18.720000000000002</v>
          </cell>
          <cell r="I30" t="str">
            <v>NO</v>
          </cell>
          <cell r="J30">
            <v>30.6</v>
          </cell>
          <cell r="K30">
            <v>0</v>
          </cell>
        </row>
        <row r="31">
          <cell r="B31">
            <v>24.95</v>
          </cell>
          <cell r="C31">
            <v>31.4</v>
          </cell>
          <cell r="D31">
            <v>20.399999999999999</v>
          </cell>
          <cell r="E31">
            <v>75.791666666666671</v>
          </cell>
          <cell r="F31">
            <v>93</v>
          </cell>
          <cell r="G31">
            <v>45</v>
          </cell>
          <cell r="H31">
            <v>23.040000000000003</v>
          </cell>
          <cell r="I31" t="str">
            <v>N</v>
          </cell>
          <cell r="J31">
            <v>48.96</v>
          </cell>
          <cell r="K31">
            <v>0</v>
          </cell>
        </row>
        <row r="32">
          <cell r="B32">
            <v>23.654166666666665</v>
          </cell>
          <cell r="C32">
            <v>31.2</v>
          </cell>
          <cell r="D32">
            <v>20</v>
          </cell>
          <cell r="E32">
            <v>79.791666666666671</v>
          </cell>
          <cell r="F32">
            <v>95</v>
          </cell>
          <cell r="G32">
            <v>47</v>
          </cell>
          <cell r="H32">
            <v>26.64</v>
          </cell>
          <cell r="I32" t="str">
            <v>NE</v>
          </cell>
          <cell r="J32">
            <v>51.84</v>
          </cell>
          <cell r="K32">
            <v>1.6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zoomScale="90" zoomScaleNormal="90" workbookViewId="0">
      <selection sqref="A1:XFD1048576"/>
    </sheetView>
  </sheetViews>
  <sheetFormatPr defaultRowHeight="12.75"/>
  <cols>
    <col min="1" max="1" width="19.140625" style="2" bestFit="1" customWidth="1"/>
    <col min="2" max="29" width="5.42578125" style="2" customWidth="1"/>
    <col min="30" max="30" width="6.5703125" style="9" bestFit="1" customWidth="1"/>
    <col min="31" max="31" width="9.140625" style="1"/>
  </cols>
  <sheetData>
    <row r="1" spans="1:31" ht="20.100000000000001" customHeight="1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7"/>
    </row>
    <row r="3" spans="1:31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40</v>
      </c>
      <c r="AE3" s="8"/>
    </row>
    <row r="4" spans="1:31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8"/>
    </row>
    <row r="5" spans="1:31" s="5" customFormat="1" ht="20.100000000000001" customHeight="1">
      <c r="A5" s="16" t="s">
        <v>46</v>
      </c>
      <c r="B5" s="17">
        <f>[1]Fevereiro!$B$5</f>
        <v>26.612500000000001</v>
      </c>
      <c r="C5" s="17">
        <f>[1]Fevereiro!$B$6</f>
        <v>27.345833333333335</v>
      </c>
      <c r="D5" s="17">
        <f>[1]Fevereiro!$B$7</f>
        <v>25.791666666666671</v>
      </c>
      <c r="E5" s="17">
        <f>[1]Fevereiro!$B$8</f>
        <v>25.291666666666671</v>
      </c>
      <c r="F5" s="17">
        <f>[1]Fevereiro!$B$9</f>
        <v>27.370833333333334</v>
      </c>
      <c r="G5" s="17">
        <f>[1]Fevereiro!$B$10</f>
        <v>26.924999999999994</v>
      </c>
      <c r="H5" s="17">
        <f>[1]Fevereiro!$B$11</f>
        <v>25.974999999999994</v>
      </c>
      <c r="I5" s="17">
        <f>[1]Fevereiro!$B$12</f>
        <v>22.4375</v>
      </c>
      <c r="J5" s="17">
        <f>[1]Fevereiro!$B$13</f>
        <v>22.070833333333329</v>
      </c>
      <c r="K5" s="17">
        <f>[1]Fevereiro!$B$14</f>
        <v>23.441666666666663</v>
      </c>
      <c r="L5" s="17">
        <f>[1]Fevereiro!$B$15</f>
        <v>26.304166666666664</v>
      </c>
      <c r="M5" s="17">
        <f>[1]Fevereiro!$B$16</f>
        <v>27.279166666666672</v>
      </c>
      <c r="N5" s="17">
        <f>[1]Fevereiro!$B$17</f>
        <v>27.583333333333332</v>
      </c>
      <c r="O5" s="17">
        <f>[1]Fevereiro!$B$18</f>
        <v>28.104166666666675</v>
      </c>
      <c r="P5" s="17">
        <f>[1]Fevereiro!$B$19</f>
        <v>27.224999999999994</v>
      </c>
      <c r="Q5" s="17">
        <f>[1]Fevereiro!$B$20</f>
        <v>28.129166666666674</v>
      </c>
      <c r="R5" s="17">
        <f>[1]Fevereiro!$B$21</f>
        <v>28.970833333333335</v>
      </c>
      <c r="S5" s="17">
        <f>[1]Fevereiro!$B$22</f>
        <v>27.595833333333331</v>
      </c>
      <c r="T5" s="17">
        <f>[1]Fevereiro!$B$23</f>
        <v>25.833333333333332</v>
      </c>
      <c r="U5" s="17">
        <f>[1]Fevereiro!$B$24</f>
        <v>25.983333333333331</v>
      </c>
      <c r="V5" s="17">
        <f>[1]Fevereiro!$B$25</f>
        <v>27.158333333333335</v>
      </c>
      <c r="W5" s="17">
        <f>[1]Fevereiro!$B$26</f>
        <v>24.966666666666665</v>
      </c>
      <c r="X5" s="17">
        <f>[1]Fevereiro!$B$27</f>
        <v>25.770833333333332</v>
      </c>
      <c r="Y5" s="17">
        <f>[1]Fevereiro!$B$28</f>
        <v>25.337499999999995</v>
      </c>
      <c r="Z5" s="17">
        <f>[1]Fevereiro!$B$29</f>
        <v>24.537499999999998</v>
      </c>
      <c r="AA5" s="17">
        <f>[1]Fevereiro!$B$30</f>
        <v>26.658333333333335</v>
      </c>
      <c r="AB5" s="17">
        <f>[1]Fevereiro!$B$31</f>
        <v>26.95</v>
      </c>
      <c r="AC5" s="17">
        <f>[1]Fevereiro!$B$32</f>
        <v>26.720833333333331</v>
      </c>
      <c r="AD5" s="40">
        <f t="shared" ref="AD5:AD12" si="1">AVERAGE(B5:AC5)</f>
        <v>26.227529761904758</v>
      </c>
      <c r="AE5" s="8"/>
    </row>
    <row r="6" spans="1:31" ht="17.100000000000001" customHeight="1">
      <c r="A6" s="16" t="s">
        <v>0</v>
      </c>
      <c r="B6" s="18">
        <f>[2]Fevereiro!$B$5</f>
        <v>26.612500000000001</v>
      </c>
      <c r="C6" s="18">
        <f>[2]Fevereiro!$B$6</f>
        <v>27.345833333333335</v>
      </c>
      <c r="D6" s="18">
        <f>[2]Fevereiro!$B$7</f>
        <v>25.791666666666671</v>
      </c>
      <c r="E6" s="18">
        <f>[2]Fevereiro!$B$8</f>
        <v>25.112500000000001</v>
      </c>
      <c r="F6" s="18">
        <f>[2]Fevereiro!$B$9</f>
        <v>26.904166666666672</v>
      </c>
      <c r="G6" s="18">
        <f>[2]Fevereiro!$B$10</f>
        <v>25.608333333333324</v>
      </c>
      <c r="H6" s="18">
        <f>[2]Fevereiro!$B$11</f>
        <v>23.504166666666666</v>
      </c>
      <c r="I6" s="18">
        <f>[2]Fevereiro!$B$12</f>
        <v>21.637500000000003</v>
      </c>
      <c r="J6" s="18">
        <f>[2]Fevereiro!$B$13</f>
        <v>21.933333333333334</v>
      </c>
      <c r="K6" s="18">
        <f>[2]Fevereiro!$B$14</f>
        <v>24.9375</v>
      </c>
      <c r="L6" s="18">
        <f>[2]Fevereiro!$B$15</f>
        <v>24.220833333333328</v>
      </c>
      <c r="M6" s="18">
        <f>[2]Fevereiro!$B$16</f>
        <v>23.903999999999996</v>
      </c>
      <c r="N6" s="18">
        <f>[2]Fevereiro!$B$17</f>
        <v>23.839130434782607</v>
      </c>
      <c r="O6" s="18">
        <f>[2]Fevereiro!$B$18</f>
        <v>23.179166666666671</v>
      </c>
      <c r="P6" s="18">
        <f>[2]Fevereiro!$B$19</f>
        <v>23.925000000000001</v>
      </c>
      <c r="Q6" s="18">
        <f>[2]Fevereiro!$B$20</f>
        <v>24.974999999999998</v>
      </c>
      <c r="R6" s="18">
        <f>[2]Fevereiro!$B$21</f>
        <v>26.770833333333332</v>
      </c>
      <c r="S6" s="18">
        <f>[2]Fevereiro!$B$22</f>
        <v>26.604166666666671</v>
      </c>
      <c r="T6" s="18">
        <f>[2]Fevereiro!$B$23</f>
        <v>25.204166666666666</v>
      </c>
      <c r="U6" s="18">
        <f>[2]Fevereiro!$B$24</f>
        <v>25.104166666666668</v>
      </c>
      <c r="V6" s="18">
        <f>[2]Fevereiro!$B$25</f>
        <v>24.450000000000003</v>
      </c>
      <c r="W6" s="18">
        <f>[2]Fevereiro!$B$26</f>
        <v>26.391666666666666</v>
      </c>
      <c r="X6" s="18">
        <f>[2]Fevereiro!$B$27</f>
        <v>25.841666666666669</v>
      </c>
      <c r="Y6" s="18">
        <f>[2]Fevereiro!$B$28</f>
        <v>25.341666666666669</v>
      </c>
      <c r="Z6" s="18">
        <f>[2]Fevereiro!$B$29</f>
        <v>24.741666666666671</v>
      </c>
      <c r="AA6" s="18">
        <f>[2]Fevereiro!$B$30</f>
        <v>24.212499999999995</v>
      </c>
      <c r="AB6" s="18">
        <f>[2]Fevereiro!$B$31</f>
        <v>25.387499999999999</v>
      </c>
      <c r="AC6" s="18">
        <f>[2]Fevereiro!$B$32</f>
        <v>25.187499999999996</v>
      </c>
      <c r="AD6" s="41">
        <f t="shared" si="1"/>
        <v>24.952433229813668</v>
      </c>
    </row>
    <row r="7" spans="1:31" ht="17.100000000000001" customHeight="1">
      <c r="A7" s="16" t="s">
        <v>1</v>
      </c>
      <c r="B7" s="18">
        <f>[3]Fevereiro!$B$5</f>
        <v>27.620833333333334</v>
      </c>
      <c r="C7" s="18">
        <f>[3]Fevereiro!$B$6</f>
        <v>28.487500000000008</v>
      </c>
      <c r="D7" s="18">
        <f>[3]Fevereiro!$B$7</f>
        <v>28.362500000000001</v>
      </c>
      <c r="E7" s="18">
        <f>[3]Fevereiro!$B$8</f>
        <v>27.229166666666668</v>
      </c>
      <c r="F7" s="18">
        <f>[3]Fevereiro!$B$9</f>
        <v>29.158333333333331</v>
      </c>
      <c r="G7" s="18">
        <f>[3]Fevereiro!$B$10</f>
        <v>28.824999999999999</v>
      </c>
      <c r="H7" s="18">
        <f>[3]Fevereiro!$B$11</f>
        <v>26.620833333333337</v>
      </c>
      <c r="I7" s="18">
        <f>[3]Fevereiro!$B$12</f>
        <v>24.737499999999994</v>
      </c>
      <c r="J7" s="18">
        <f>[3]Fevereiro!$B$13</f>
        <v>23.795833333333338</v>
      </c>
      <c r="K7" s="18">
        <f>[3]Fevereiro!$B$14</f>
        <v>26.170833333333334</v>
      </c>
      <c r="L7" s="18">
        <f>[3]Fevereiro!$B$15</f>
        <v>26.520833333333332</v>
      </c>
      <c r="M7" s="18">
        <f>[3]Fevereiro!$B$16</f>
        <v>25.608333333333331</v>
      </c>
      <c r="N7" s="18">
        <f>[3]Fevereiro!$B$17</f>
        <v>25.254166666666663</v>
      </c>
      <c r="O7" s="18">
        <f>[3]Fevereiro!$B$18</f>
        <v>25.887499999999992</v>
      </c>
      <c r="P7" s="18">
        <f>[3]Fevereiro!$B$19</f>
        <v>26.049999999999997</v>
      </c>
      <c r="Q7" s="18">
        <f>[3]Fevereiro!$B$20</f>
        <v>27.791666666666668</v>
      </c>
      <c r="R7" s="18">
        <f>[3]Fevereiro!$B$21</f>
        <v>29.566666666666666</v>
      </c>
      <c r="S7" s="18">
        <f>[3]Fevereiro!$B$22</f>
        <v>29.025000000000002</v>
      </c>
      <c r="T7" s="18">
        <f>[3]Fevereiro!$B$23</f>
        <v>27.633333333333336</v>
      </c>
      <c r="U7" s="18">
        <f>[3]Fevereiro!$B$24</f>
        <v>27.912499999999998</v>
      </c>
      <c r="V7" s="18">
        <f>[3]Fevereiro!$B$25</f>
        <v>26.745833333333334</v>
      </c>
      <c r="W7" s="18">
        <f>[3]Fevereiro!$B$26</f>
        <v>25.987500000000001</v>
      </c>
      <c r="X7" s="18">
        <f>[3]Fevereiro!$B$27</f>
        <v>26.862499999999997</v>
      </c>
      <c r="Y7" s="18">
        <f>[3]Fevereiro!$B$28</f>
        <v>27.391666666666669</v>
      </c>
      <c r="Z7" s="18">
        <f>[3]Fevereiro!$B$29</f>
        <v>28.066666666666663</v>
      </c>
      <c r="AA7" s="18">
        <f>[3]Fevereiro!$B$30</f>
        <v>27.674999999999994</v>
      </c>
      <c r="AB7" s="18">
        <f>[3]Fevereiro!$B$31</f>
        <v>27.595833333333331</v>
      </c>
      <c r="AC7" s="18">
        <f>[3]Fevereiro!$B$32</f>
        <v>27.25</v>
      </c>
      <c r="AD7" s="41">
        <f t="shared" si="1"/>
        <v>27.136904761904752</v>
      </c>
    </row>
    <row r="8" spans="1:31" ht="17.100000000000001" customHeight="1">
      <c r="A8" s="16" t="s">
        <v>47</v>
      </c>
      <c r="B8" s="18">
        <f>[4]Fevereiro!$B$5</f>
        <v>28.658333333333331</v>
      </c>
      <c r="C8" s="18">
        <f>[4]Fevereiro!$B$6</f>
        <v>28.345833333333335</v>
      </c>
      <c r="D8" s="18">
        <f>[4]Fevereiro!$B$7</f>
        <v>26.912499999999998</v>
      </c>
      <c r="E8" s="18">
        <f>[4]Fevereiro!$B$8</f>
        <v>26.891666666666666</v>
      </c>
      <c r="F8" s="18">
        <f>[4]Fevereiro!$B$9</f>
        <v>28.362499999999997</v>
      </c>
      <c r="G8" s="18">
        <f>[4]Fevereiro!$B$10</f>
        <v>29.075000000000003</v>
      </c>
      <c r="H8" s="18">
        <f>[4]Fevereiro!$B$11</f>
        <v>27.154166666666665</v>
      </c>
      <c r="I8" s="18">
        <f>[4]Fevereiro!$B$12</f>
        <v>25.966666666666665</v>
      </c>
      <c r="J8" s="18">
        <f>[4]Fevereiro!$B$13</f>
        <v>25.708333333333339</v>
      </c>
      <c r="K8" s="18">
        <f>[4]Fevereiro!$B$14</f>
        <v>27.32083333333334</v>
      </c>
      <c r="L8" s="18">
        <f>[4]Fevereiro!$B$15</f>
        <v>24.925000000000001</v>
      </c>
      <c r="M8" s="18">
        <f>[4]Fevereiro!$B$16</f>
        <v>23.704166666666666</v>
      </c>
      <c r="N8" s="18">
        <f>[4]Fevereiro!$B$17</f>
        <v>25.575000000000003</v>
      </c>
      <c r="O8" s="18">
        <f>[4]Fevereiro!$B$18</f>
        <v>26.604166666666671</v>
      </c>
      <c r="P8" s="18">
        <f>[4]Fevereiro!$B$19</f>
        <v>25.308333333333326</v>
      </c>
      <c r="Q8" s="18">
        <f>[4]Fevereiro!$B$20</f>
        <v>27.004166666666666</v>
      </c>
      <c r="R8" s="18">
        <f>[4]Fevereiro!$B$21</f>
        <v>29.120833333333334</v>
      </c>
      <c r="S8" s="18">
        <f>[4]Fevereiro!$B$22</f>
        <v>28.054166666666671</v>
      </c>
      <c r="T8" s="18">
        <f>[4]Fevereiro!$B$23</f>
        <v>26.300000000000008</v>
      </c>
      <c r="U8" s="18">
        <f>[4]Fevereiro!$B$24</f>
        <v>26.933333333333334</v>
      </c>
      <c r="V8" s="18">
        <f>[4]Fevereiro!$B$25</f>
        <v>25.858333333333338</v>
      </c>
      <c r="W8" s="18">
        <f>[4]Fevereiro!$B$26</f>
        <v>26.741666666666664</v>
      </c>
      <c r="X8" s="18">
        <f>[4]Fevereiro!$B$27</f>
        <v>27.404166666666665</v>
      </c>
      <c r="Y8" s="18">
        <f>[4]Fevereiro!$B$28</f>
        <v>27.799999999999997</v>
      </c>
      <c r="Z8" s="18">
        <f>[4]Fevereiro!$B$29</f>
        <v>26.200000000000003</v>
      </c>
      <c r="AA8" s="18">
        <f>[4]Fevereiro!$B$30</f>
        <v>25.283333333333331</v>
      </c>
      <c r="AB8" s="18">
        <f>[4]Fevereiro!$B$31</f>
        <v>26.637500000000006</v>
      </c>
      <c r="AC8" s="18">
        <f>[4]Fevereiro!$B$32</f>
        <v>27.258333333333336</v>
      </c>
      <c r="AD8" s="41">
        <f t="shared" si="1"/>
        <v>26.825297619047625</v>
      </c>
    </row>
    <row r="9" spans="1:31" ht="17.100000000000001" customHeight="1">
      <c r="A9" s="16" t="s">
        <v>2</v>
      </c>
      <c r="B9" s="18">
        <f>[5]Fevereiro!$B$5</f>
        <v>24.416666666666668</v>
      </c>
      <c r="C9" s="18">
        <f>[5]Fevereiro!$B$6</f>
        <v>25.508333333333336</v>
      </c>
      <c r="D9" s="18">
        <f>[5]Fevereiro!$B$7</f>
        <v>24.849999999999998</v>
      </c>
      <c r="E9" s="18">
        <f>[5]Fevereiro!$B$8</f>
        <v>24.633333333333336</v>
      </c>
      <c r="F9" s="18">
        <f>[5]Fevereiro!$B$9</f>
        <v>26.570833333333329</v>
      </c>
      <c r="G9" s="18">
        <f>[5]Fevereiro!$B$10</f>
        <v>25.766666666666669</v>
      </c>
      <c r="H9" s="18">
        <f>[5]Fevereiro!$B$11</f>
        <v>24.491666666666671</v>
      </c>
      <c r="I9" s="18">
        <f>[5]Fevereiro!$B$12</f>
        <v>22.016666666666669</v>
      </c>
      <c r="J9" s="18">
        <f>[5]Fevereiro!$B$13</f>
        <v>20.766666666666669</v>
      </c>
      <c r="K9" s="18">
        <f>[5]Fevereiro!$B$14</f>
        <v>22.466666666666669</v>
      </c>
      <c r="L9" s="18">
        <f>[5]Fevereiro!$B$15</f>
        <v>23.941666666666663</v>
      </c>
      <c r="M9" s="18">
        <f>[5]Fevereiro!$B$16</f>
        <v>24.579166666666669</v>
      </c>
      <c r="N9" s="18">
        <f>[5]Fevereiro!$B$17</f>
        <v>25.279166666666665</v>
      </c>
      <c r="O9" s="18">
        <f>[5]Fevereiro!$B$18</f>
        <v>25.716666666666669</v>
      </c>
      <c r="P9" s="18">
        <f>[5]Fevereiro!$B$19</f>
        <v>25.754166666666666</v>
      </c>
      <c r="Q9" s="18">
        <f>[5]Fevereiro!$B$20</f>
        <v>26.270833333333332</v>
      </c>
      <c r="R9" s="18">
        <f>[5]Fevereiro!$B$21</f>
        <v>27.245833333333337</v>
      </c>
      <c r="S9" s="18">
        <f>[5]Fevereiro!$B$22</f>
        <v>25.137499999999999</v>
      </c>
      <c r="T9" s="18">
        <f>[5]Fevereiro!$B$23</f>
        <v>25.358333333333338</v>
      </c>
      <c r="U9" s="18">
        <f>[5]Fevereiro!$B$24</f>
        <v>24.933333333333337</v>
      </c>
      <c r="V9" s="18">
        <f>[5]Fevereiro!$B$25</f>
        <v>25.033333333333335</v>
      </c>
      <c r="W9" s="18">
        <f>[5]Fevereiro!$B$26</f>
        <v>23.316666666666663</v>
      </c>
      <c r="X9" s="18">
        <f>[5]Fevereiro!$B$27</f>
        <v>24.266666666666666</v>
      </c>
      <c r="Y9" s="18">
        <f>[5]Fevereiro!$B$28</f>
        <v>24.195833333333336</v>
      </c>
      <c r="Z9" s="18">
        <f>[5]Fevereiro!$B$29</f>
        <v>25.020833333333329</v>
      </c>
      <c r="AA9" s="18">
        <f>[5]Fevereiro!$B$30</f>
        <v>24.995833333333334</v>
      </c>
      <c r="AB9" s="18">
        <f>[5]Fevereiro!$B$31</f>
        <v>23.924999999999994</v>
      </c>
      <c r="AC9" s="18">
        <f>[5]Fevereiro!$B$32</f>
        <v>24.545833333333331</v>
      </c>
      <c r="AD9" s="41">
        <f t="shared" si="1"/>
        <v>24.678720238095231</v>
      </c>
    </row>
    <row r="10" spans="1:31" ht="17.100000000000001" customHeight="1">
      <c r="A10" s="16" t="s">
        <v>3</v>
      </c>
      <c r="B10" s="18">
        <f>[6]Fevereiro!$B$5</f>
        <v>23.579166666666666</v>
      </c>
      <c r="C10" s="18">
        <f>[6]Fevereiro!$B$6</f>
        <v>25.2</v>
      </c>
      <c r="D10" s="18">
        <f>[6]Fevereiro!$B$7</f>
        <v>24.462500000000006</v>
      </c>
      <c r="E10" s="18">
        <f>[6]Fevereiro!$B$8</f>
        <v>25.212500000000002</v>
      </c>
      <c r="F10" s="18">
        <f>[6]Fevereiro!$B$9</f>
        <v>26.004166666666663</v>
      </c>
      <c r="G10" s="18">
        <f>[6]Fevereiro!$B$10</f>
        <v>24.779166666666672</v>
      </c>
      <c r="H10" s="18">
        <f>[6]Fevereiro!$B$11</f>
        <v>22.637500000000003</v>
      </c>
      <c r="I10" s="18">
        <f>[6]Fevereiro!$B$12</f>
        <v>21.629166666666663</v>
      </c>
      <c r="J10" s="18">
        <f>[6]Fevereiro!$B$13</f>
        <v>21.216666666666665</v>
      </c>
      <c r="K10" s="18">
        <f>[6]Fevereiro!$B$14</f>
        <v>23.216666666666665</v>
      </c>
      <c r="L10" s="18">
        <f>[6]Fevereiro!$B$15</f>
        <v>24.358333333333338</v>
      </c>
      <c r="M10" s="18">
        <f>[6]Fevereiro!$B$16</f>
        <v>25.387500000000003</v>
      </c>
      <c r="N10" s="18">
        <f>[6]Fevereiro!$B$17</f>
        <v>26.408333333333331</v>
      </c>
      <c r="O10" s="18">
        <f>[6]Fevereiro!$B$18</f>
        <v>27.383333333333336</v>
      </c>
      <c r="P10" s="18">
        <f>[6]Fevereiro!$B$19</f>
        <v>27.599999999999994</v>
      </c>
      <c r="Q10" s="18">
        <f>[6]Fevereiro!$B$20</f>
        <v>27.166666666666668</v>
      </c>
      <c r="R10" s="18">
        <f>[6]Fevereiro!$B$21</f>
        <v>27.800000000000008</v>
      </c>
      <c r="S10" s="18">
        <f>[6]Fevereiro!$B$22</f>
        <v>26.220833333333328</v>
      </c>
      <c r="T10" s="18">
        <f>[6]Fevereiro!$B$23</f>
        <v>25.608333333333334</v>
      </c>
      <c r="U10" s="18">
        <f>[6]Fevereiro!$B$24</f>
        <v>25.545833333333338</v>
      </c>
      <c r="V10" s="18">
        <f>[6]Fevereiro!$B$25</f>
        <v>23.499999999999996</v>
      </c>
      <c r="W10" s="18">
        <f>[6]Fevereiro!$B$26</f>
        <v>24.962499999999995</v>
      </c>
      <c r="X10" s="18">
        <f>[6]Fevereiro!$B$27</f>
        <v>24.645833333333332</v>
      </c>
      <c r="Y10" s="18">
        <f>[6]Fevereiro!$B$28</f>
        <v>23.183333333333334</v>
      </c>
      <c r="Z10" s="18">
        <f>[6]Fevereiro!$B$29</f>
        <v>23.554166666666671</v>
      </c>
      <c r="AA10" s="18">
        <f>[6]Fevereiro!$B$30</f>
        <v>25.070833333333336</v>
      </c>
      <c r="AB10" s="18">
        <f>[6]Fevereiro!$B$31</f>
        <v>24.375</v>
      </c>
      <c r="AC10" s="18">
        <f>[6]Fevereiro!$B$32</f>
        <v>25.050000000000008</v>
      </c>
      <c r="AD10" s="41">
        <f t="shared" si="1"/>
        <v>24.848511904761903</v>
      </c>
    </row>
    <row r="11" spans="1:31" ht="17.100000000000001" customHeight="1">
      <c r="A11" s="16" t="s">
        <v>4</v>
      </c>
      <c r="B11" s="18">
        <f>[7]Fevereiro!$B$5</f>
        <v>23.004166666666666</v>
      </c>
      <c r="C11" s="18">
        <f>[7]Fevereiro!$B$6</f>
        <v>24.133333333333336</v>
      </c>
      <c r="D11" s="18">
        <f>[7]Fevereiro!$B$7</f>
        <v>23.824999999999999</v>
      </c>
      <c r="E11" s="18">
        <f>[7]Fevereiro!$B$8</f>
        <v>22.387499999999992</v>
      </c>
      <c r="F11" s="18">
        <f>[7]Fevereiro!$B$9</f>
        <v>23.775000000000002</v>
      </c>
      <c r="G11" s="18">
        <f>[7]Fevereiro!$B$10</f>
        <v>22.866666666666664</v>
      </c>
      <c r="H11" s="18">
        <f>[7]Fevereiro!$B$11</f>
        <v>21.095833333333331</v>
      </c>
      <c r="I11" s="18">
        <f>[7]Fevereiro!$B$12</f>
        <v>19.374999999999996</v>
      </c>
      <c r="J11" s="18">
        <f>[7]Fevereiro!$B$13</f>
        <v>19.604166666666664</v>
      </c>
      <c r="K11" s="18">
        <f>[7]Fevereiro!$B$14</f>
        <v>21.283333333333331</v>
      </c>
      <c r="L11" s="18">
        <f>[7]Fevereiro!$B$15</f>
        <v>23.012500000000003</v>
      </c>
      <c r="M11" s="18">
        <f>[7]Fevereiro!$B$16</f>
        <v>22.845833333333342</v>
      </c>
      <c r="N11" s="18">
        <f>[7]Fevereiro!$B$17</f>
        <v>24.395833333333332</v>
      </c>
      <c r="O11" s="18">
        <f>[7]Fevereiro!$B$18</f>
        <v>24.479166666666675</v>
      </c>
      <c r="P11" s="18">
        <f>[7]Fevereiro!$B$19</f>
        <v>24.487500000000001</v>
      </c>
      <c r="Q11" s="18">
        <f>[7]Fevereiro!$B$20</f>
        <v>23.945833333333329</v>
      </c>
      <c r="R11" s="18">
        <f>[7]Fevereiro!$B$21</f>
        <v>25.183333333333337</v>
      </c>
      <c r="S11" s="18">
        <f>[7]Fevereiro!$B$22</f>
        <v>24.070833333333336</v>
      </c>
      <c r="T11" s="18">
        <f>[7]Fevereiro!$B$23</f>
        <v>23.604166666666671</v>
      </c>
      <c r="U11" s="18">
        <f>[7]Fevereiro!$B$24</f>
        <v>23.045833333333338</v>
      </c>
      <c r="V11" s="18">
        <f>[7]Fevereiro!$B$25</f>
        <v>23.095833333333331</v>
      </c>
      <c r="W11" s="18">
        <f>[7]Fevereiro!$B$26</f>
        <v>22.425000000000001</v>
      </c>
      <c r="X11" s="18">
        <f>[7]Fevereiro!$B$27</f>
        <v>20.37083333333333</v>
      </c>
      <c r="Y11" s="18">
        <f>[7]Fevereiro!$B$28</f>
        <v>22.004166666666663</v>
      </c>
      <c r="Z11" s="18">
        <f>[7]Fevereiro!$B$29</f>
        <v>21.529166666666665</v>
      </c>
      <c r="AA11" s="18">
        <f>[7]Fevereiro!$B$30</f>
        <v>23.054166666666664</v>
      </c>
      <c r="AB11" s="18">
        <f>[7]Fevereiro!$B$31</f>
        <v>23.775000000000002</v>
      </c>
      <c r="AC11" s="18">
        <f>[7]Fevereiro!$B$32</f>
        <v>23.279166666666669</v>
      </c>
      <c r="AD11" s="41">
        <f t="shared" si="1"/>
        <v>22.855505952380959</v>
      </c>
    </row>
    <row r="12" spans="1:31" ht="17.100000000000001" customHeight="1">
      <c r="A12" s="16" t="s">
        <v>5</v>
      </c>
      <c r="B12" s="18">
        <f>[8]Fevereiro!$B$5</f>
        <v>27.754166666666663</v>
      </c>
      <c r="C12" s="18">
        <f>[8]Fevereiro!$B$6</f>
        <v>27.454166666666666</v>
      </c>
      <c r="D12" s="18">
        <f>[8]Fevereiro!$B$7</f>
        <v>28.108333333333334</v>
      </c>
      <c r="E12" s="18">
        <f>[8]Fevereiro!$B$8</f>
        <v>27.629166666666666</v>
      </c>
      <c r="F12" s="18">
        <f>[8]Fevereiro!$B$9</f>
        <v>28.908333333333331</v>
      </c>
      <c r="G12" s="18">
        <f>[8]Fevereiro!$B$10</f>
        <v>29.558333333333334</v>
      </c>
      <c r="H12" s="18">
        <f>[8]Fevereiro!$B$11</f>
        <v>28.13333333333334</v>
      </c>
      <c r="I12" s="18">
        <f>[8]Fevereiro!$B$12</f>
        <v>25.945833333333326</v>
      </c>
      <c r="J12" s="18">
        <f>[8]Fevereiro!$B$13</f>
        <v>25.7</v>
      </c>
      <c r="K12" s="18">
        <f>[8]Fevereiro!$B$14</f>
        <v>26.326086956521738</v>
      </c>
      <c r="L12" s="18">
        <f>[8]Fevereiro!$B$15</f>
        <v>25.649999999999995</v>
      </c>
      <c r="M12" s="18">
        <f>[8]Fevereiro!$B$16</f>
        <v>27.974999999999998</v>
      </c>
      <c r="N12" s="18">
        <f>[8]Fevereiro!$B$17</f>
        <v>26.958333333333339</v>
      </c>
      <c r="O12" s="18">
        <f>[8]Fevereiro!$B$18</f>
        <v>28.416666666666668</v>
      </c>
      <c r="P12" s="18">
        <f>[8]Fevereiro!$B$19</f>
        <v>28.541666666666668</v>
      </c>
      <c r="Q12" s="18">
        <f>[8]Fevereiro!$B$20</f>
        <v>29.808333333333341</v>
      </c>
      <c r="R12" s="18">
        <f>[8]Fevereiro!$B$21</f>
        <v>30.495833333333323</v>
      </c>
      <c r="S12" s="18">
        <f>[8]Fevereiro!$B$22</f>
        <v>30.183333333333334</v>
      </c>
      <c r="T12" s="18">
        <f>[8]Fevereiro!$B$23</f>
        <v>26.662500000000005</v>
      </c>
      <c r="U12" s="18">
        <f>[8]Fevereiro!$B$24</f>
        <v>25.341666666666669</v>
      </c>
      <c r="V12" s="18">
        <f>[8]Fevereiro!$B$25</f>
        <v>26.124999999999996</v>
      </c>
      <c r="W12" s="18">
        <f>[8]Fevereiro!$B$26</f>
        <v>26.729166666666675</v>
      </c>
      <c r="X12" s="18">
        <f>[8]Fevereiro!$B$27</f>
        <v>27.608333333333331</v>
      </c>
      <c r="Y12" s="18">
        <f>[8]Fevereiro!$B$28</f>
        <v>26.683333333333326</v>
      </c>
      <c r="Z12" s="18">
        <f>[8]Fevereiro!$B$29</f>
        <v>27.299999999999994</v>
      </c>
      <c r="AA12" s="18">
        <f>[8]Fevereiro!$B$30</f>
        <v>26.595833333333331</v>
      </c>
      <c r="AB12" s="18">
        <f>[8]Fevereiro!$B$31</f>
        <v>26.924999999999994</v>
      </c>
      <c r="AC12" s="18">
        <f>[8]Fevereiro!$B$32</f>
        <v>27.037500000000005</v>
      </c>
      <c r="AD12" s="41">
        <f t="shared" si="1"/>
        <v>27.519830486542439</v>
      </c>
    </row>
    <row r="13" spans="1:31" ht="17.100000000000001" customHeight="1">
      <c r="A13" s="16" t="s">
        <v>49</v>
      </c>
      <c r="B13" s="18">
        <f>[9]Fevereiro!$B$5</f>
        <v>23.641666666666669</v>
      </c>
      <c r="C13" s="18">
        <f>[9]Fevereiro!$B$6</f>
        <v>24.283333333333331</v>
      </c>
      <c r="D13" s="18">
        <f>[9]Fevereiro!$B$7</f>
        <v>25.099999999999998</v>
      </c>
      <c r="E13" s="18">
        <f>[9]Fevereiro!$B$8</f>
        <v>23.649999999999995</v>
      </c>
      <c r="F13" s="18">
        <f>[9]Fevereiro!$B$9</f>
        <v>24.154166666666665</v>
      </c>
      <c r="G13" s="18">
        <f>[9]Fevereiro!$B$10</f>
        <v>23.895833333333332</v>
      </c>
      <c r="H13" s="18">
        <f>[9]Fevereiro!$B$11</f>
        <v>21.283333333333335</v>
      </c>
      <c r="I13" s="18">
        <f>[9]Fevereiro!$B$12</f>
        <v>19.762499999999999</v>
      </c>
      <c r="J13" s="18">
        <f>[9]Fevereiro!$B$13</f>
        <v>20.166666666666661</v>
      </c>
      <c r="K13" s="18">
        <f>[9]Fevereiro!$B$14</f>
        <v>21.849999999999998</v>
      </c>
      <c r="L13" s="18">
        <f>[9]Fevereiro!$B$15</f>
        <v>23.754166666666666</v>
      </c>
      <c r="M13" s="18">
        <f>[9]Fevereiro!$B$16</f>
        <v>24.070833333333336</v>
      </c>
      <c r="N13" s="18">
        <f>[9]Fevereiro!$B$17</f>
        <v>23.829166666666666</v>
      </c>
      <c r="O13" s="18">
        <f>[9]Fevereiro!$B$18</f>
        <v>25.941666666666666</v>
      </c>
      <c r="P13" s="18">
        <f>[9]Fevereiro!$B$19</f>
        <v>25.083333333333332</v>
      </c>
      <c r="Q13" s="18">
        <f>[9]Fevereiro!$B$20</f>
        <v>24.041666666666661</v>
      </c>
      <c r="R13" s="18">
        <f>[9]Fevereiro!$B$21</f>
        <v>26.062499999999996</v>
      </c>
      <c r="S13" s="18">
        <f>[9]Fevereiro!$B$22</f>
        <v>24.087500000000006</v>
      </c>
      <c r="T13" s="18">
        <f>[9]Fevereiro!$B$23</f>
        <v>24.945833333333326</v>
      </c>
      <c r="U13" s="18">
        <f>[9]Fevereiro!$B$24</f>
        <v>23.095833333333331</v>
      </c>
      <c r="V13" s="18">
        <f>[9]Fevereiro!$B$25</f>
        <v>22.849999999999998</v>
      </c>
      <c r="W13" s="18">
        <f>[9]Fevereiro!$B$26</f>
        <v>22.633333333333336</v>
      </c>
      <c r="X13" s="18">
        <f>[9]Fevereiro!$B$27</f>
        <v>21.445833333333329</v>
      </c>
      <c r="Y13" s="18">
        <f>[9]Fevereiro!$B$28</f>
        <v>22.987499999999997</v>
      </c>
      <c r="Z13" s="18">
        <f>[9]Fevereiro!$B$29</f>
        <v>22.474999999999998</v>
      </c>
      <c r="AA13" s="18">
        <f>[9]Fevereiro!$B$30</f>
        <v>23.404166666666665</v>
      </c>
      <c r="AB13" s="18">
        <f>[9]Fevereiro!$B$31</f>
        <v>24.95</v>
      </c>
      <c r="AC13" s="18">
        <f>[9]Fevereiro!$B$32</f>
        <v>23.654166666666665</v>
      </c>
      <c r="AD13" s="41">
        <f>AVERAGE(B13:AC13)</f>
        <v>23.467857142857145</v>
      </c>
    </row>
    <row r="14" spans="1:31" ht="17.100000000000001" customHeight="1">
      <c r="A14" s="16" t="s">
        <v>6</v>
      </c>
      <c r="B14" s="18">
        <f>[10]Fevereiro!$B$5</f>
        <v>24.5625</v>
      </c>
      <c r="C14" s="18">
        <f>[10]Fevereiro!$B$6</f>
        <v>26.337499999999995</v>
      </c>
      <c r="D14" s="18">
        <f>[10]Fevereiro!$B$7</f>
        <v>26.854166666666661</v>
      </c>
      <c r="E14" s="18">
        <f>[10]Fevereiro!$B$8</f>
        <v>27.158823529411762</v>
      </c>
      <c r="F14" s="18">
        <f>[10]Fevereiro!$B$9</f>
        <v>26.887500000000006</v>
      </c>
      <c r="G14" s="18">
        <f>[10]Fevereiro!$B$10</f>
        <v>28.831578947368417</v>
      </c>
      <c r="H14" s="18">
        <f>[10]Fevereiro!$B$11</f>
        <v>25.916666666666668</v>
      </c>
      <c r="I14" s="18">
        <f>[10]Fevereiro!$B$12</f>
        <v>21.887500000000003</v>
      </c>
      <c r="J14" s="18">
        <f>[10]Fevereiro!$B$13</f>
        <v>22.516666666666666</v>
      </c>
      <c r="K14" s="18">
        <f>[10]Fevereiro!$B$14</f>
        <v>24.224999999999998</v>
      </c>
      <c r="L14" s="18">
        <f>[10]Fevereiro!$B$15</f>
        <v>25.983333333333324</v>
      </c>
      <c r="M14" s="18">
        <f>[10]Fevereiro!$B$16</f>
        <v>25.387500000000003</v>
      </c>
      <c r="N14" s="18">
        <f>[10]Fevereiro!$B$17</f>
        <v>27.033333333333331</v>
      </c>
      <c r="O14" s="18">
        <f>[10]Fevereiro!$B$18</f>
        <v>27.487500000000008</v>
      </c>
      <c r="P14" s="18">
        <f>[10]Fevereiro!$B$19</f>
        <v>26.116666666666664</v>
      </c>
      <c r="Q14" s="18">
        <f>[10]Fevereiro!$B$20</f>
        <v>27.037500000000005</v>
      </c>
      <c r="R14" s="18">
        <f>[10]Fevereiro!$B$21</f>
        <v>27.154166666666665</v>
      </c>
      <c r="S14" s="18">
        <f>[10]Fevereiro!$B$22</f>
        <v>24.674999999999997</v>
      </c>
      <c r="T14" s="18">
        <f>[10]Fevereiro!$B$23</f>
        <v>26.045833333333331</v>
      </c>
      <c r="U14" s="18">
        <f>[10]Fevereiro!$B$24</f>
        <v>25.379166666666666</v>
      </c>
      <c r="V14" s="18">
        <f>[10]Fevereiro!$B$25</f>
        <v>25.995833333333341</v>
      </c>
      <c r="W14" s="18">
        <f>[10]Fevereiro!$B$26</f>
        <v>25.55</v>
      </c>
      <c r="X14" s="18">
        <f>[10]Fevereiro!$B$27</f>
        <v>25.620833333333337</v>
      </c>
      <c r="Y14" s="18">
        <f>[10]Fevereiro!$B$28</f>
        <v>25.88333333333334</v>
      </c>
      <c r="Z14" s="18">
        <f>[10]Fevereiro!$B$29</f>
        <v>25.820833333333336</v>
      </c>
      <c r="AA14" s="18">
        <f>[10]Fevereiro!$B$30</f>
        <v>25.691666666666666</v>
      </c>
      <c r="AB14" s="18">
        <f>[10]Fevereiro!$B$31</f>
        <v>26.979166666666668</v>
      </c>
      <c r="AC14" s="18">
        <f>[10]Fevereiro!$B$32</f>
        <v>26.054166666666671</v>
      </c>
      <c r="AD14" s="41">
        <f t="shared" ref="AD14:AD29" si="2">AVERAGE(B14:AC14)</f>
        <v>25.895490564646913</v>
      </c>
    </row>
    <row r="15" spans="1:31" ht="17.100000000000001" customHeight="1">
      <c r="A15" s="16" t="s">
        <v>7</v>
      </c>
      <c r="B15" s="18">
        <f>[11]Fevereiro!$B$5</f>
        <v>27.079166666666666</v>
      </c>
      <c r="C15" s="18">
        <f>[11]Fevereiro!$B$6</f>
        <v>27.150000000000002</v>
      </c>
      <c r="D15" s="18">
        <f>[11]Fevereiro!$B$7</f>
        <v>26.400000000000002</v>
      </c>
      <c r="E15" s="18">
        <f>[11]Fevereiro!$B$8</f>
        <v>24.754166666666663</v>
      </c>
      <c r="F15" s="18">
        <f>[11]Fevereiro!$B$9</f>
        <v>27.341666666666669</v>
      </c>
      <c r="G15" s="18">
        <f>[11]Fevereiro!$B$10</f>
        <v>27.329166666666666</v>
      </c>
      <c r="H15" s="18">
        <f>[11]Fevereiro!$B$11</f>
        <v>24.004166666666666</v>
      </c>
      <c r="I15" s="18">
        <f>[11]Fevereiro!$B$12</f>
        <v>21.920833333333334</v>
      </c>
      <c r="J15" s="18">
        <f>[11]Fevereiro!$B$13</f>
        <v>21.666666666666668</v>
      </c>
      <c r="K15" s="18">
        <f>[11]Fevereiro!$B$14</f>
        <v>24.450000000000003</v>
      </c>
      <c r="L15" s="18">
        <f>[11]Fevereiro!$B$15</f>
        <v>23.266666666666669</v>
      </c>
      <c r="M15" s="18">
        <f>[11]Fevereiro!$B$16</f>
        <v>23.9375</v>
      </c>
      <c r="N15" s="18">
        <f>[11]Fevereiro!$B$17</f>
        <v>23.408333333333342</v>
      </c>
      <c r="O15" s="18">
        <f>[11]Fevereiro!$B$18</f>
        <v>23.316666666666666</v>
      </c>
      <c r="P15" s="18">
        <f>[11]Fevereiro!$B$19</f>
        <v>23.166666666666668</v>
      </c>
      <c r="Q15" s="18">
        <f>[11]Fevereiro!$B$20</f>
        <v>26.012499999999999</v>
      </c>
      <c r="R15" s="18">
        <f>[11]Fevereiro!$B$21</f>
        <v>28.329166666666676</v>
      </c>
      <c r="S15" s="18">
        <f>[11]Fevereiro!$B$22</f>
        <v>26.958333333333332</v>
      </c>
      <c r="T15" s="18">
        <f>[11]Fevereiro!$B$23</f>
        <v>25.179166666666671</v>
      </c>
      <c r="U15" s="18">
        <f>[11]Fevereiro!$B$24</f>
        <v>26.029166666666665</v>
      </c>
      <c r="V15" s="18">
        <f>[11]Fevereiro!$B$25</f>
        <v>24.862499999999997</v>
      </c>
      <c r="W15" s="18">
        <f>[11]Fevereiro!$B$26</f>
        <v>24.95</v>
      </c>
      <c r="X15" s="18">
        <f>[11]Fevereiro!$B$27</f>
        <v>25.229166666666668</v>
      </c>
      <c r="Y15" s="18">
        <f>[11]Fevereiro!$B$28</f>
        <v>25.745833333333334</v>
      </c>
      <c r="Z15" s="18">
        <f>[11]Fevereiro!$B$29</f>
        <v>26.250000000000004</v>
      </c>
      <c r="AA15" s="18">
        <f>[11]Fevereiro!$B$30</f>
        <v>24.279166666666665</v>
      </c>
      <c r="AB15" s="18">
        <f>[11]Fevereiro!$B$31</f>
        <v>25.845833333333328</v>
      </c>
      <c r="AC15" s="18">
        <f>[11]Fevereiro!$B$32</f>
        <v>25.3</v>
      </c>
      <c r="AD15" s="41">
        <f t="shared" si="2"/>
        <v>25.148660714285711</v>
      </c>
    </row>
    <row r="16" spans="1:31" ht="17.100000000000001" customHeight="1">
      <c r="A16" s="16" t="s">
        <v>8</v>
      </c>
      <c r="B16" s="18">
        <f>[12]Fevereiro!$B$5</f>
        <v>27.895833333333332</v>
      </c>
      <c r="C16" s="18">
        <f>[12]Fevereiro!$B$6</f>
        <v>28.120833333333337</v>
      </c>
      <c r="D16" s="18">
        <f>[12]Fevereiro!$B$7</f>
        <v>24.504166666666663</v>
      </c>
      <c r="E16" s="18">
        <f>[12]Fevereiro!$B$8</f>
        <v>24.479166666666668</v>
      </c>
      <c r="F16" s="18">
        <f>[12]Fevereiro!$B$9</f>
        <v>25.920833333333331</v>
      </c>
      <c r="G16" s="18">
        <f>[12]Fevereiro!$B$10</f>
        <v>25.320833333333329</v>
      </c>
      <c r="H16" s="18">
        <f>[12]Fevereiro!$B$11</f>
        <v>22.633333333333329</v>
      </c>
      <c r="I16" s="18">
        <f>[12]Fevereiro!$B$12</f>
        <v>22.1875</v>
      </c>
      <c r="J16" s="18">
        <f>[12]Fevereiro!$B$13</f>
        <v>22.645833333333332</v>
      </c>
      <c r="K16" s="18">
        <f>[12]Fevereiro!$B$14</f>
        <v>24.654166666666669</v>
      </c>
      <c r="L16" s="18">
        <f>[12]Fevereiro!$B$15</f>
        <v>24.091666666666669</v>
      </c>
      <c r="M16" s="18">
        <f>[12]Fevereiro!$B$16</f>
        <v>24.900000000000002</v>
      </c>
      <c r="N16" s="18">
        <f>[12]Fevereiro!$B$17</f>
        <v>23.854166666666668</v>
      </c>
      <c r="O16" s="18">
        <f>[12]Fevereiro!$B$18</f>
        <v>23.537499999999998</v>
      </c>
      <c r="P16" s="18">
        <f>[12]Fevereiro!$B$19</f>
        <v>23.270833333333339</v>
      </c>
      <c r="Q16" s="18">
        <f>[12]Fevereiro!$B$20</f>
        <v>24.733333333333334</v>
      </c>
      <c r="R16" s="18">
        <f>[12]Fevereiro!$B$21</f>
        <v>27.370833333333337</v>
      </c>
      <c r="S16" s="18">
        <f>[12]Fevereiro!$B$22</f>
        <v>27.962499999999995</v>
      </c>
      <c r="T16" s="18">
        <f>[12]Fevereiro!$B$23</f>
        <v>24.808333333333334</v>
      </c>
      <c r="U16" s="18">
        <f>[12]Fevereiro!$B$24</f>
        <v>25.745833333333337</v>
      </c>
      <c r="V16" s="18">
        <f>[12]Fevereiro!$B$25</f>
        <v>24.816666666666659</v>
      </c>
      <c r="W16" s="18">
        <f>[12]Fevereiro!$B$26</f>
        <v>26.220833333333335</v>
      </c>
      <c r="X16" s="18">
        <f>[12]Fevereiro!$B$27</f>
        <v>25.4375</v>
      </c>
      <c r="Y16" s="18">
        <f>[12]Fevereiro!$B$28</f>
        <v>25.470833333333331</v>
      </c>
      <c r="Z16" s="18">
        <f>[12]Fevereiro!$B$29</f>
        <v>26.2</v>
      </c>
      <c r="AA16" s="18">
        <f>[12]Fevereiro!$B$30</f>
        <v>25.095833333333331</v>
      </c>
      <c r="AB16" s="18">
        <f>[12]Fevereiro!$B$31</f>
        <v>25.908333333333335</v>
      </c>
      <c r="AC16" s="18">
        <f>[12]Fevereiro!$B$32</f>
        <v>24.654166666666665</v>
      </c>
      <c r="AD16" s="41">
        <f t="shared" si="2"/>
        <v>25.08720238095238</v>
      </c>
    </row>
    <row r="17" spans="1:31" ht="17.100000000000001" customHeight="1">
      <c r="A17" s="16" t="s">
        <v>9</v>
      </c>
      <c r="B17" s="18">
        <f>[13]Fevereiro!$B$5</f>
        <v>27.095833333333335</v>
      </c>
      <c r="C17" s="18">
        <f>[13]Fevereiro!$B$6</f>
        <v>27.849999999999994</v>
      </c>
      <c r="D17" s="18">
        <f>[13]Fevereiro!$B$7</f>
        <v>25.758333333333336</v>
      </c>
      <c r="E17" s="18">
        <f>[13]Fevereiro!$B$8</f>
        <v>23.941666666666666</v>
      </c>
      <c r="F17" s="18">
        <f>[13]Fevereiro!$B$9</f>
        <v>26.258333333333336</v>
      </c>
      <c r="G17" s="18">
        <f>[13]Fevereiro!$B$10</f>
        <v>26.625000000000004</v>
      </c>
      <c r="H17" s="18">
        <f>[13]Fevereiro!$B$11</f>
        <v>23.483333333333331</v>
      </c>
      <c r="I17" s="18">
        <f>[13]Fevereiro!$B$12</f>
        <v>23.129166666666674</v>
      </c>
      <c r="J17" s="18">
        <f>[13]Fevereiro!$B$13</f>
        <v>22.120833333333334</v>
      </c>
      <c r="K17" s="18">
        <f>[13]Fevereiro!$B$14</f>
        <v>23.645833333333339</v>
      </c>
      <c r="L17" s="18">
        <f>[13]Fevereiro!$B$15</f>
        <v>23.595833333333331</v>
      </c>
      <c r="M17" s="18">
        <f>[13]Fevereiro!$B$16</f>
        <v>25.374999999999996</v>
      </c>
      <c r="N17" s="18">
        <f>[13]Fevereiro!$B$17</f>
        <v>24.458333333333329</v>
      </c>
      <c r="O17" s="18">
        <f>[13]Fevereiro!$B$18</f>
        <v>24.195833333333336</v>
      </c>
      <c r="P17" s="18">
        <f>[13]Fevereiro!$B$19</f>
        <v>23.950000000000003</v>
      </c>
      <c r="Q17" s="18">
        <f>[13]Fevereiro!$B$20</f>
        <v>26.341666666666672</v>
      </c>
      <c r="R17" s="18">
        <f>[13]Fevereiro!$B$21</f>
        <v>28.395833333333339</v>
      </c>
      <c r="S17" s="18">
        <f>[13]Fevereiro!$B$22</f>
        <v>27.25833333333334</v>
      </c>
      <c r="T17" s="18">
        <f>[13]Fevereiro!$B$23</f>
        <v>25.037499999999994</v>
      </c>
      <c r="U17" s="18">
        <f>[13]Fevereiro!$B$24</f>
        <v>26.379166666666666</v>
      </c>
      <c r="V17" s="18">
        <f>[13]Fevereiro!$B$25</f>
        <v>25.995833333333326</v>
      </c>
      <c r="W17" s="18">
        <f>[13]Fevereiro!$B$26</f>
        <v>25.05</v>
      </c>
      <c r="X17" s="18">
        <f>[13]Fevereiro!$B$27</f>
        <v>25.720833333333328</v>
      </c>
      <c r="Y17" s="18">
        <f>[13]Fevereiro!$B$28</f>
        <v>25.266666666666669</v>
      </c>
      <c r="Z17" s="18">
        <f>[13]Fevereiro!$B$29</f>
        <v>25.770833333333332</v>
      </c>
      <c r="AA17" s="18">
        <f>[13]Fevereiro!$B$30</f>
        <v>25.587500000000002</v>
      </c>
      <c r="AB17" s="18">
        <f>[13]Fevereiro!$B$31</f>
        <v>27.05</v>
      </c>
      <c r="AC17" s="18">
        <f>[13]Fevereiro!$B$32</f>
        <v>26.204166666666669</v>
      </c>
      <c r="AD17" s="41">
        <f t="shared" si="2"/>
        <v>25.412202380952376</v>
      </c>
    </row>
    <row r="18" spans="1:31" ht="17.100000000000001" customHeight="1">
      <c r="A18" s="16" t="s">
        <v>48</v>
      </c>
      <c r="B18" s="18">
        <f>[14]Fevereiro!$B$5</f>
        <v>28.016666666666666</v>
      </c>
      <c r="C18" s="18">
        <f>[14]Fevereiro!$B$6</f>
        <v>28.05</v>
      </c>
      <c r="D18" s="18">
        <f>[14]Fevereiro!$B$7</f>
        <v>28.512500000000003</v>
      </c>
      <c r="E18" s="18">
        <f>[14]Fevereiro!$B$8</f>
        <v>27.724999999999998</v>
      </c>
      <c r="F18" s="18">
        <f>[14]Fevereiro!$B$9</f>
        <v>29.487499999999997</v>
      </c>
      <c r="G18" s="18">
        <f>[14]Fevereiro!$B$10</f>
        <v>29.716666666666669</v>
      </c>
      <c r="H18" s="18">
        <f>[14]Fevereiro!$B$11</f>
        <v>25.787499999999994</v>
      </c>
      <c r="I18" s="18">
        <f>[14]Fevereiro!$B$12</f>
        <v>25.700000000000003</v>
      </c>
      <c r="J18" s="18">
        <f>[14]Fevereiro!$B$13</f>
        <v>24.875</v>
      </c>
      <c r="K18" s="18">
        <f>[14]Fevereiro!$B$14</f>
        <v>26.949999999999992</v>
      </c>
      <c r="L18" s="18">
        <f>[14]Fevereiro!$B$15</f>
        <v>24.387500000000003</v>
      </c>
      <c r="M18" s="18">
        <f>[14]Fevereiro!$B$16</f>
        <v>23.562499999999996</v>
      </c>
      <c r="N18" s="18">
        <f>[14]Fevereiro!$B$17</f>
        <v>25.037500000000005</v>
      </c>
      <c r="O18" s="18">
        <f>[14]Fevereiro!$B$18</f>
        <v>25.258333333333336</v>
      </c>
      <c r="P18" s="18">
        <f>[14]Fevereiro!$B$19</f>
        <v>24.554166666666671</v>
      </c>
      <c r="Q18" s="18">
        <f>[14]Fevereiro!$B$20</f>
        <v>26.708333333333332</v>
      </c>
      <c r="R18" s="18">
        <f>[14]Fevereiro!$B$21</f>
        <v>29.287499999999994</v>
      </c>
      <c r="S18" s="18">
        <f>[14]Fevereiro!$B$22</f>
        <v>28.591666666666669</v>
      </c>
      <c r="T18" s="18">
        <f>[14]Fevereiro!$B$23</f>
        <v>26.533333333333331</v>
      </c>
      <c r="U18" s="18">
        <f>[14]Fevereiro!$B$24</f>
        <v>27.320833333333329</v>
      </c>
      <c r="V18" s="18">
        <f>[14]Fevereiro!$B$25</f>
        <v>25.466666666666669</v>
      </c>
      <c r="W18" s="18">
        <f>[14]Fevereiro!$B$26</f>
        <v>26.220833333333335</v>
      </c>
      <c r="X18" s="18">
        <f>[14]Fevereiro!$B$27</f>
        <v>27.233333333333334</v>
      </c>
      <c r="Y18" s="18">
        <f>[14]Fevereiro!$B$28</f>
        <v>27.224999999999994</v>
      </c>
      <c r="Z18" s="18">
        <f>[14]Fevereiro!$B$29</f>
        <v>27.291666666666668</v>
      </c>
      <c r="AA18" s="18">
        <f>[14]Fevereiro!$B$30</f>
        <v>26.30416666666666</v>
      </c>
      <c r="AB18" s="18">
        <f>[14]Fevereiro!$B$31</f>
        <v>27.083333333333332</v>
      </c>
      <c r="AC18" s="18">
        <f>[14]Fevereiro!$B$32</f>
        <v>27.333333333333332</v>
      </c>
      <c r="AD18" s="41">
        <f t="shared" si="2"/>
        <v>26.793601190476192</v>
      </c>
    </row>
    <row r="19" spans="1:31" ht="17.100000000000001" customHeight="1">
      <c r="A19" s="16" t="s">
        <v>10</v>
      </c>
      <c r="B19" s="18">
        <f>[15]Fevereiro!$B$5</f>
        <v>28.204166666666662</v>
      </c>
      <c r="C19" s="18">
        <f>[15]Fevereiro!$B$6</f>
        <v>28.175000000000001</v>
      </c>
      <c r="D19" s="18">
        <f>[15]Fevereiro!$B$7</f>
        <v>25.920833333333331</v>
      </c>
      <c r="E19" s="18">
        <f>[15]Fevereiro!$B$8</f>
        <v>24.870833333333337</v>
      </c>
      <c r="F19" s="18">
        <f>[15]Fevereiro!$B$9</f>
        <v>27.029166666666665</v>
      </c>
      <c r="G19" s="18">
        <f>[15]Fevereiro!$B$10</f>
        <v>26.683333333333334</v>
      </c>
      <c r="H19" s="18">
        <f>[15]Fevereiro!$B$11</f>
        <v>22.958333333333339</v>
      </c>
      <c r="I19" s="18">
        <f>[15]Fevereiro!$B$12</f>
        <v>22.400000000000002</v>
      </c>
      <c r="J19" s="18">
        <f>[15]Fevereiro!$B$13</f>
        <v>22.508333333333336</v>
      </c>
      <c r="K19" s="18">
        <f>[15]Fevereiro!$B$14</f>
        <v>25.079166666666666</v>
      </c>
      <c r="L19" s="18">
        <f>[15]Fevereiro!$B$15</f>
        <v>24.358333333333334</v>
      </c>
      <c r="M19" s="18">
        <f>[15]Fevereiro!$B$16</f>
        <v>24.658333333333331</v>
      </c>
      <c r="N19" s="18">
        <f>[15]Fevereiro!$B$17</f>
        <v>23.979166666666668</v>
      </c>
      <c r="O19" s="18">
        <f>[15]Fevereiro!$B$18</f>
        <v>23.766666666666666</v>
      </c>
      <c r="P19" s="18">
        <f>[15]Fevereiro!$B$19</f>
        <v>23.025000000000002</v>
      </c>
      <c r="Q19" s="18">
        <f>[15]Fevereiro!$B$20</f>
        <v>25.566666666666666</v>
      </c>
      <c r="R19" s="18">
        <f>[15]Fevereiro!$B$21</f>
        <v>27.712500000000002</v>
      </c>
      <c r="S19" s="18">
        <f>[15]Fevereiro!$B$22</f>
        <v>28.241666666666671</v>
      </c>
      <c r="T19" s="18">
        <f>[15]Fevereiro!$B$23</f>
        <v>25.366666666666664</v>
      </c>
      <c r="U19" s="18">
        <f>[15]Fevereiro!$B$24</f>
        <v>26.358333333333334</v>
      </c>
      <c r="V19" s="18">
        <f>[15]Fevereiro!$B$25</f>
        <v>25.437499999999996</v>
      </c>
      <c r="W19" s="18">
        <f>[15]Fevereiro!$B$26</f>
        <v>26.733333333333334</v>
      </c>
      <c r="X19" s="18">
        <f>[15]Fevereiro!$B$27</f>
        <v>26.137500000000003</v>
      </c>
      <c r="Y19" s="18">
        <f>[15]Fevereiro!$B$28</f>
        <v>26.458333333333332</v>
      </c>
      <c r="Z19" s="18">
        <f>[15]Fevereiro!$B$29</f>
        <v>26.695833333333336</v>
      </c>
      <c r="AA19" s="18">
        <f>[15]Fevereiro!$B$30</f>
        <v>24.833333333333332</v>
      </c>
      <c r="AB19" s="18">
        <f>[15]Fevereiro!$B$31</f>
        <v>26.216666666666665</v>
      </c>
      <c r="AC19" s="18">
        <f>[15]Fevereiro!$B$32</f>
        <v>25.587499999999995</v>
      </c>
      <c r="AD19" s="41">
        <f t="shared" si="2"/>
        <v>25.534375000000004</v>
      </c>
    </row>
    <row r="20" spans="1:31" ht="17.100000000000001" customHeight="1">
      <c r="A20" s="16" t="s">
        <v>11</v>
      </c>
      <c r="B20" s="18">
        <f>[16]Fevereiro!$B$5</f>
        <v>26.583333333333339</v>
      </c>
      <c r="C20" s="18">
        <f>[16]Fevereiro!$B$6</f>
        <v>26.920833333333331</v>
      </c>
      <c r="D20" s="18">
        <f>[16]Fevereiro!$B$7</f>
        <v>26.833333333333329</v>
      </c>
      <c r="E20" s="18">
        <f>[16]Fevereiro!$B$8</f>
        <v>25.239130434782609</v>
      </c>
      <c r="F20" s="18">
        <f>[16]Fevereiro!$B$9</f>
        <v>27.087500000000002</v>
      </c>
      <c r="G20" s="18">
        <f>[16]Fevereiro!$B$10</f>
        <v>26.258333333333329</v>
      </c>
      <c r="H20" s="18">
        <f>[16]Fevereiro!$B$11</f>
        <v>24.787499999999998</v>
      </c>
      <c r="I20" s="18">
        <f>[16]Fevereiro!$B$12</f>
        <v>22.820833333333329</v>
      </c>
      <c r="J20" s="18">
        <f>[16]Fevereiro!$B$13</f>
        <v>22.066666666666666</v>
      </c>
      <c r="K20" s="18">
        <f>[16]Fevereiro!$B$14</f>
        <v>24.783333333333331</v>
      </c>
      <c r="L20" s="18">
        <f>[16]Fevereiro!$B$15</f>
        <v>23.570833333333336</v>
      </c>
      <c r="M20" s="18">
        <f>[16]Fevereiro!$B$16</f>
        <v>23.862500000000001</v>
      </c>
      <c r="N20" s="18">
        <f>[16]Fevereiro!$B$17</f>
        <v>25.5</v>
      </c>
      <c r="O20" s="18">
        <f>[16]Fevereiro!$B$18</f>
        <v>25.783333333333342</v>
      </c>
      <c r="P20" s="18">
        <f>[16]Fevereiro!$B$19</f>
        <v>25.341666666666665</v>
      </c>
      <c r="Q20" s="18">
        <f>[16]Fevereiro!$B$20</f>
        <v>27.045833333333334</v>
      </c>
      <c r="R20" s="18">
        <f>[16]Fevereiro!$B$21</f>
        <v>28.220833333333335</v>
      </c>
      <c r="S20" s="18">
        <f>[16]Fevereiro!$B$22</f>
        <v>24.791666666666668</v>
      </c>
      <c r="T20" s="18">
        <f>[16]Fevereiro!$B$23</f>
        <v>24.995833333333326</v>
      </c>
      <c r="U20" s="18">
        <f>[16]Fevereiro!$B$24</f>
        <v>25.94583333333334</v>
      </c>
      <c r="V20" s="18">
        <f>[16]Fevereiro!$B$25</f>
        <v>25.258333333333329</v>
      </c>
      <c r="W20" s="18">
        <f>[16]Fevereiro!$B$26</f>
        <v>25.258333333333329</v>
      </c>
      <c r="X20" s="18">
        <f>[16]Fevereiro!$B$27</f>
        <v>25.137499999999999</v>
      </c>
      <c r="Y20" s="18">
        <f>[16]Fevereiro!$B$28</f>
        <v>25.670833333333338</v>
      </c>
      <c r="Z20" s="18">
        <f>[16]Fevereiro!$B$29</f>
        <v>26.087499999999995</v>
      </c>
      <c r="AA20" s="18">
        <f>[16]Fevereiro!$B$30</f>
        <v>25.024999999999995</v>
      </c>
      <c r="AB20" s="18">
        <f>[16]Fevereiro!$B$31</f>
        <v>26.233333333333331</v>
      </c>
      <c r="AC20" s="18">
        <f>[16]Fevereiro!$B$32</f>
        <v>25.070833333333336</v>
      </c>
      <c r="AD20" s="41">
        <f t="shared" si="2"/>
        <v>25.435028467908904</v>
      </c>
    </row>
    <row r="21" spans="1:31" ht="17.100000000000001" customHeight="1">
      <c r="A21" s="16" t="s">
        <v>12</v>
      </c>
      <c r="B21" s="18">
        <f>[17]Fevereiro!$B$5</f>
        <v>27.633333333333329</v>
      </c>
      <c r="C21" s="18">
        <f>[17]Fevereiro!$B$6</f>
        <v>28.224999999999994</v>
      </c>
      <c r="D21" s="18">
        <f>[17]Fevereiro!$B$7</f>
        <v>28.366666666666664</v>
      </c>
      <c r="E21" s="18">
        <f>[17]Fevereiro!$B$8</f>
        <v>26.5625</v>
      </c>
      <c r="F21" s="18">
        <f>[17]Fevereiro!$B$9</f>
        <v>27.783333333333335</v>
      </c>
      <c r="G21" s="18">
        <f>[17]Fevereiro!$B$10</f>
        <v>27.862499999999997</v>
      </c>
      <c r="H21" s="18">
        <f>[17]Fevereiro!$B$11</f>
        <v>26.487499999999997</v>
      </c>
      <c r="I21" s="18">
        <f>[17]Fevereiro!$B$12</f>
        <v>25.120833333333334</v>
      </c>
      <c r="J21" s="18">
        <f>[17]Fevereiro!$B$13</f>
        <v>24.737500000000008</v>
      </c>
      <c r="K21" s="18">
        <f>[17]Fevereiro!$B$14</f>
        <v>26.208333333333339</v>
      </c>
      <c r="L21" s="18">
        <f>[17]Fevereiro!$B$15</f>
        <v>25.429166666666674</v>
      </c>
      <c r="M21" s="18">
        <f>[17]Fevereiro!$B$16</f>
        <v>25.641666666666666</v>
      </c>
      <c r="N21" s="18">
        <f>[17]Fevereiro!$B$17</f>
        <v>25.979166666666668</v>
      </c>
      <c r="O21" s="18">
        <f>[17]Fevereiro!$B$18</f>
        <v>26.391666666666669</v>
      </c>
      <c r="P21" s="18">
        <f>[17]Fevereiro!$B$19</f>
        <v>26.154166666666669</v>
      </c>
      <c r="Q21" s="18">
        <f>[17]Fevereiro!$B$20</f>
        <v>27.241666666666664</v>
      </c>
      <c r="R21" s="18">
        <f>[17]Fevereiro!$B$21</f>
        <v>28.662499999999998</v>
      </c>
      <c r="S21" s="18">
        <f>[17]Fevereiro!$B$22</f>
        <v>27.699999999999992</v>
      </c>
      <c r="T21" s="18">
        <f>[17]Fevereiro!$B$23</f>
        <v>26.900000000000006</v>
      </c>
      <c r="U21" s="18">
        <f>[17]Fevereiro!$B$24</f>
        <v>27.516666666666662</v>
      </c>
      <c r="V21" s="18">
        <f>[17]Fevereiro!$B$25</f>
        <v>26.187500000000004</v>
      </c>
      <c r="W21" s="18">
        <f>[17]Fevereiro!$B$26</f>
        <v>26.270833333333329</v>
      </c>
      <c r="X21" s="18">
        <f>[17]Fevereiro!$B$27</f>
        <v>26.212499999999995</v>
      </c>
      <c r="Y21" s="18">
        <f>[17]Fevereiro!$B$28</f>
        <v>26.599999999999998</v>
      </c>
      <c r="Z21" s="18">
        <f>[17]Fevereiro!$B$29</f>
        <v>27.45</v>
      </c>
      <c r="AA21" s="18">
        <f>[17]Fevereiro!$B$30</f>
        <v>27.166666666666668</v>
      </c>
      <c r="AB21" s="18">
        <f>[17]Fevereiro!$B$31</f>
        <v>27.745833333333326</v>
      </c>
      <c r="AC21" s="18">
        <f>[17]Fevereiro!$B$32</f>
        <v>27.008333333333336</v>
      </c>
      <c r="AD21" s="41">
        <f t="shared" si="2"/>
        <v>26.830208333333335</v>
      </c>
    </row>
    <row r="22" spans="1:31" ht="17.100000000000001" customHeight="1">
      <c r="A22" s="16" t="s">
        <v>13</v>
      </c>
      <c r="B22" s="18">
        <f>[18]Fevereiro!$B$5</f>
        <v>26.583333333333339</v>
      </c>
      <c r="C22" s="18">
        <f>[18]Fevereiro!$B$6</f>
        <v>27.508333333333336</v>
      </c>
      <c r="D22" s="18">
        <f>[18]Fevereiro!$B$7</f>
        <v>28.220833333333335</v>
      </c>
      <c r="E22" s="18">
        <f>[18]Fevereiro!$B$8</f>
        <v>26.970833333333346</v>
      </c>
      <c r="F22" s="18">
        <f>[18]Fevereiro!$B$9</f>
        <v>28.416666666666668</v>
      </c>
      <c r="G22" s="18">
        <f>[18]Fevereiro!$B$10</f>
        <v>28.395833333333329</v>
      </c>
      <c r="H22" s="18">
        <f>[18]Fevereiro!$B$11</f>
        <v>27.704166666666669</v>
      </c>
      <c r="I22" s="18">
        <f>[18]Fevereiro!$B$12</f>
        <v>24.212499999999995</v>
      </c>
      <c r="J22" s="18">
        <f>[18]Fevereiro!$B$13</f>
        <v>24.112500000000001</v>
      </c>
      <c r="K22" s="18">
        <f>[18]Fevereiro!$B$14</f>
        <v>24.995833333333334</v>
      </c>
      <c r="L22" s="18">
        <f>[18]Fevereiro!$B$15</f>
        <v>26.679166666666671</v>
      </c>
      <c r="M22" s="18">
        <f>[18]Fevereiro!$B$16</f>
        <v>27.554166666666671</v>
      </c>
      <c r="N22" s="18">
        <f>[18]Fevereiro!$B$17</f>
        <v>27.541666666666661</v>
      </c>
      <c r="O22" s="18">
        <f>[18]Fevereiro!$B$18</f>
        <v>26.391666666666669</v>
      </c>
      <c r="P22" s="18">
        <f>[18]Fevereiro!$B$19</f>
        <v>26.154166666666669</v>
      </c>
      <c r="Q22" s="18">
        <f>[18]Fevereiro!$B$20</f>
        <v>27.241666666666664</v>
      </c>
      <c r="R22" s="18">
        <f>[18]Fevereiro!$B$21</f>
        <v>28.662499999999998</v>
      </c>
      <c r="S22" s="18">
        <f>[18]Fevereiro!$B$22</f>
        <v>27.699999999999992</v>
      </c>
      <c r="T22" s="18">
        <f>[18]Fevereiro!$B$23</f>
        <v>26.625000000000004</v>
      </c>
      <c r="U22" s="18">
        <f>[18]Fevereiro!$B$24</f>
        <v>25.712500000000002</v>
      </c>
      <c r="V22" s="18">
        <f>[18]Fevereiro!$B$25</f>
        <v>26.270833333333332</v>
      </c>
      <c r="W22" s="18">
        <f>[18]Fevereiro!$B$26</f>
        <v>26.645833333333332</v>
      </c>
      <c r="X22" s="18">
        <f>[18]Fevereiro!$B$27</f>
        <v>26.579166666666666</v>
      </c>
      <c r="Y22" s="18">
        <f>[18]Fevereiro!$B$28</f>
        <v>27.245833333333337</v>
      </c>
      <c r="Z22" s="18">
        <f>[18]Fevereiro!$B$29</f>
        <v>27.254166666666663</v>
      </c>
      <c r="AA22" s="18">
        <f>[18]Fevereiro!$B$30</f>
        <v>26.579166666666666</v>
      </c>
      <c r="AB22" s="18">
        <f>[18]Fevereiro!$B$31</f>
        <v>26.387500000000003</v>
      </c>
      <c r="AC22" s="18">
        <f>[18]Fevereiro!$B$32</f>
        <v>26.262499999999992</v>
      </c>
      <c r="AD22" s="41">
        <f t="shared" si="2"/>
        <v>26.807440476190486</v>
      </c>
    </row>
    <row r="23" spans="1:31" ht="17.100000000000001" customHeight="1">
      <c r="A23" s="16" t="s">
        <v>14</v>
      </c>
      <c r="B23" s="18">
        <f>[19]Fevereiro!$B$5</f>
        <v>24.162499999999998</v>
      </c>
      <c r="C23" s="18">
        <f>[19]Fevereiro!$B$6</f>
        <v>26.108333333333331</v>
      </c>
      <c r="D23" s="18">
        <f>[19]Fevereiro!$B$7</f>
        <v>24.933333333333337</v>
      </c>
      <c r="E23" s="18">
        <f>[19]Fevereiro!$B$8</f>
        <v>24.874999999999996</v>
      </c>
      <c r="F23" s="18">
        <f>[19]Fevereiro!$B$9</f>
        <v>26.387499999999999</v>
      </c>
      <c r="G23" s="18">
        <f>[19]Fevereiro!$B$10</f>
        <v>26.587500000000002</v>
      </c>
      <c r="H23" s="18">
        <f>[19]Fevereiro!$B$11</f>
        <v>24.275000000000002</v>
      </c>
      <c r="I23" s="18">
        <f>[19]Fevereiro!$B$12</f>
        <v>21.974999999999998</v>
      </c>
      <c r="J23" s="18">
        <f>[19]Fevereiro!$B$13</f>
        <v>21.404166666666669</v>
      </c>
      <c r="K23" s="18">
        <f>[19]Fevereiro!$B$14</f>
        <v>23.674999999999997</v>
      </c>
      <c r="L23" s="18">
        <f>[19]Fevereiro!$B$15</f>
        <v>25.433333333333337</v>
      </c>
      <c r="M23" s="18">
        <f>[19]Fevereiro!$B$16</f>
        <v>26.599999999999998</v>
      </c>
      <c r="N23" s="18">
        <f>[19]Fevereiro!$B$17</f>
        <v>26.974999999999998</v>
      </c>
      <c r="O23" s="18">
        <f>[19]Fevereiro!$B$18</f>
        <v>28.691666666666663</v>
      </c>
      <c r="P23" s="18">
        <f>[19]Fevereiro!$B$19</f>
        <v>27.925000000000001</v>
      </c>
      <c r="Q23" s="18">
        <f>[19]Fevereiro!$B$20</f>
        <v>27.525000000000002</v>
      </c>
      <c r="R23" s="18">
        <f>[19]Fevereiro!$B$21</f>
        <v>28.558333333333334</v>
      </c>
      <c r="S23" s="18">
        <f>[19]Fevereiro!$B$22</f>
        <v>27.520833333333332</v>
      </c>
      <c r="T23" s="18">
        <f>[19]Fevereiro!$B$23</f>
        <v>25.654166666666669</v>
      </c>
      <c r="U23" s="18">
        <f>[19]Fevereiro!$B$24</f>
        <v>27.345833333333331</v>
      </c>
      <c r="V23" s="18">
        <f>[19]Fevereiro!$B$25</f>
        <v>25.420833333333334</v>
      </c>
      <c r="W23" s="18">
        <f>[19]Fevereiro!$B$26</f>
        <v>25.891666666666666</v>
      </c>
      <c r="X23" s="18">
        <f>[19]Fevereiro!$B$27</f>
        <v>25.320833333333329</v>
      </c>
      <c r="Y23" s="18">
        <f>[19]Fevereiro!$B$28</f>
        <v>25.729166666666668</v>
      </c>
      <c r="Z23" s="18">
        <f>[19]Fevereiro!$B$29</f>
        <v>24.233333333333331</v>
      </c>
      <c r="AA23" s="18">
        <f>[19]Fevereiro!$B$30</f>
        <v>25.729166666666671</v>
      </c>
      <c r="AB23" s="18">
        <f>[19]Fevereiro!$B$31</f>
        <v>24.391666666666669</v>
      </c>
      <c r="AC23" s="18">
        <f>[19]Fevereiro!$B$32</f>
        <v>26.333333333333332</v>
      </c>
      <c r="AD23" s="41">
        <f t="shared" si="2"/>
        <v>25.702232142857138</v>
      </c>
    </row>
    <row r="24" spans="1:31" ht="17.100000000000001" customHeight="1">
      <c r="A24" s="16" t="s">
        <v>15</v>
      </c>
      <c r="B24" s="18">
        <f>[20]Fevereiro!$B$5</f>
        <v>25.916666666666661</v>
      </c>
      <c r="C24" s="18">
        <f>[20]Fevereiro!$B$6</f>
        <v>26.066666666666666</v>
      </c>
      <c r="D24" s="18">
        <f>[20]Fevereiro!$B$7</f>
        <v>25.924999999999997</v>
      </c>
      <c r="E24" s="18">
        <f>[20]Fevereiro!$B$8</f>
        <v>25.391666666666669</v>
      </c>
      <c r="F24" s="18">
        <f>[20]Fevereiro!$B$9</f>
        <v>26.566666666666674</v>
      </c>
      <c r="G24" s="18">
        <f>[20]Fevereiro!$B$10</f>
        <v>26.812499999999996</v>
      </c>
      <c r="H24" s="18">
        <f>[20]Fevereiro!$B$11</f>
        <v>23.066666666666666</v>
      </c>
      <c r="I24" s="18">
        <f>[20]Fevereiro!$B$12</f>
        <v>21.429166666666671</v>
      </c>
      <c r="J24" s="18">
        <f>[20]Fevereiro!$B$13</f>
        <v>21.404166666666669</v>
      </c>
      <c r="K24" s="18">
        <f>[20]Fevereiro!$B$14</f>
        <v>23.979166666666668</v>
      </c>
      <c r="L24" s="18">
        <f>[20]Fevereiro!$B$15</f>
        <v>23.145833333333339</v>
      </c>
      <c r="M24" s="18">
        <f>[20]Fevereiro!$B$16</f>
        <v>22.833333333333339</v>
      </c>
      <c r="N24" s="18">
        <f>[20]Fevereiro!$B$17</f>
        <v>23.7</v>
      </c>
      <c r="O24" s="18">
        <f>[20]Fevereiro!$B$18</f>
        <v>23.654166666666669</v>
      </c>
      <c r="P24" s="18">
        <f>[20]Fevereiro!$B$19</f>
        <v>23.970833333333331</v>
      </c>
      <c r="Q24" s="18">
        <f>[20]Fevereiro!$B$20</f>
        <v>26.029166666666665</v>
      </c>
      <c r="R24" s="18">
        <f>[20]Fevereiro!$B$21</f>
        <v>26.412500000000005</v>
      </c>
      <c r="S24" s="18">
        <f>[20]Fevereiro!$B$22</f>
        <v>26.883333333333329</v>
      </c>
      <c r="T24" s="18">
        <f>[20]Fevereiro!$B$23</f>
        <v>25.329166666666669</v>
      </c>
      <c r="U24" s="18">
        <f>[20]Fevereiro!$B$24</f>
        <v>24.575000000000003</v>
      </c>
      <c r="V24" s="18">
        <f>[20]Fevereiro!$B$25</f>
        <v>23.933333333333334</v>
      </c>
      <c r="W24" s="18">
        <f>[20]Fevereiro!$B$26</f>
        <v>25.616666666666664</v>
      </c>
      <c r="X24" s="18">
        <f>[20]Fevereiro!$B$27</f>
        <v>24.891666666666666</v>
      </c>
      <c r="Y24" s="18">
        <f>[20]Fevereiro!$B$28</f>
        <v>23.933333333333337</v>
      </c>
      <c r="Z24" s="18">
        <f>[20]Fevereiro!$B$29</f>
        <v>24.987499999999997</v>
      </c>
      <c r="AA24" s="18">
        <f>[20]Fevereiro!$B$30</f>
        <v>23.370833333333334</v>
      </c>
      <c r="AB24" s="18">
        <f>[20]Fevereiro!$B$31</f>
        <v>24.979166666666668</v>
      </c>
      <c r="AC24" s="18">
        <f>[20]Fevereiro!$B$32</f>
        <v>25.016666666666662</v>
      </c>
      <c r="AD24" s="41">
        <f t="shared" si="2"/>
        <v>24.636458333333319</v>
      </c>
    </row>
    <row r="25" spans="1:31" ht="17.100000000000001" customHeight="1">
      <c r="A25" s="16" t="s">
        <v>16</v>
      </c>
      <c r="B25" s="18">
        <f>[21]Fevereiro!$B$5</f>
        <v>31.120833333333334</v>
      </c>
      <c r="C25" s="18">
        <f>[21]Fevereiro!$B$6</f>
        <v>30.283333333333331</v>
      </c>
      <c r="D25" s="18">
        <f>[21]Fevereiro!$B$7</f>
        <v>30.491666666666664</v>
      </c>
      <c r="E25" s="18">
        <f>[21]Fevereiro!$B$8</f>
        <v>30.487499999999997</v>
      </c>
      <c r="F25" s="18">
        <f>[21]Fevereiro!$B$9</f>
        <v>31.712500000000006</v>
      </c>
      <c r="G25" s="18">
        <f>[21]Fevereiro!$B$10</f>
        <v>30.329166666666666</v>
      </c>
      <c r="H25" s="18">
        <f>[21]Fevereiro!$B$11</f>
        <v>29.425000000000001</v>
      </c>
      <c r="I25" s="18">
        <f>[21]Fevereiro!$B$12</f>
        <v>28.529166666666658</v>
      </c>
      <c r="J25" s="18">
        <f>[21]Fevereiro!$B$13</f>
        <v>26.525000000000002</v>
      </c>
      <c r="K25" s="18">
        <f>[21]Fevereiro!$B$14</f>
        <v>28.674999999999997</v>
      </c>
      <c r="L25" s="18">
        <f>[21]Fevereiro!$B$15</f>
        <v>25.275000000000006</v>
      </c>
      <c r="M25" s="18">
        <f>[21]Fevereiro!$B$16</f>
        <v>25.4375</v>
      </c>
      <c r="N25" s="18">
        <f>[21]Fevereiro!$B$17</f>
        <v>25.904166666666669</v>
      </c>
      <c r="O25" s="18">
        <f>[21]Fevereiro!$B$18</f>
        <v>28.429166666666664</v>
      </c>
      <c r="P25" s="18">
        <f>[21]Fevereiro!$B$19</f>
        <v>27.645833333333332</v>
      </c>
      <c r="Q25" s="18">
        <f>[21]Fevereiro!$B$20</f>
        <v>29.508333333333326</v>
      </c>
      <c r="R25" s="18">
        <f>[21]Fevereiro!$B$21</f>
        <v>31.108333333333334</v>
      </c>
      <c r="S25" s="18">
        <f>[21]Fevereiro!$B$22</f>
        <v>30.237499999999994</v>
      </c>
      <c r="T25" s="18">
        <f>[21]Fevereiro!$B$23</f>
        <v>26.408333333333331</v>
      </c>
      <c r="U25" s="18">
        <f>[21]Fevereiro!$B$24</f>
        <v>27.641666666666662</v>
      </c>
      <c r="V25" s="18">
        <f>[21]Fevereiro!$B$25</f>
        <v>26.745833333333334</v>
      </c>
      <c r="W25" s="18">
        <f>[21]Fevereiro!$B$26</f>
        <v>27.416666666666668</v>
      </c>
      <c r="X25" s="18">
        <f>[21]Fevereiro!$B$27</f>
        <v>29.541666666666661</v>
      </c>
      <c r="Y25" s="18">
        <f>[21]Fevereiro!$B$28</f>
        <v>29.137500000000003</v>
      </c>
      <c r="Z25" s="18">
        <f>[21]Fevereiro!$B$29</f>
        <v>28.716666666666669</v>
      </c>
      <c r="AA25" s="18">
        <f>[21]Fevereiro!$B$30</f>
        <v>26.900000000000002</v>
      </c>
      <c r="AB25" s="18">
        <f>[21]Fevereiro!$B$31</f>
        <v>27.479166666666668</v>
      </c>
      <c r="AC25" s="18">
        <f>[21]Fevereiro!$B$32</f>
        <v>28.5</v>
      </c>
      <c r="AD25" s="41">
        <f t="shared" si="2"/>
        <v>28.557589285714283</v>
      </c>
    </row>
    <row r="26" spans="1:31" ht="17.100000000000001" customHeight="1">
      <c r="A26" s="16" t="s">
        <v>17</v>
      </c>
      <c r="B26" s="18">
        <f>[22]Fevereiro!$B$5</f>
        <v>27.654166666666669</v>
      </c>
      <c r="C26" s="18">
        <f>[22]Fevereiro!$B$6</f>
        <v>28.258333333333329</v>
      </c>
      <c r="D26" s="18">
        <f>[22]Fevereiro!$B$7</f>
        <v>26.245833333333337</v>
      </c>
      <c r="E26" s="18">
        <f>[22]Fevereiro!$B$8</f>
        <v>24.626086956521743</v>
      </c>
      <c r="F26" s="18">
        <f>[22]Fevereiro!$B$9</f>
        <v>27.216666666666665</v>
      </c>
      <c r="G26" s="18">
        <f>[22]Fevereiro!$B$10</f>
        <v>26.9375</v>
      </c>
      <c r="H26" s="18">
        <f>[22]Fevereiro!$B$11</f>
        <v>23.958333333333332</v>
      </c>
      <c r="I26" s="18">
        <f>[22]Fevereiro!$B$12</f>
        <v>23.033333333333331</v>
      </c>
      <c r="J26" s="18">
        <f>[22]Fevereiro!$B$13</f>
        <v>22.495833333333334</v>
      </c>
      <c r="K26" s="18">
        <f>[22]Fevereiro!$B$14</f>
        <v>25.133333333333336</v>
      </c>
      <c r="L26" s="18">
        <f>[22]Fevereiro!$B$15</f>
        <v>24.858333333333331</v>
      </c>
      <c r="M26" s="18">
        <f>[22]Fevereiro!$B$16</f>
        <v>25.554166666666664</v>
      </c>
      <c r="N26" s="18">
        <f>[22]Fevereiro!$B$17</f>
        <v>25.141666666666669</v>
      </c>
      <c r="O26" s="18">
        <f>[22]Fevereiro!$B$18</f>
        <v>25.491666666666664</v>
      </c>
      <c r="P26" s="18">
        <f>[22]Fevereiro!$B$19</f>
        <v>25.429166666666664</v>
      </c>
      <c r="Q26" s="18">
        <f>[22]Fevereiro!$B$20</f>
        <v>27.441666666666674</v>
      </c>
      <c r="R26" s="18">
        <f>[22]Fevereiro!$B$21</f>
        <v>28.624999999999996</v>
      </c>
      <c r="S26" s="18">
        <f>[22]Fevereiro!$B$22</f>
        <v>26.229166666666668</v>
      </c>
      <c r="T26" s="18">
        <f>[22]Fevereiro!$B$23</f>
        <v>24.970833333333331</v>
      </c>
      <c r="U26" s="18">
        <f>[22]Fevereiro!$B$24</f>
        <v>26.625</v>
      </c>
      <c r="V26" s="18">
        <f>[22]Fevereiro!$B$25</f>
        <v>25.229166666666668</v>
      </c>
      <c r="W26" s="18">
        <f>[22]Fevereiro!$B$26</f>
        <v>24.979166666666668</v>
      </c>
      <c r="X26" s="18">
        <f>[22]Fevereiro!$B$27</f>
        <v>26.129166666666666</v>
      </c>
      <c r="Y26" s="18">
        <f>[22]Fevereiro!$B$28</f>
        <v>25.95</v>
      </c>
      <c r="Z26" s="18">
        <f>[22]Fevereiro!$B$29</f>
        <v>26.504166666666666</v>
      </c>
      <c r="AA26" s="18">
        <f>[22]Fevereiro!$B$30</f>
        <v>25.229166666666668</v>
      </c>
      <c r="AB26" s="18">
        <f>[22]Fevereiro!$B$31</f>
        <v>26.691666666666666</v>
      </c>
      <c r="AC26" s="18">
        <f>[22]Fevereiro!$B$32</f>
        <v>24.912499999999998</v>
      </c>
      <c r="AD26" s="41">
        <f t="shared" si="2"/>
        <v>25.769681677018639</v>
      </c>
    </row>
    <row r="27" spans="1:31" ht="17.100000000000001" customHeight="1">
      <c r="A27" s="16" t="s">
        <v>18</v>
      </c>
      <c r="B27" s="18">
        <f>[23]Fevereiro!$B$5</f>
        <v>22.625</v>
      </c>
      <c r="C27" s="18">
        <f>[23]Fevereiro!$B$6</f>
        <v>23.525000000000002</v>
      </c>
      <c r="D27" s="18">
        <f>[23]Fevereiro!$B$7</f>
        <v>23.987499999999997</v>
      </c>
      <c r="E27" s="18">
        <f>[23]Fevereiro!$B$8</f>
        <v>23.504166666666674</v>
      </c>
      <c r="F27" s="18">
        <f>[23]Fevereiro!$B$9</f>
        <v>24.683333333333334</v>
      </c>
      <c r="G27" s="18">
        <f>[23]Fevereiro!$B$10</f>
        <v>24.370833333333334</v>
      </c>
      <c r="H27" s="18">
        <f>[23]Fevereiro!$B$11</f>
        <v>23.420833333333331</v>
      </c>
      <c r="I27" s="18">
        <f>[23]Fevereiro!$B$12</f>
        <v>19.812500000000004</v>
      </c>
      <c r="J27" s="18">
        <f>[23]Fevereiro!$B$13</f>
        <v>20.133333333333336</v>
      </c>
      <c r="K27" s="18">
        <f>[23]Fevereiro!$B$14</f>
        <v>21.595833333333335</v>
      </c>
      <c r="L27" s="18">
        <f>[23]Fevereiro!$B$15</f>
        <v>23.762499999999999</v>
      </c>
      <c r="M27" s="18">
        <f>[23]Fevereiro!$B$16</f>
        <v>23.608333333333338</v>
      </c>
      <c r="N27" s="18">
        <f>[23]Fevereiro!$B$17</f>
        <v>24.837499999999995</v>
      </c>
      <c r="O27" s="18">
        <f>[23]Fevereiro!$B$18</f>
        <v>25.362499999999997</v>
      </c>
      <c r="P27" s="18">
        <f>[23]Fevereiro!$B$19</f>
        <v>24.258333333333336</v>
      </c>
      <c r="Q27" s="18">
        <f>[23]Fevereiro!$B$20</f>
        <v>25.141666666666662</v>
      </c>
      <c r="R27" s="18">
        <f>[23]Fevereiro!$B$21</f>
        <v>24.558333333333337</v>
      </c>
      <c r="S27" s="18">
        <f>[23]Fevereiro!$B$22</f>
        <v>24.470833333333331</v>
      </c>
      <c r="T27" s="18">
        <f>[23]Fevereiro!$B$23</f>
        <v>24.7</v>
      </c>
      <c r="U27" s="18">
        <f>[23]Fevereiro!$B$24</f>
        <v>23.304166666666664</v>
      </c>
      <c r="V27" s="18">
        <f>[23]Fevereiro!$B$25</f>
        <v>23.620833333333337</v>
      </c>
      <c r="W27" s="18">
        <f>[23]Fevereiro!$B$26</f>
        <v>22.183333333333337</v>
      </c>
      <c r="X27" s="18">
        <f>[23]Fevereiro!$B$27</f>
        <v>22.245833333333334</v>
      </c>
      <c r="Y27" s="18">
        <f>[23]Fevereiro!$B$28</f>
        <v>22.841666666666665</v>
      </c>
      <c r="Z27" s="18">
        <f>[23]Fevereiro!$B$29</f>
        <v>23.829166666666666</v>
      </c>
      <c r="AA27" s="18">
        <f>[23]Fevereiro!$B$30</f>
        <v>23.158333333333331</v>
      </c>
      <c r="AB27" s="18">
        <f>[23]Fevereiro!$B$31</f>
        <v>22.870833333333334</v>
      </c>
      <c r="AC27" s="18">
        <f>[23]Fevereiro!$B$32</f>
        <v>22.600000000000005</v>
      </c>
      <c r="AD27" s="41">
        <f t="shared" si="2"/>
        <v>23.393303571428568</v>
      </c>
    </row>
    <row r="28" spans="1:31" ht="17.100000000000001" customHeight="1">
      <c r="A28" s="16" t="s">
        <v>19</v>
      </c>
      <c r="B28" s="18">
        <f>[24]Fevereiro!$B$5</f>
        <v>27.866666666666664</v>
      </c>
      <c r="C28" s="18">
        <f>[24]Fevereiro!$B$6</f>
        <v>28.033333333333331</v>
      </c>
      <c r="D28" s="18">
        <f>[24]Fevereiro!$B$7</f>
        <v>27.129166666666663</v>
      </c>
      <c r="E28" s="18">
        <f>[24]Fevereiro!$B$8</f>
        <v>26.575000000000003</v>
      </c>
      <c r="F28" s="18">
        <f>[24]Fevereiro!$B$9</f>
        <v>26.833333333333332</v>
      </c>
      <c r="G28" s="18">
        <f>[24]Fevereiro!$B$10</f>
        <v>25.150000000000002</v>
      </c>
      <c r="H28" s="18">
        <f>[24]Fevereiro!$B$11</f>
        <v>22.987500000000001</v>
      </c>
      <c r="I28" s="18">
        <f>[24]Fevereiro!$B$12</f>
        <v>21.962500000000002</v>
      </c>
      <c r="J28" s="18">
        <f>[24]Fevereiro!$B$13</f>
        <v>23.087500000000002</v>
      </c>
      <c r="K28" s="18">
        <f>[24]Fevereiro!$B$14</f>
        <v>25.070833333333329</v>
      </c>
      <c r="L28" s="18">
        <f>[24]Fevereiro!$B$15</f>
        <v>24.724999999999994</v>
      </c>
      <c r="M28" s="18">
        <f>[24]Fevereiro!$B$16</f>
        <v>23.504166666666674</v>
      </c>
      <c r="N28" s="18">
        <f>[24]Fevereiro!$B$17</f>
        <v>24.75833333333334</v>
      </c>
      <c r="O28" s="18">
        <f>[24]Fevereiro!$B$18</f>
        <v>22.762500000000003</v>
      </c>
      <c r="P28" s="18">
        <f>[24]Fevereiro!$B$19</f>
        <v>23.737500000000001</v>
      </c>
      <c r="Q28" s="18">
        <f>[24]Fevereiro!$B$20</f>
        <v>23.654166666666665</v>
      </c>
      <c r="R28" s="18">
        <f>[24]Fevereiro!$B$21</f>
        <v>26.954166666666669</v>
      </c>
      <c r="S28" s="18">
        <f>[24]Fevereiro!$B$22</f>
        <v>27.150000000000002</v>
      </c>
      <c r="T28" s="18">
        <f>[24]Fevereiro!$B$23</f>
        <v>24.429166666666671</v>
      </c>
      <c r="U28" s="18">
        <f>[24]Fevereiro!$B$24</f>
        <v>25.412500000000005</v>
      </c>
      <c r="V28" s="18">
        <f>[24]Fevereiro!$B$25</f>
        <v>24.324999999999999</v>
      </c>
      <c r="W28" s="18">
        <f>[24]Fevereiro!$B$26</f>
        <v>25.683333333333334</v>
      </c>
      <c r="X28" s="18">
        <f>[24]Fevereiro!$B$27</f>
        <v>25.820833333333336</v>
      </c>
      <c r="Y28" s="18">
        <f>[24]Fevereiro!$B$28</f>
        <v>26.279166666666665</v>
      </c>
      <c r="Z28" s="18">
        <f>[24]Fevereiro!$B$29</f>
        <v>24.970833333333335</v>
      </c>
      <c r="AA28" s="18">
        <f>[24]Fevereiro!$B$30</f>
        <v>24.058333333333341</v>
      </c>
      <c r="AB28" s="18">
        <f>[24]Fevereiro!$B$31</f>
        <v>24.404166666666665</v>
      </c>
      <c r="AC28" s="18">
        <f>[24]Fevereiro!$B$32</f>
        <v>24.304166666666671</v>
      </c>
      <c r="AD28" s="41">
        <f t="shared" si="2"/>
        <v>25.058184523809526</v>
      </c>
    </row>
    <row r="29" spans="1:31" ht="17.100000000000001" customHeight="1">
      <c r="A29" s="16" t="s">
        <v>31</v>
      </c>
      <c r="B29" s="18">
        <f>[25]Fevereiro!$B$5</f>
        <v>25.504166666666674</v>
      </c>
      <c r="C29" s="18">
        <f>[25]Fevereiro!$B$6</f>
        <v>26.158333333333335</v>
      </c>
      <c r="D29" s="18">
        <f>[25]Fevereiro!$B$7</f>
        <v>26.037500000000005</v>
      </c>
      <c r="E29" s="18">
        <f>[25]Fevereiro!$B$8</f>
        <v>25.045833333333334</v>
      </c>
      <c r="F29" s="18">
        <f>[25]Fevereiro!$B$9</f>
        <v>26.937500000000004</v>
      </c>
      <c r="G29" s="18">
        <f>[25]Fevereiro!$B$10</f>
        <v>25.879166666666663</v>
      </c>
      <c r="H29" s="18">
        <f>[25]Fevereiro!$B$11</f>
        <v>24.791666666666671</v>
      </c>
      <c r="I29" s="18">
        <f>[25]Fevereiro!$B$12</f>
        <v>23.212500000000002</v>
      </c>
      <c r="J29" s="18">
        <f>[25]Fevereiro!$B$13</f>
        <v>22.141666666666662</v>
      </c>
      <c r="K29" s="18">
        <f>[25]Fevereiro!$B$14</f>
        <v>23.8125</v>
      </c>
      <c r="L29" s="18">
        <f>[25]Fevereiro!$B$15</f>
        <v>24.195833333333336</v>
      </c>
      <c r="M29" s="18">
        <f>[25]Fevereiro!$B$16</f>
        <v>24.116666666666671</v>
      </c>
      <c r="N29" s="18">
        <f>[25]Fevereiro!$B$17</f>
        <v>24.900000000000006</v>
      </c>
      <c r="O29" s="18">
        <f>[25]Fevereiro!$B$18</f>
        <v>25.587499999999991</v>
      </c>
      <c r="P29" s="18">
        <f>[25]Fevereiro!$B$19</f>
        <v>26.254166666666666</v>
      </c>
      <c r="Q29" s="18">
        <f>[25]Fevereiro!$B$20</f>
        <v>26.641666666666662</v>
      </c>
      <c r="R29" s="18">
        <f>[25]Fevereiro!$B$21</f>
        <v>29.1875</v>
      </c>
      <c r="S29" s="18">
        <f>[25]Fevereiro!$B$22</f>
        <v>26.704166666666662</v>
      </c>
      <c r="T29" s="18">
        <f>[25]Fevereiro!$B$23</f>
        <v>25.670833333333334</v>
      </c>
      <c r="U29" s="18">
        <f>[25]Fevereiro!$B$24</f>
        <v>25.850000000000005</v>
      </c>
      <c r="V29" s="18">
        <f>[25]Fevereiro!$B$25</f>
        <v>25.529166666666665</v>
      </c>
      <c r="W29" s="18">
        <f>[25]Fevereiro!$B$26</f>
        <v>24.012500000000003</v>
      </c>
      <c r="X29" s="18">
        <f>[25]Fevereiro!$B$27</f>
        <v>24.620833333333337</v>
      </c>
      <c r="Y29" s="18">
        <f>[25]Fevereiro!$B$28</f>
        <v>25.391666666666669</v>
      </c>
      <c r="Z29" s="18">
        <f>[25]Fevereiro!$B$29</f>
        <v>25.987500000000001</v>
      </c>
      <c r="AA29" s="18">
        <f>[25]Fevereiro!$B$30</f>
        <v>25.491666666666671</v>
      </c>
      <c r="AB29" s="18">
        <f>[25]Fevereiro!$B$31</f>
        <v>25.4375</v>
      </c>
      <c r="AC29" s="18">
        <f>[25]Fevereiro!$B$32</f>
        <v>26.033333333333335</v>
      </c>
      <c r="AD29" s="41">
        <f t="shared" si="2"/>
        <v>25.397619047619049</v>
      </c>
    </row>
    <row r="30" spans="1:31" ht="17.100000000000001" customHeight="1">
      <c r="A30" s="16" t="s">
        <v>50</v>
      </c>
      <c r="B30" s="18" t="str">
        <f>[26]Fevereiro!$B$5</f>
        <v>**</v>
      </c>
      <c r="C30" s="18" t="str">
        <f>[26]Fevereiro!$B$6</f>
        <v>**</v>
      </c>
      <c r="D30" s="18" t="str">
        <f>[26]Fevereiro!$B$7</f>
        <v>**</v>
      </c>
      <c r="E30" s="18" t="str">
        <f>[26]Fevereiro!$B$8</f>
        <v>**</v>
      </c>
      <c r="F30" s="18" t="str">
        <f>[26]Fevereiro!$B$9</f>
        <v>**</v>
      </c>
      <c r="G30" s="18" t="str">
        <f>[26]Fevereiro!$B$10</f>
        <v>**</v>
      </c>
      <c r="H30" s="18" t="str">
        <f>[26]Fevereiro!$B$11</f>
        <v>**</v>
      </c>
      <c r="I30" s="18" t="str">
        <f>[26]Fevereiro!$B$12</f>
        <v>**</v>
      </c>
      <c r="J30" s="18" t="str">
        <f>[26]Fevereiro!$B$13</f>
        <v>**</v>
      </c>
      <c r="K30" s="18" t="str">
        <f>[26]Fevereiro!$B$14</f>
        <v>**</v>
      </c>
      <c r="L30" s="18" t="str">
        <f>[26]Fevereiro!$B$15</f>
        <v>**</v>
      </c>
      <c r="M30" s="18" t="str">
        <f>[26]Fevereiro!$B$16</f>
        <v>**</v>
      </c>
      <c r="N30" s="18" t="str">
        <f>[26]Fevereiro!$B$17</f>
        <v>**</v>
      </c>
      <c r="O30" s="18" t="str">
        <f>[26]Fevereiro!$B$18</f>
        <v>**</v>
      </c>
      <c r="P30" s="18" t="str">
        <f>[26]Fevereiro!$B$19</f>
        <v>**</v>
      </c>
      <c r="Q30" s="18" t="str">
        <f>[26]Fevereiro!$B$20</f>
        <v>**</v>
      </c>
      <c r="R30" s="18" t="str">
        <f>[26]Fevereiro!$B$21</f>
        <v>**</v>
      </c>
      <c r="S30" s="18" t="str">
        <f>[26]Fevereiro!$B$22</f>
        <v>**</v>
      </c>
      <c r="T30" s="18" t="str">
        <f>[26]Fevereiro!$B$23</f>
        <v>**</v>
      </c>
      <c r="U30" s="18" t="str">
        <f>[26]Fevereiro!$B$24</f>
        <v>**</v>
      </c>
      <c r="V30" s="18" t="str">
        <f>[26]Fevereiro!$B$25</f>
        <v>**</v>
      </c>
      <c r="W30" s="18" t="str">
        <f>[26]Fevereiro!$B$26</f>
        <v>**</v>
      </c>
      <c r="X30" s="18" t="str">
        <f>[26]Fevereiro!$B$27</f>
        <v>**</v>
      </c>
      <c r="Y30" s="18" t="str">
        <f>[26]Fevereiro!$B$28</f>
        <v>**</v>
      </c>
      <c r="Z30" s="18" t="str">
        <f>[26]Fevereiro!$B$29</f>
        <v>**</v>
      </c>
      <c r="AA30" s="18" t="str">
        <f>[26]Fevereiro!$B$30</f>
        <v>**</v>
      </c>
      <c r="AB30" s="18" t="s">
        <v>74</v>
      </c>
      <c r="AC30" s="18" t="s">
        <v>74</v>
      </c>
      <c r="AD30" s="41" t="s">
        <v>74</v>
      </c>
    </row>
    <row r="31" spans="1:31" ht="17.100000000000001" customHeight="1">
      <c r="A31" s="16" t="s">
        <v>20</v>
      </c>
      <c r="B31" s="18">
        <f>[27]Fevereiro!$B$5</f>
        <v>25.237499999999997</v>
      </c>
      <c r="C31" s="18">
        <f>[27]Fevereiro!$B$6</f>
        <v>28.287499999999998</v>
      </c>
      <c r="D31" s="18">
        <f>[27]Fevereiro!$B$7</f>
        <v>25.8</v>
      </c>
      <c r="E31" s="18">
        <f>[27]Fevereiro!$B$8</f>
        <v>25.141666666666666</v>
      </c>
      <c r="F31" s="18">
        <f>[27]Fevereiro!$B$9</f>
        <v>26.899999999999995</v>
      </c>
      <c r="G31" s="18">
        <f>[27]Fevereiro!$B$10</f>
        <v>27.608333333333334</v>
      </c>
      <c r="H31" s="18">
        <f>[27]Fevereiro!$B$11</f>
        <v>26.024999999999995</v>
      </c>
      <c r="I31" s="18">
        <f>[27]Fevereiro!$B$12</f>
        <v>21.941666666666663</v>
      </c>
      <c r="J31" s="18">
        <f>[27]Fevereiro!$B$13</f>
        <v>22.012499999999999</v>
      </c>
      <c r="K31" s="18">
        <f>[27]Fevereiro!$B$14</f>
        <v>24.3</v>
      </c>
      <c r="L31" s="18">
        <f>[27]Fevereiro!$B$15</f>
        <v>26.570833333333329</v>
      </c>
      <c r="M31" s="18">
        <f>[27]Fevereiro!$B$16</f>
        <v>27.45</v>
      </c>
      <c r="N31" s="18">
        <f>[27]Fevereiro!$B$17</f>
        <v>26.308333333333341</v>
      </c>
      <c r="O31" s="18">
        <f>[27]Fevereiro!$B$18</f>
        <v>26.395833333333329</v>
      </c>
      <c r="P31" s="18">
        <f>[27]Fevereiro!$B$19</f>
        <v>27.491666666666664</v>
      </c>
      <c r="Q31" s="18">
        <f>[27]Fevereiro!$B$20</f>
        <v>28.25</v>
      </c>
      <c r="R31" s="18">
        <f>[27]Fevereiro!$B$21</f>
        <v>29.987500000000001</v>
      </c>
      <c r="S31" s="18">
        <f>[27]Fevereiro!$B$22</f>
        <v>29.383333333333344</v>
      </c>
      <c r="T31" s="18">
        <f>[27]Fevereiro!$B$23</f>
        <v>25.579166666666666</v>
      </c>
      <c r="U31" s="18">
        <f>[27]Fevereiro!$B$24</f>
        <v>27.362499999999994</v>
      </c>
      <c r="V31" s="18">
        <f>[27]Fevereiro!$B$25</f>
        <v>27.241666666666664</v>
      </c>
      <c r="W31" s="18">
        <f>[27]Fevereiro!$B$26</f>
        <v>25.958333333333329</v>
      </c>
      <c r="X31" s="18">
        <f>[27]Fevereiro!$B$27</f>
        <v>24.408333333333335</v>
      </c>
      <c r="Y31" s="18">
        <f>[27]Fevereiro!$B$28</f>
        <v>25.341666666666669</v>
      </c>
      <c r="Z31" s="18">
        <f>[27]Fevereiro!$B$29</f>
        <v>25.770833333333339</v>
      </c>
      <c r="AA31" s="18">
        <f>[27]Fevereiro!$B$30</f>
        <v>25.970833333333331</v>
      </c>
      <c r="AB31" s="18">
        <f>[27]Fevereiro!$B$31</f>
        <v>26.891666666666669</v>
      </c>
      <c r="AC31" s="18">
        <f>[27]Fevereiro!$B$32</f>
        <v>26.879166666666677</v>
      </c>
      <c r="AD31" s="41">
        <f>AVERAGE(B31:AC31)</f>
        <v>26.30342261904762</v>
      </c>
    </row>
    <row r="32" spans="1:31" s="5" customFormat="1" ht="17.100000000000001" customHeight="1">
      <c r="A32" s="37" t="s">
        <v>34</v>
      </c>
      <c r="B32" s="38">
        <f t="shared" ref="B32:AD32" si="3">AVERAGE(B5:B31)</f>
        <v>26.37083333333333</v>
      </c>
      <c r="C32" s="38">
        <f t="shared" si="3"/>
        <v>27.044711538461538</v>
      </c>
      <c r="D32" s="38">
        <f t="shared" si="3"/>
        <v>26.350961538461533</v>
      </c>
      <c r="E32" s="38">
        <f t="shared" si="3"/>
        <v>25.591790035412163</v>
      </c>
      <c r="F32" s="38">
        <f t="shared" si="3"/>
        <v>27.102243589743594</v>
      </c>
      <c r="G32" s="38">
        <f t="shared" si="3"/>
        <v>26.846086369770571</v>
      </c>
      <c r="H32" s="38">
        <f t="shared" si="3"/>
        <v>24.715705128205123</v>
      </c>
      <c r="I32" s="38">
        <f t="shared" si="3"/>
        <v>22.87628205128205</v>
      </c>
      <c r="J32" s="38">
        <f t="shared" si="3"/>
        <v>22.592948717948723</v>
      </c>
      <c r="K32" s="38">
        <f t="shared" si="3"/>
        <v>24.547958472686727</v>
      </c>
      <c r="L32" s="38">
        <f t="shared" si="3"/>
        <v>24.692948717948717</v>
      </c>
      <c r="M32" s="38">
        <f t="shared" si="3"/>
        <v>24.974512820512821</v>
      </c>
      <c r="N32" s="38">
        <f t="shared" si="3"/>
        <v>25.324581939799334</v>
      </c>
      <c r="O32" s="38">
        <f t="shared" si="3"/>
        <v>25.700641025641026</v>
      </c>
      <c r="P32" s="38">
        <f t="shared" si="3"/>
        <v>25.47772435897436</v>
      </c>
      <c r="Q32" s="38">
        <f t="shared" si="3"/>
        <v>26.586698717948721</v>
      </c>
      <c r="R32" s="38">
        <f t="shared" si="3"/>
        <v>28.09246794871795</v>
      </c>
      <c r="S32" s="38">
        <f t="shared" si="3"/>
        <v>27.055288461538453</v>
      </c>
      <c r="T32" s="38">
        <f t="shared" si="3"/>
        <v>25.591666666666665</v>
      </c>
      <c r="U32" s="38">
        <f t="shared" si="3"/>
        <v>25.861538461538462</v>
      </c>
      <c r="V32" s="38">
        <f t="shared" si="3"/>
        <v>25.275160256410253</v>
      </c>
      <c r="W32" s="38">
        <f t="shared" si="3"/>
        <v>25.338301282051283</v>
      </c>
      <c r="X32" s="38">
        <f t="shared" si="3"/>
        <v>25.404006410256407</v>
      </c>
      <c r="Y32" s="38">
        <f t="shared" si="3"/>
        <v>25.580608974358981</v>
      </c>
      <c r="Z32" s="38">
        <f t="shared" si="3"/>
        <v>25.663301282051279</v>
      </c>
      <c r="AA32" s="38">
        <f t="shared" si="3"/>
        <v>25.285416666666663</v>
      </c>
      <c r="AB32" s="38">
        <f t="shared" si="3"/>
        <v>25.889102564102561</v>
      </c>
      <c r="AC32" s="38">
        <f t="shared" si="3"/>
        <v>25.693750000000001</v>
      </c>
      <c r="AD32" s="41">
        <f t="shared" si="3"/>
        <v>25.62597276180319</v>
      </c>
      <c r="AE32" s="8"/>
    </row>
    <row r="34" spans="2:29">
      <c r="B34" s="29"/>
      <c r="C34" s="29" t="s">
        <v>52</v>
      </c>
      <c r="D34" s="29"/>
      <c r="E34" s="29"/>
      <c r="F34" s="29"/>
      <c r="G34" s="29"/>
      <c r="H34" s="29"/>
      <c r="K34" s="2" t="s">
        <v>51</v>
      </c>
      <c r="N34" s="2" t="s">
        <v>53</v>
      </c>
      <c r="Y34" s="2" t="s">
        <v>55</v>
      </c>
    </row>
    <row r="35" spans="2:29">
      <c r="C35" s="29"/>
      <c r="D35" s="29"/>
      <c r="E35" s="29"/>
      <c r="F35" s="29"/>
      <c r="G35" s="29"/>
      <c r="K35" s="31"/>
      <c r="L35" s="31"/>
      <c r="M35" s="31"/>
      <c r="N35" s="31" t="s">
        <v>54</v>
      </c>
      <c r="O35" s="31"/>
      <c r="P35" s="31"/>
      <c r="Q35" s="31"/>
      <c r="R35" s="31"/>
      <c r="S35" s="31"/>
      <c r="T35" s="32"/>
      <c r="U35" s="32"/>
      <c r="V35" s="32"/>
      <c r="W35" s="31"/>
      <c r="X35" s="31"/>
      <c r="Y35" s="31" t="s">
        <v>56</v>
      </c>
      <c r="Z35" s="31"/>
      <c r="AA35" s="31"/>
      <c r="AB35" s="32"/>
    </row>
    <row r="37" spans="2:29">
      <c r="M37" s="2" t="s">
        <v>51</v>
      </c>
    </row>
    <row r="38" spans="2:29">
      <c r="D38" s="29"/>
      <c r="E38" s="29"/>
      <c r="F38" s="29"/>
      <c r="G38" s="29"/>
      <c r="H38" s="29"/>
      <c r="I38" s="29"/>
      <c r="J38" s="29" t="s">
        <v>77</v>
      </c>
      <c r="K38" s="29"/>
      <c r="L38" s="29"/>
      <c r="M38" s="29"/>
      <c r="N38" s="29"/>
      <c r="O38" s="29"/>
      <c r="P38" s="29"/>
      <c r="S38" s="29"/>
      <c r="T38" s="29"/>
      <c r="U38" s="29"/>
      <c r="V38" s="29"/>
      <c r="W38" s="29" t="s">
        <v>69</v>
      </c>
      <c r="X38" s="29"/>
      <c r="Y38" s="29"/>
      <c r="Z38" s="29"/>
      <c r="AA38" s="29"/>
      <c r="AC38" s="2" t="s">
        <v>75</v>
      </c>
    </row>
    <row r="42" spans="2:29">
      <c r="R42" s="2" t="s">
        <v>51</v>
      </c>
    </row>
  </sheetData>
  <mergeCells count="31"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H45"/>
  <sheetViews>
    <sheetView tabSelected="1" zoomScale="85" zoomScaleNormal="85" workbookViewId="0">
      <selection sqref="A1:XFD1048576"/>
    </sheetView>
  </sheetViews>
  <sheetFormatPr defaultRowHeight="12.75"/>
  <cols>
    <col min="1" max="1" width="19.140625" style="2" bestFit="1" customWidth="1"/>
    <col min="2" max="2" width="7" style="2" customWidth="1"/>
    <col min="3" max="3" width="6.5703125" style="2" bestFit="1" customWidth="1"/>
    <col min="4" max="4" width="8" style="2" bestFit="1" customWidth="1"/>
    <col min="5" max="5" width="6.42578125" style="2" customWidth="1"/>
    <col min="6" max="6" width="5.42578125" style="2" customWidth="1"/>
    <col min="7" max="7" width="7.7109375" style="2" bestFit="1" customWidth="1"/>
    <col min="8" max="8" width="7.7109375" style="2" customWidth="1"/>
    <col min="9" max="9" width="7.85546875" style="2" customWidth="1"/>
    <col min="10" max="10" width="8" style="2" bestFit="1" customWidth="1"/>
    <col min="11" max="11" width="6.5703125" style="2" bestFit="1" customWidth="1"/>
    <col min="12" max="12" width="7.7109375" style="2" bestFit="1" customWidth="1"/>
    <col min="13" max="13" width="7.42578125" style="2" bestFit="1" customWidth="1"/>
    <col min="14" max="14" width="8.42578125" style="2" customWidth="1"/>
    <col min="15" max="15" width="7.28515625" style="2" customWidth="1"/>
    <col min="16" max="16" width="7.140625" style="2" customWidth="1"/>
    <col min="17" max="18" width="6.42578125" style="2" customWidth="1"/>
    <col min="19" max="19" width="7.5703125" style="2" customWidth="1"/>
    <col min="20" max="20" width="7.42578125" style="2" customWidth="1"/>
    <col min="21" max="21" width="7.140625" style="2" customWidth="1"/>
    <col min="22" max="22" width="7.28515625" style="2" customWidth="1"/>
    <col min="23" max="23" width="7.7109375" style="2" customWidth="1"/>
    <col min="24" max="24" width="7.140625" style="2" customWidth="1"/>
    <col min="25" max="26" width="6.42578125" style="2" customWidth="1"/>
    <col min="27" max="27" width="8" style="2" customWidth="1"/>
    <col min="28" max="28" width="6.85546875" style="2" customWidth="1"/>
    <col min="29" max="29" width="7.28515625" style="2" customWidth="1"/>
    <col min="30" max="30" width="8.85546875" style="9" bestFit="1" customWidth="1"/>
    <col min="31" max="31" width="8.28515625" style="1" bestFit="1" customWidth="1"/>
    <col min="32" max="32" width="18.140625" style="15" bestFit="1" customWidth="1"/>
  </cols>
  <sheetData>
    <row r="1" spans="1:32" ht="20.100000000000001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35" t="s">
        <v>71</v>
      </c>
    </row>
    <row r="3" spans="1:32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45</v>
      </c>
      <c r="AE3" s="44" t="s">
        <v>41</v>
      </c>
      <c r="AF3" s="35" t="s">
        <v>72</v>
      </c>
    </row>
    <row r="4" spans="1:32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44" t="s">
        <v>39</v>
      </c>
      <c r="AF4" s="26"/>
    </row>
    <row r="5" spans="1:32" s="5" customFormat="1" ht="20.100000000000001" customHeight="1">
      <c r="A5" s="16" t="s">
        <v>46</v>
      </c>
      <c r="B5" s="17">
        <f>[1]Fevereiro!$K$5</f>
        <v>0.2</v>
      </c>
      <c r="C5" s="17">
        <f>[1]Fevereiro!$K$6</f>
        <v>0</v>
      </c>
      <c r="D5" s="17">
        <f>[1]Fevereiro!$K$7</f>
        <v>22.400000000000002</v>
      </c>
      <c r="E5" s="17">
        <f>[1]Fevereiro!$K$8</f>
        <v>0.2</v>
      </c>
      <c r="F5" s="17">
        <f>[1]Fevereiro!$K$9</f>
        <v>0</v>
      </c>
      <c r="G5" s="17">
        <f>[1]Fevereiro!$K$10</f>
        <v>0</v>
      </c>
      <c r="H5" s="17">
        <f>[1]Fevereiro!$K$11</f>
        <v>0</v>
      </c>
      <c r="I5" s="17">
        <f>[1]Fevereiro!$K$12</f>
        <v>0</v>
      </c>
      <c r="J5" s="17">
        <f>[1]Fevereiro!$K$13</f>
        <v>0</v>
      </c>
      <c r="K5" s="17">
        <f>[1]Fevereiro!$K$14</f>
        <v>0</v>
      </c>
      <c r="L5" s="17">
        <f>[1]Fevereiro!$K$15</f>
        <v>0</v>
      </c>
      <c r="M5" s="17">
        <f>[1]Fevereiro!$K$16</f>
        <v>0.2</v>
      </c>
      <c r="N5" s="17">
        <f>[1]Fevereiro!$K$17</f>
        <v>0.8</v>
      </c>
      <c r="O5" s="17">
        <f>[1]Fevereiro!$K$18</f>
        <v>1</v>
      </c>
      <c r="P5" s="17">
        <f>[1]Fevereiro!$K$19</f>
        <v>1.5999999999999999</v>
      </c>
      <c r="Q5" s="17">
        <f>[1]Fevereiro!$K$20</f>
        <v>4.6000000000000005</v>
      </c>
      <c r="R5" s="17">
        <f>[1]Fevereiro!$K$21</f>
        <v>8.0000000000000036</v>
      </c>
      <c r="S5" s="17">
        <f>[1]Fevereiro!$K$22</f>
        <v>9.0000000000000018</v>
      </c>
      <c r="T5" s="17">
        <f>[1]Fevereiro!$K$23</f>
        <v>5.8000000000000025</v>
      </c>
      <c r="U5" s="17">
        <f>[1]Fevereiro!$K$24</f>
        <v>4.200000000000002</v>
      </c>
      <c r="V5" s="17">
        <f>[1]Fevereiro!$K$25</f>
        <v>3.4000000000000008</v>
      </c>
      <c r="W5" s="17">
        <f>[1]Fevereiro!$K$26</f>
        <v>3.0000000000000004</v>
      </c>
      <c r="X5" s="17">
        <f>[1]Fevereiro!$K$27</f>
        <v>3.0000000000000004</v>
      </c>
      <c r="Y5" s="17">
        <f>[1]Fevereiro!$K$28</f>
        <v>3.0000000000000004</v>
      </c>
      <c r="Z5" s="17">
        <f>[1]Fevereiro!$K$29</f>
        <v>2.6</v>
      </c>
      <c r="AA5" s="17">
        <f>[1]Fevereiro!$K$30</f>
        <v>2.8000000000000003</v>
      </c>
      <c r="AB5" s="17">
        <f>[1]Fevereiro!$K$31</f>
        <v>1.7999999999999998</v>
      </c>
      <c r="AC5" s="17">
        <f>[1]Fevereiro!$K$32</f>
        <v>1</v>
      </c>
      <c r="AD5" s="40">
        <f t="shared" ref="AD5:AD31" si="1">SUM(B5:AC5)</f>
        <v>78.600000000000009</v>
      </c>
      <c r="AE5" s="42">
        <f t="shared" ref="AE5:AE29" si="2">MAX(B5:AC5)</f>
        <v>22.400000000000002</v>
      </c>
      <c r="AF5" s="36">
        <f>COUNTIF(B5:AC5,"=0,0")</f>
        <v>8</v>
      </c>
    </row>
    <row r="6" spans="1:32" ht="17.100000000000001" customHeight="1">
      <c r="A6" s="16" t="s">
        <v>0</v>
      </c>
      <c r="B6" s="18">
        <f>[2]Fevereiro!$K$5</f>
        <v>0.2</v>
      </c>
      <c r="C6" s="18">
        <f>[2]Fevereiro!$K$6</f>
        <v>0</v>
      </c>
      <c r="D6" s="18">
        <f>[2]Fevereiro!$K$7</f>
        <v>22.400000000000002</v>
      </c>
      <c r="E6" s="18">
        <f>[2]Fevereiro!$K$8</f>
        <v>0.2</v>
      </c>
      <c r="F6" s="18">
        <f>[2]Fevereiro!$K$9</f>
        <v>0</v>
      </c>
      <c r="G6" s="18">
        <f>[2]Fevereiro!$K$10</f>
        <v>5.6000000000000005</v>
      </c>
      <c r="H6" s="18">
        <f>[2]Fevereiro!$K$11</f>
        <v>0</v>
      </c>
      <c r="I6" s="18">
        <f>[2]Fevereiro!$K$12</f>
        <v>0.2</v>
      </c>
      <c r="J6" s="18">
        <f>[2]Fevereiro!$K$13</f>
        <v>1.2000000000000002</v>
      </c>
      <c r="K6" s="18">
        <f>[2]Fevereiro!$K$14</f>
        <v>0.2</v>
      </c>
      <c r="L6" s="18">
        <f>[2]Fevereiro!$K$15</f>
        <v>8</v>
      </c>
      <c r="M6" s="18">
        <f>[2]Fevereiro!$K$16</f>
        <v>0.60000000000000009</v>
      </c>
      <c r="N6" s="18">
        <f>[2]Fevereiro!$K$17</f>
        <v>17</v>
      </c>
      <c r="O6" s="18">
        <f>[2]Fevereiro!$K$18</f>
        <v>26.199999999999996</v>
      </c>
      <c r="P6" s="18">
        <f>[2]Fevereiro!$K$19</f>
        <v>0.4</v>
      </c>
      <c r="Q6" s="18">
        <f>[2]Fevereiro!$K$20</f>
        <v>5</v>
      </c>
      <c r="R6" s="18">
        <f>[2]Fevereiro!$K$21</f>
        <v>0.2</v>
      </c>
      <c r="S6" s="18">
        <f>[2]Fevereiro!$K$22</f>
        <v>0.8</v>
      </c>
      <c r="T6" s="18">
        <f>[2]Fevereiro!$K$23</f>
        <v>7.8</v>
      </c>
      <c r="U6" s="18">
        <f>[2]Fevereiro!$K$24</f>
        <v>4</v>
      </c>
      <c r="V6" s="18">
        <f>[2]Fevereiro!$K$25</f>
        <v>1</v>
      </c>
      <c r="W6" s="18">
        <f>[2]Fevereiro!$K$26</f>
        <v>0.2</v>
      </c>
      <c r="X6" s="18">
        <f>[2]Fevereiro!$K$27</f>
        <v>0</v>
      </c>
      <c r="Y6" s="18">
        <f>[2]Fevereiro!$K$28</f>
        <v>5</v>
      </c>
      <c r="Z6" s="18">
        <f>[2]Fevereiro!$K$29</f>
        <v>8.8000000000000007</v>
      </c>
      <c r="AA6" s="18">
        <f>[2]Fevereiro!$K$30</f>
        <v>6.2</v>
      </c>
      <c r="AB6" s="18">
        <f>[2]Fevereiro!$K$31</f>
        <v>0</v>
      </c>
      <c r="AC6" s="18">
        <f>[2]Fevereiro!$K$32</f>
        <v>0.2</v>
      </c>
      <c r="AD6" s="41">
        <f t="shared" si="1"/>
        <v>121.4</v>
      </c>
      <c r="AE6" s="43">
        <f t="shared" si="2"/>
        <v>26.199999999999996</v>
      </c>
      <c r="AF6" s="36">
        <f t="shared" ref="AF6:AF31" si="3">COUNTIF(B6:AC6,"=0,0")</f>
        <v>5</v>
      </c>
    </row>
    <row r="7" spans="1:32" ht="17.100000000000001" customHeight="1">
      <c r="A7" s="16" t="s">
        <v>1</v>
      </c>
      <c r="B7" s="18">
        <f>[3]Fevereiro!$K$5</f>
        <v>10.6</v>
      </c>
      <c r="C7" s="18">
        <f>[3]Fevereiro!$K$6</f>
        <v>0.4</v>
      </c>
      <c r="D7" s="18">
        <f>[3]Fevereiro!$K$7</f>
        <v>0.4</v>
      </c>
      <c r="E7" s="18">
        <f>[3]Fevereiro!$K$8</f>
        <v>0.2</v>
      </c>
      <c r="F7" s="18">
        <f>[3]Fevereiro!$K$9</f>
        <v>1.6</v>
      </c>
      <c r="G7" s="18">
        <f>[3]Fevereiro!$K$10</f>
        <v>0</v>
      </c>
      <c r="H7" s="18">
        <f>[3]Fevereiro!$K$11</f>
        <v>1.7999999999999998</v>
      </c>
      <c r="I7" s="18">
        <f>[3]Fevereiro!$K$12</f>
        <v>32.800000000000004</v>
      </c>
      <c r="J7" s="18">
        <f>[3]Fevereiro!$K$13</f>
        <v>0.60000000000000009</v>
      </c>
      <c r="K7" s="18">
        <f>[3]Fevereiro!$K$14</f>
        <v>0.60000000000000009</v>
      </c>
      <c r="L7" s="18">
        <f>[3]Fevereiro!$K$15</f>
        <v>0</v>
      </c>
      <c r="M7" s="18">
        <f>[3]Fevereiro!$K$16</f>
        <v>20.399999999999999</v>
      </c>
      <c r="N7" s="18">
        <f>[3]Fevereiro!$K$17</f>
        <v>2.4</v>
      </c>
      <c r="O7" s="18">
        <f>[3]Fevereiro!$K$18</f>
        <v>14</v>
      </c>
      <c r="P7" s="18">
        <f>[3]Fevereiro!$K$19</f>
        <v>16.8</v>
      </c>
      <c r="Q7" s="18">
        <f>[3]Fevereiro!$K$20</f>
        <v>0.2</v>
      </c>
      <c r="R7" s="18">
        <f>[3]Fevereiro!$K$21</f>
        <v>0</v>
      </c>
      <c r="S7" s="18">
        <f>[3]Fevereiro!$K$22</f>
        <v>0</v>
      </c>
      <c r="T7" s="18">
        <f>[3]Fevereiro!$K$23</f>
        <v>1.2000000000000002</v>
      </c>
      <c r="U7" s="18">
        <f>[3]Fevereiro!$K$24</f>
        <v>0</v>
      </c>
      <c r="V7" s="18">
        <f>[3]Fevereiro!$K$25</f>
        <v>21.4</v>
      </c>
      <c r="W7" s="18">
        <f>[3]Fevereiro!$K$26</f>
        <v>0.4</v>
      </c>
      <c r="X7" s="18">
        <f>[3]Fevereiro!$K$27</f>
        <v>0.60000000000000009</v>
      </c>
      <c r="Y7" s="18">
        <f>[3]Fevereiro!$K$28</f>
        <v>0</v>
      </c>
      <c r="Z7" s="18">
        <f>[3]Fevereiro!$K$29</f>
        <v>0</v>
      </c>
      <c r="AA7" s="18">
        <f>[3]Fevereiro!$K$30</f>
        <v>0</v>
      </c>
      <c r="AB7" s="18">
        <f>[3]Fevereiro!$K$31</f>
        <v>0.4</v>
      </c>
      <c r="AC7" s="18">
        <f>[3]Fevereiro!$K$32</f>
        <v>1.2</v>
      </c>
      <c r="AD7" s="41">
        <f t="shared" si="1"/>
        <v>128</v>
      </c>
      <c r="AE7" s="43">
        <f t="shared" si="2"/>
        <v>32.800000000000004</v>
      </c>
      <c r="AF7" s="36">
        <f t="shared" si="3"/>
        <v>8</v>
      </c>
    </row>
    <row r="8" spans="1:32" ht="17.100000000000001" customHeight="1">
      <c r="A8" s="16" t="s">
        <v>47</v>
      </c>
      <c r="B8" s="18" t="s">
        <v>74</v>
      </c>
      <c r="C8" s="18" t="s">
        <v>74</v>
      </c>
      <c r="D8" s="18" t="s">
        <v>74</v>
      </c>
      <c r="E8" s="18" t="s">
        <v>74</v>
      </c>
      <c r="F8" s="18" t="s">
        <v>74</v>
      </c>
      <c r="G8" s="18" t="s">
        <v>74</v>
      </c>
      <c r="H8" s="18" t="s">
        <v>74</v>
      </c>
      <c r="I8" s="18" t="s">
        <v>74</v>
      </c>
      <c r="J8" s="18" t="s">
        <v>74</v>
      </c>
      <c r="K8" s="18" t="s">
        <v>74</v>
      </c>
      <c r="L8" s="18" t="s">
        <v>74</v>
      </c>
      <c r="M8" s="18" t="s">
        <v>74</v>
      </c>
      <c r="N8" s="18" t="s">
        <v>74</v>
      </c>
      <c r="O8" s="18" t="s">
        <v>74</v>
      </c>
      <c r="P8" s="18" t="s">
        <v>74</v>
      </c>
      <c r="Q8" s="18" t="s">
        <v>74</v>
      </c>
      <c r="R8" s="18" t="s">
        <v>74</v>
      </c>
      <c r="S8" s="18" t="s">
        <v>74</v>
      </c>
      <c r="T8" s="18" t="s">
        <v>74</v>
      </c>
      <c r="U8" s="18" t="s">
        <v>74</v>
      </c>
      <c r="V8" s="18" t="s">
        <v>74</v>
      </c>
      <c r="W8" s="18" t="s">
        <v>74</v>
      </c>
      <c r="X8" s="18" t="s">
        <v>74</v>
      </c>
      <c r="Y8" s="18" t="s">
        <v>74</v>
      </c>
      <c r="Z8" s="18" t="s">
        <v>74</v>
      </c>
      <c r="AA8" s="18" t="s">
        <v>74</v>
      </c>
      <c r="AB8" s="18" t="s">
        <v>74</v>
      </c>
      <c r="AC8" s="18" t="s">
        <v>74</v>
      </c>
      <c r="AD8" s="41">
        <f t="shared" si="1"/>
        <v>0</v>
      </c>
      <c r="AE8" s="43">
        <f t="shared" si="2"/>
        <v>0</v>
      </c>
      <c r="AF8" s="36" t="s">
        <v>70</v>
      </c>
    </row>
    <row r="9" spans="1:32" ht="17.100000000000001" customHeight="1">
      <c r="A9" s="16" t="s">
        <v>2</v>
      </c>
      <c r="B9" s="18">
        <f>[5]Fevereiro!$K$5</f>
        <v>25.2</v>
      </c>
      <c r="C9" s="18">
        <f>[5]Fevereiro!$K$6</f>
        <v>1.6</v>
      </c>
      <c r="D9" s="18">
        <f>[5]Fevereiro!$K$7</f>
        <v>5.4</v>
      </c>
      <c r="E9" s="18">
        <f>[5]Fevereiro!$K$8</f>
        <v>0.4</v>
      </c>
      <c r="F9" s="18">
        <f>[5]Fevereiro!$K$9</f>
        <v>0</v>
      </c>
      <c r="G9" s="18">
        <f>[5]Fevereiro!$K$10</f>
        <v>0.60000000000000009</v>
      </c>
      <c r="H9" s="18">
        <f>[5]Fevereiro!$K$11</f>
        <v>0</v>
      </c>
      <c r="I9" s="18">
        <f>[5]Fevereiro!$K$12</f>
        <v>15.4</v>
      </c>
      <c r="J9" s="18">
        <f>[5]Fevereiro!$K$13</f>
        <v>33.4</v>
      </c>
      <c r="K9" s="18">
        <f>[5]Fevereiro!$K$14</f>
        <v>17.399999999999995</v>
      </c>
      <c r="L9" s="18">
        <f>[5]Fevereiro!$K$15</f>
        <v>1.2</v>
      </c>
      <c r="M9" s="18">
        <f>[5]Fevereiro!$K$16</f>
        <v>0</v>
      </c>
      <c r="N9" s="18">
        <f>[5]Fevereiro!$K$17</f>
        <v>0</v>
      </c>
      <c r="O9" s="18">
        <f>[5]Fevereiro!$K$18</f>
        <v>0.2</v>
      </c>
      <c r="P9" s="18">
        <f>[5]Fevereiro!$K$19</f>
        <v>0</v>
      </c>
      <c r="Q9" s="18">
        <f>[5]Fevereiro!$K$20</f>
        <v>0</v>
      </c>
      <c r="R9" s="18">
        <f>[5]Fevereiro!$K$21</f>
        <v>0</v>
      </c>
      <c r="S9" s="18">
        <f>[5]Fevereiro!$K$22</f>
        <v>33.6</v>
      </c>
      <c r="T9" s="18">
        <f>[5]Fevereiro!$K$23</f>
        <v>4.8</v>
      </c>
      <c r="U9" s="18">
        <f>[5]Fevereiro!$K$24</f>
        <v>1</v>
      </c>
      <c r="V9" s="18">
        <f>[5]Fevereiro!$K$25</f>
        <v>9.6</v>
      </c>
      <c r="W9" s="18">
        <f>[5]Fevereiro!$K$26</f>
        <v>19.8</v>
      </c>
      <c r="X9" s="18">
        <f>[5]Fevereiro!$K$27</f>
        <v>0.2</v>
      </c>
      <c r="Y9" s="18">
        <f>[5]Fevereiro!$K$28</f>
        <v>0.2</v>
      </c>
      <c r="Z9" s="18">
        <f>[5]Fevereiro!$K$29</f>
        <v>0</v>
      </c>
      <c r="AA9" s="18">
        <f>[5]Fevereiro!$K$30</f>
        <v>0</v>
      </c>
      <c r="AB9" s="18">
        <f>[5]Fevereiro!$K$31</f>
        <v>40.800000000000004</v>
      </c>
      <c r="AC9" s="18">
        <f>[5]Fevereiro!$K$32</f>
        <v>5.6</v>
      </c>
      <c r="AD9" s="41">
        <f t="shared" si="1"/>
        <v>216.4</v>
      </c>
      <c r="AE9" s="43">
        <f t="shared" si="2"/>
        <v>40.800000000000004</v>
      </c>
      <c r="AF9" s="36">
        <f t="shared" si="3"/>
        <v>9</v>
      </c>
    </row>
    <row r="10" spans="1:32" ht="17.100000000000001" customHeight="1">
      <c r="A10" s="16" t="s">
        <v>3</v>
      </c>
      <c r="B10" s="18">
        <f>[6]Fevereiro!$K$5</f>
        <v>5.2000000000000011</v>
      </c>
      <c r="C10" s="18">
        <f>[6]Fevereiro!$K$6</f>
        <v>4.4000000000000004</v>
      </c>
      <c r="D10" s="18">
        <f>[6]Fevereiro!$K$7</f>
        <v>37.400000000000006</v>
      </c>
      <c r="E10" s="18">
        <f>[6]Fevereiro!$K$8</f>
        <v>13.400000000000002</v>
      </c>
      <c r="F10" s="18">
        <f>[6]Fevereiro!$K$9</f>
        <v>0</v>
      </c>
      <c r="G10" s="18">
        <f>[6]Fevereiro!$K$10</f>
        <v>3</v>
      </c>
      <c r="H10" s="18">
        <f>[6]Fevereiro!$K$11</f>
        <v>6.4</v>
      </c>
      <c r="I10" s="18">
        <f>[6]Fevereiro!$K$12</f>
        <v>24.200000000000003</v>
      </c>
      <c r="J10" s="18">
        <f>[6]Fevereiro!$K$13</f>
        <v>21.8</v>
      </c>
      <c r="K10" s="18">
        <f>[6]Fevereiro!$K$14</f>
        <v>0</v>
      </c>
      <c r="L10" s="18">
        <f>[6]Fevereiro!$K$15</f>
        <v>0</v>
      </c>
      <c r="M10" s="18">
        <f>[6]Fevereiro!$K$16</f>
        <v>0</v>
      </c>
      <c r="N10" s="18">
        <f>[6]Fevereiro!$K$17</f>
        <v>0</v>
      </c>
      <c r="O10" s="18">
        <f>[6]Fevereiro!$K$18</f>
        <v>0</v>
      </c>
      <c r="P10" s="18">
        <f>[6]Fevereiro!$K$19</f>
        <v>0</v>
      </c>
      <c r="Q10" s="18">
        <f>[6]Fevereiro!$K$20</f>
        <v>0</v>
      </c>
      <c r="R10" s="18">
        <f>[6]Fevereiro!$K$21</f>
        <v>0</v>
      </c>
      <c r="S10" s="18">
        <f>[6]Fevereiro!$K$22</f>
        <v>0</v>
      </c>
      <c r="T10" s="18">
        <f>[6]Fevereiro!$K$23</f>
        <v>0</v>
      </c>
      <c r="U10" s="18">
        <f>[6]Fevereiro!$K$24</f>
        <v>36.200000000000003</v>
      </c>
      <c r="V10" s="18">
        <f>[6]Fevereiro!$K$25</f>
        <v>1.8</v>
      </c>
      <c r="W10" s="18">
        <f>[6]Fevereiro!$K$26</f>
        <v>0</v>
      </c>
      <c r="X10" s="18">
        <f>[6]Fevereiro!$K$27</f>
        <v>1.9999999999999998</v>
      </c>
      <c r="Y10" s="18">
        <f>[6]Fevereiro!$K$28</f>
        <v>25.2</v>
      </c>
      <c r="Z10" s="18">
        <f>[6]Fevereiro!$K$29</f>
        <v>0.2</v>
      </c>
      <c r="AA10" s="18">
        <f>[6]Fevereiro!$K$30</f>
        <v>0</v>
      </c>
      <c r="AB10" s="18">
        <f>[6]Fevereiro!$K$31</f>
        <v>4</v>
      </c>
      <c r="AC10" s="18">
        <f>[6]Fevereiro!$K$32</f>
        <v>2.8000000000000003</v>
      </c>
      <c r="AD10" s="41">
        <f t="shared" si="1"/>
        <v>188</v>
      </c>
      <c r="AE10" s="43">
        <f t="shared" si="2"/>
        <v>37.400000000000006</v>
      </c>
      <c r="AF10" s="36">
        <f t="shared" si="3"/>
        <v>13</v>
      </c>
    </row>
    <row r="11" spans="1:32" ht="17.100000000000001" customHeight="1">
      <c r="A11" s="16" t="s">
        <v>4</v>
      </c>
      <c r="B11" s="18">
        <f>[7]Fevereiro!$K$5</f>
        <v>0</v>
      </c>
      <c r="C11" s="18">
        <f>[7]Fevereiro!$K$6</f>
        <v>0</v>
      </c>
      <c r="D11" s="18">
        <f>[7]Fevereiro!$K$7</f>
        <v>0</v>
      </c>
      <c r="E11" s="18">
        <f>[7]Fevereiro!$K$8</f>
        <v>0</v>
      </c>
      <c r="F11" s="18">
        <f>[7]Fevereiro!$K$9</f>
        <v>0</v>
      </c>
      <c r="G11" s="18">
        <f>[7]Fevereiro!$K$10</f>
        <v>0</v>
      </c>
      <c r="H11" s="18">
        <f>[7]Fevereiro!$K$11</f>
        <v>3</v>
      </c>
      <c r="I11" s="18">
        <f>[7]Fevereiro!$K$12</f>
        <v>0.4</v>
      </c>
      <c r="J11" s="18">
        <f>[7]Fevereiro!$K$13</f>
        <v>0</v>
      </c>
      <c r="K11" s="18">
        <f>[7]Fevereiro!$K$14</f>
        <v>0</v>
      </c>
      <c r="L11" s="18">
        <f>[7]Fevereiro!$K$15</f>
        <v>7.6000000000000005</v>
      </c>
      <c r="M11" s="18">
        <f>[7]Fevereiro!$K$16</f>
        <v>0.60000000000000009</v>
      </c>
      <c r="N11" s="18">
        <f>[7]Fevereiro!$K$17</f>
        <v>0</v>
      </c>
      <c r="O11" s="18">
        <f>[7]Fevereiro!$K$18</f>
        <v>1.6</v>
      </c>
      <c r="P11" s="18">
        <f>[7]Fevereiro!$K$19</f>
        <v>0</v>
      </c>
      <c r="Q11" s="18">
        <f>[7]Fevereiro!$K$20</f>
        <v>0</v>
      </c>
      <c r="R11" s="18">
        <f>[7]Fevereiro!$K$21</f>
        <v>0</v>
      </c>
      <c r="S11" s="18">
        <f>[7]Fevereiro!$K$22</f>
        <v>0.6</v>
      </c>
      <c r="T11" s="18">
        <f>[7]Fevereiro!$K$23</f>
        <v>1</v>
      </c>
      <c r="U11" s="18">
        <f>[7]Fevereiro!$K$24</f>
        <v>32.199999999999996</v>
      </c>
      <c r="V11" s="18">
        <f>[7]Fevereiro!$K$25</f>
        <v>0</v>
      </c>
      <c r="W11" s="18">
        <f>[7]Fevereiro!$K$26</f>
        <v>0</v>
      </c>
      <c r="X11" s="18">
        <f>[7]Fevereiro!$K$27</f>
        <v>0</v>
      </c>
      <c r="Y11" s="18">
        <f>[7]Fevereiro!$K$28</f>
        <v>0</v>
      </c>
      <c r="Z11" s="18">
        <f>[7]Fevereiro!$K$29</f>
        <v>0</v>
      </c>
      <c r="AA11" s="18">
        <f>[7]Fevereiro!$K$30</f>
        <v>0</v>
      </c>
      <c r="AB11" s="18">
        <f>[7]Fevereiro!$K$31</f>
        <v>0</v>
      </c>
      <c r="AC11" s="18">
        <f>[7]Fevereiro!$K$32</f>
        <v>0</v>
      </c>
      <c r="AD11" s="41">
        <f t="shared" si="1"/>
        <v>46.999999999999993</v>
      </c>
      <c r="AE11" s="43">
        <f t="shared" si="2"/>
        <v>32.199999999999996</v>
      </c>
      <c r="AF11" s="36">
        <f t="shared" si="3"/>
        <v>20</v>
      </c>
    </row>
    <row r="12" spans="1:32" ht="17.100000000000001" customHeight="1">
      <c r="A12" s="16" t="s">
        <v>5</v>
      </c>
      <c r="B12" s="19">
        <f>[8]Fevereiro!$K$5</f>
        <v>0</v>
      </c>
      <c r="C12" s="19">
        <f>[8]Fevereiro!$K$6</f>
        <v>0</v>
      </c>
      <c r="D12" s="19">
        <f>[8]Fevereiro!$K$7</f>
        <v>3.6</v>
      </c>
      <c r="E12" s="19">
        <f>[8]Fevereiro!$K$8</f>
        <v>3</v>
      </c>
      <c r="F12" s="19">
        <f>[8]Fevereiro!$K$9</f>
        <v>0</v>
      </c>
      <c r="G12" s="19">
        <f>[8]Fevereiro!$K$10</f>
        <v>0</v>
      </c>
      <c r="H12" s="19">
        <f>[8]Fevereiro!$K$11</f>
        <v>1.2</v>
      </c>
      <c r="I12" s="19">
        <f>[8]Fevereiro!$K$12</f>
        <v>7</v>
      </c>
      <c r="J12" s="19">
        <f>[8]Fevereiro!$K$13</f>
        <v>0.2</v>
      </c>
      <c r="K12" s="19">
        <f>[8]Fevereiro!$K$14</f>
        <v>0</v>
      </c>
      <c r="L12" s="19">
        <f>[8]Fevereiro!$K$15</f>
        <v>12.799999999999999</v>
      </c>
      <c r="M12" s="19">
        <f>[8]Fevereiro!$K$16</f>
        <v>0.2</v>
      </c>
      <c r="N12" s="19">
        <f>[8]Fevereiro!$K$17</f>
        <v>5.6000000000000005</v>
      </c>
      <c r="O12" s="19">
        <f>[8]Fevereiro!$K$18</f>
        <v>0.4</v>
      </c>
      <c r="P12" s="19">
        <f>[8]Fevereiro!$K$19</f>
        <v>4.4000000000000004</v>
      </c>
      <c r="Q12" s="19">
        <f>[8]Fevereiro!$K$20</f>
        <v>0</v>
      </c>
      <c r="R12" s="19">
        <f>[8]Fevereiro!$K$21</f>
        <v>0</v>
      </c>
      <c r="S12" s="19">
        <f>[8]Fevereiro!$K$22</f>
        <v>0</v>
      </c>
      <c r="T12" s="19">
        <f>[8]Fevereiro!$K$23</f>
        <v>1.7999999999999998</v>
      </c>
      <c r="U12" s="19">
        <f>[8]Fevereiro!$K$24</f>
        <v>6.8</v>
      </c>
      <c r="V12" s="19">
        <f>[8]Fevereiro!$K$25</f>
        <v>0.4</v>
      </c>
      <c r="W12" s="19">
        <f>[8]Fevereiro!$K$26</f>
        <v>2.6</v>
      </c>
      <c r="X12" s="19">
        <f>[8]Fevereiro!$K$27</f>
        <v>0</v>
      </c>
      <c r="Y12" s="19">
        <f>[8]Fevereiro!$K$28</f>
        <v>21</v>
      </c>
      <c r="Z12" s="19">
        <f>[8]Fevereiro!$K$29</f>
        <v>0</v>
      </c>
      <c r="AA12" s="19">
        <f>[8]Fevereiro!$K$30</f>
        <v>0.6</v>
      </c>
      <c r="AB12" s="19">
        <f>[8]Fevereiro!$K$31</f>
        <v>1.4</v>
      </c>
      <c r="AC12" s="19">
        <f>[8]Fevereiro!$K$32</f>
        <v>0.60000000000000009</v>
      </c>
      <c r="AD12" s="41">
        <f t="shared" si="1"/>
        <v>73.59999999999998</v>
      </c>
      <c r="AE12" s="43">
        <f t="shared" si="2"/>
        <v>21</v>
      </c>
      <c r="AF12" s="36">
        <f t="shared" si="3"/>
        <v>10</v>
      </c>
    </row>
    <row r="13" spans="1:32" ht="17.100000000000001" customHeight="1">
      <c r="A13" s="16" t="s">
        <v>49</v>
      </c>
      <c r="B13" s="19">
        <f>[9]Fevereiro!$K$5</f>
        <v>0</v>
      </c>
      <c r="C13" s="19">
        <f>[9]Fevereiro!$K$6</f>
        <v>1.8000000000000003</v>
      </c>
      <c r="D13" s="19">
        <f>[9]Fevereiro!$K$7</f>
        <v>0.2</v>
      </c>
      <c r="E13" s="19">
        <f>[9]Fevereiro!$K$8</f>
        <v>17.999999999999996</v>
      </c>
      <c r="F13" s="19">
        <f>[9]Fevereiro!$K$9</f>
        <v>3.8</v>
      </c>
      <c r="G13" s="19">
        <f>[9]Fevereiro!$K$10</f>
        <v>0</v>
      </c>
      <c r="H13" s="19">
        <f>[9]Fevereiro!$K$11</f>
        <v>67.199999999999989</v>
      </c>
      <c r="I13" s="19">
        <f>[9]Fevereiro!$K$12</f>
        <v>64.2</v>
      </c>
      <c r="J13" s="19">
        <f>[9]Fevereiro!$K$13</f>
        <v>18.600000000000001</v>
      </c>
      <c r="K13" s="19">
        <f>[9]Fevereiro!$K$14</f>
        <v>0.8</v>
      </c>
      <c r="L13" s="19">
        <f>[9]Fevereiro!$K$15</f>
        <v>0.2</v>
      </c>
      <c r="M13" s="19">
        <f>[9]Fevereiro!$K$16</f>
        <v>37.6</v>
      </c>
      <c r="N13" s="19">
        <f>[9]Fevereiro!$K$17</f>
        <v>10.4</v>
      </c>
      <c r="O13" s="19">
        <f>[9]Fevereiro!$K$18</f>
        <v>0.4</v>
      </c>
      <c r="P13" s="19">
        <f>[9]Fevereiro!$K$19</f>
        <v>0</v>
      </c>
      <c r="Q13" s="19">
        <f>[9]Fevereiro!$K$20</f>
        <v>0.8</v>
      </c>
      <c r="R13" s="19">
        <f>[9]Fevereiro!$K$21</f>
        <v>1</v>
      </c>
      <c r="S13" s="19">
        <f>[9]Fevereiro!$K$22</f>
        <v>2.2000000000000002</v>
      </c>
      <c r="T13" s="19">
        <f>[9]Fevereiro!$K$23</f>
        <v>0</v>
      </c>
      <c r="U13" s="19">
        <f>[9]Fevereiro!$K$24</f>
        <v>23.599999999999998</v>
      </c>
      <c r="V13" s="19">
        <f>[9]Fevereiro!$K$25</f>
        <v>13.8</v>
      </c>
      <c r="W13" s="19">
        <f>[9]Fevereiro!$K$26</f>
        <v>1.8</v>
      </c>
      <c r="X13" s="19">
        <f>[9]Fevereiro!$K$27</f>
        <v>26.4</v>
      </c>
      <c r="Y13" s="19">
        <f>[9]Fevereiro!$K$28</f>
        <v>0.6</v>
      </c>
      <c r="Z13" s="19">
        <f>[9]Fevereiro!$K$29</f>
        <v>2.2000000000000002</v>
      </c>
      <c r="AA13" s="19">
        <f>[9]Fevereiro!$K$30</f>
        <v>0</v>
      </c>
      <c r="AB13" s="19">
        <f>[9]Fevereiro!$K$31</f>
        <v>0</v>
      </c>
      <c r="AC13" s="19">
        <f>[9]Fevereiro!$K$32</f>
        <v>1.6</v>
      </c>
      <c r="AD13" s="41">
        <f t="shared" si="1"/>
        <v>297.2</v>
      </c>
      <c r="AE13" s="43">
        <f t="shared" si="2"/>
        <v>67.199999999999989</v>
      </c>
      <c r="AF13" s="36">
        <f t="shared" si="3"/>
        <v>6</v>
      </c>
    </row>
    <row r="14" spans="1:32" ht="17.100000000000001" customHeight="1">
      <c r="A14" s="16" t="s">
        <v>6</v>
      </c>
      <c r="B14" s="19">
        <f>[10]Fevereiro!$K$5</f>
        <v>13</v>
      </c>
      <c r="C14" s="19">
        <f>[10]Fevereiro!$K$6</f>
        <v>2.6</v>
      </c>
      <c r="D14" s="19">
        <f>[10]Fevereiro!$K$7</f>
        <v>1</v>
      </c>
      <c r="E14" s="19">
        <f>[10]Fevereiro!$K$8</f>
        <v>0.2</v>
      </c>
      <c r="F14" s="19">
        <f>[10]Fevereiro!$K$9</f>
        <v>0</v>
      </c>
      <c r="G14" s="19">
        <f>[10]Fevereiro!$K$10</f>
        <v>0</v>
      </c>
      <c r="H14" s="19">
        <f>[10]Fevereiro!$K$11</f>
        <v>0</v>
      </c>
      <c r="I14" s="19">
        <f>[10]Fevereiro!$K$12</f>
        <v>57</v>
      </c>
      <c r="J14" s="19">
        <f>[10]Fevereiro!$K$13</f>
        <v>31</v>
      </c>
      <c r="K14" s="19">
        <f>[10]Fevereiro!$K$14</f>
        <v>1.8</v>
      </c>
      <c r="L14" s="19">
        <f>[10]Fevereiro!$K$15</f>
        <v>0</v>
      </c>
      <c r="M14" s="19">
        <f>[10]Fevereiro!$K$16</f>
        <v>9.8000000000000007</v>
      </c>
      <c r="N14" s="19">
        <f>[10]Fevereiro!$K$17</f>
        <v>0.2</v>
      </c>
      <c r="O14" s="19">
        <f>[10]Fevereiro!$K$18</f>
        <v>0.4</v>
      </c>
      <c r="P14" s="19">
        <f>[10]Fevereiro!$K$19</f>
        <v>0</v>
      </c>
      <c r="Q14" s="19">
        <f>[10]Fevereiro!$K$20</f>
        <v>0</v>
      </c>
      <c r="R14" s="19">
        <f>[10]Fevereiro!$K$21</f>
        <v>1.8</v>
      </c>
      <c r="S14" s="19">
        <f>[10]Fevereiro!$K$22</f>
        <v>7.0000000000000009</v>
      </c>
      <c r="T14" s="19">
        <f>[10]Fevereiro!$K$23</f>
        <v>0.2</v>
      </c>
      <c r="U14" s="19">
        <f>[10]Fevereiro!$K$24</f>
        <v>1</v>
      </c>
      <c r="V14" s="19">
        <f>[10]Fevereiro!$K$25</f>
        <v>0.2</v>
      </c>
      <c r="W14" s="19">
        <f>[10]Fevereiro!$K$26</f>
        <v>4</v>
      </c>
      <c r="X14" s="19">
        <f>[10]Fevereiro!$K$27</f>
        <v>0</v>
      </c>
      <c r="Y14" s="19">
        <f>[10]Fevereiro!$K$28</f>
        <v>1.2</v>
      </c>
      <c r="Z14" s="19">
        <f>[10]Fevereiro!$K$29</f>
        <v>0.2</v>
      </c>
      <c r="AA14" s="19">
        <f>[10]Fevereiro!$K$30</f>
        <v>0</v>
      </c>
      <c r="AB14" s="19">
        <f>[10]Fevereiro!$K$31</f>
        <v>0.2</v>
      </c>
      <c r="AC14" s="19">
        <f>[10]Fevereiro!$K$32</f>
        <v>1.2</v>
      </c>
      <c r="AD14" s="41">
        <f t="shared" si="1"/>
        <v>133.99999999999994</v>
      </c>
      <c r="AE14" s="43">
        <f t="shared" si="2"/>
        <v>57</v>
      </c>
      <c r="AF14" s="36">
        <f t="shared" si="3"/>
        <v>8</v>
      </c>
    </row>
    <row r="15" spans="1:32" ht="17.100000000000001" customHeight="1">
      <c r="A15" s="16" t="s">
        <v>7</v>
      </c>
      <c r="B15" s="19">
        <f>[11]Fevereiro!$K$5</f>
        <v>0</v>
      </c>
      <c r="C15" s="19">
        <f>[11]Fevereiro!$K$6</f>
        <v>0</v>
      </c>
      <c r="D15" s="19">
        <f>[11]Fevereiro!$K$7</f>
        <v>4.2</v>
      </c>
      <c r="E15" s="19">
        <f>[11]Fevereiro!$K$8</f>
        <v>0</v>
      </c>
      <c r="F15" s="19">
        <f>[11]Fevereiro!$K$9</f>
        <v>0</v>
      </c>
      <c r="G15" s="19">
        <f>[11]Fevereiro!$K$10</f>
        <v>3.4</v>
      </c>
      <c r="H15" s="19">
        <f>[11]Fevereiro!$K$11</f>
        <v>25.4</v>
      </c>
      <c r="I15" s="19">
        <f>[11]Fevereiro!$K$12</f>
        <v>28.200000000000003</v>
      </c>
      <c r="J15" s="19">
        <f>[11]Fevereiro!$K$13</f>
        <v>0.60000000000000009</v>
      </c>
      <c r="K15" s="19">
        <f>[11]Fevereiro!$K$14</f>
        <v>1</v>
      </c>
      <c r="L15" s="19">
        <f>[11]Fevereiro!$K$15</f>
        <v>8.2000000000000011</v>
      </c>
      <c r="M15" s="19">
        <f>[11]Fevereiro!$K$16</f>
        <v>2.6</v>
      </c>
      <c r="N15" s="19">
        <f>[11]Fevereiro!$K$17</f>
        <v>38.4</v>
      </c>
      <c r="O15" s="19">
        <f>[11]Fevereiro!$K$18</f>
        <v>13.399999999999999</v>
      </c>
      <c r="P15" s="19">
        <f>[11]Fevereiro!$K$19</f>
        <v>7.2</v>
      </c>
      <c r="Q15" s="19">
        <f>[11]Fevereiro!$K$20</f>
        <v>0.2</v>
      </c>
      <c r="R15" s="19">
        <f>[11]Fevereiro!$K$21</f>
        <v>0</v>
      </c>
      <c r="S15" s="19">
        <f>[11]Fevereiro!$K$22</f>
        <v>0</v>
      </c>
      <c r="T15" s="19">
        <f>[11]Fevereiro!$K$23</f>
        <v>0</v>
      </c>
      <c r="U15" s="19">
        <f>[11]Fevereiro!$K$24</f>
        <v>0</v>
      </c>
      <c r="V15" s="19">
        <f>[11]Fevereiro!$K$25</f>
        <v>14</v>
      </c>
      <c r="W15" s="19">
        <f>[11]Fevereiro!$K$26</f>
        <v>12.2</v>
      </c>
      <c r="X15" s="19">
        <f>[11]Fevereiro!$K$27</f>
        <v>3</v>
      </c>
      <c r="Y15" s="19">
        <f>[11]Fevereiro!$K$28</f>
        <v>0</v>
      </c>
      <c r="Z15" s="19">
        <f>[11]Fevereiro!$K$29</f>
        <v>0</v>
      </c>
      <c r="AA15" s="19">
        <f>[11]Fevereiro!$K$30</f>
        <v>0.2</v>
      </c>
      <c r="AB15" s="19">
        <f>[11]Fevereiro!$K$31</f>
        <v>0.2</v>
      </c>
      <c r="AC15" s="19">
        <f>[11]Fevereiro!$K$32</f>
        <v>7</v>
      </c>
      <c r="AD15" s="41">
        <f t="shared" si="1"/>
        <v>169.39999999999995</v>
      </c>
      <c r="AE15" s="43">
        <f t="shared" si="2"/>
        <v>38.4</v>
      </c>
      <c r="AF15" s="36">
        <f t="shared" si="3"/>
        <v>10</v>
      </c>
    </row>
    <row r="16" spans="1:32" ht="17.100000000000001" customHeight="1">
      <c r="A16" s="16" t="s">
        <v>8</v>
      </c>
      <c r="B16" s="18">
        <f>[12]Fevereiro!$K$5</f>
        <v>0.2</v>
      </c>
      <c r="C16" s="18">
        <f>[12]Fevereiro!$K$6</f>
        <v>0</v>
      </c>
      <c r="D16" s="18">
        <f>[12]Fevereiro!$K$7</f>
        <v>40.799999999999997</v>
      </c>
      <c r="E16" s="18">
        <f>[12]Fevereiro!$K$8</f>
        <v>0.2</v>
      </c>
      <c r="F16" s="18">
        <f>[12]Fevereiro!$K$9</f>
        <v>0</v>
      </c>
      <c r="G16" s="18">
        <f>[12]Fevereiro!$K$10</f>
        <v>0.60000000000000009</v>
      </c>
      <c r="H16" s="18">
        <f>[12]Fevereiro!$K$11</f>
        <v>0.2</v>
      </c>
      <c r="I16" s="18">
        <f>[12]Fevereiro!$K$12</f>
        <v>1.8</v>
      </c>
      <c r="J16" s="18">
        <f>[12]Fevereiro!$K$13</f>
        <v>2.2000000000000002</v>
      </c>
      <c r="K16" s="18">
        <f>[12]Fevereiro!$K$14</f>
        <v>0.8</v>
      </c>
      <c r="L16" s="18">
        <f>[12]Fevereiro!$K$15</f>
        <v>5.3999999999999995</v>
      </c>
      <c r="M16" s="18">
        <f>[12]Fevereiro!$K$16</f>
        <v>3.4000000000000004</v>
      </c>
      <c r="N16" s="18">
        <f>[12]Fevereiro!$K$17</f>
        <v>23.800000000000004</v>
      </c>
      <c r="O16" s="18">
        <f>[12]Fevereiro!$K$18</f>
        <v>3.1999999999999997</v>
      </c>
      <c r="P16" s="18">
        <f>[12]Fevereiro!$K$19</f>
        <v>30.799999999999997</v>
      </c>
      <c r="Q16" s="18">
        <f>[12]Fevereiro!$K$20</f>
        <v>4</v>
      </c>
      <c r="R16" s="18">
        <f>[12]Fevereiro!$K$21</f>
        <v>0</v>
      </c>
      <c r="S16" s="18">
        <f>[12]Fevereiro!$K$22</f>
        <v>0.6</v>
      </c>
      <c r="T16" s="18">
        <f>[12]Fevereiro!$K$23</f>
        <v>15.399999999999999</v>
      </c>
      <c r="U16" s="18">
        <f>[12]Fevereiro!$K$24</f>
        <v>0</v>
      </c>
      <c r="V16" s="18">
        <f>[12]Fevereiro!$K$25</f>
        <v>15.199999999999998</v>
      </c>
      <c r="W16" s="18">
        <f>[12]Fevereiro!$K$26</f>
        <v>0</v>
      </c>
      <c r="X16" s="18">
        <f>[12]Fevereiro!$K$27</f>
        <v>0</v>
      </c>
      <c r="Y16" s="18">
        <f>[12]Fevereiro!$K$28</f>
        <v>0.2</v>
      </c>
      <c r="Z16" s="18">
        <f>[12]Fevereiro!$K$29</f>
        <v>0.4</v>
      </c>
      <c r="AA16" s="18">
        <f>[12]Fevereiro!$K$30</f>
        <v>11.799999999999999</v>
      </c>
      <c r="AB16" s="18">
        <f>[12]Fevereiro!$K$31</f>
        <v>0</v>
      </c>
      <c r="AC16" s="18">
        <f>[12]Fevereiro!$K$32</f>
        <v>6.2</v>
      </c>
      <c r="AD16" s="41">
        <f t="shared" si="1"/>
        <v>167.2</v>
      </c>
      <c r="AE16" s="43">
        <f t="shared" si="2"/>
        <v>40.799999999999997</v>
      </c>
      <c r="AF16" s="36">
        <f t="shared" si="3"/>
        <v>7</v>
      </c>
    </row>
    <row r="17" spans="1:34" ht="17.100000000000001" customHeight="1">
      <c r="A17" s="16" t="s">
        <v>9</v>
      </c>
      <c r="B17" s="19">
        <f>[13]Fevereiro!$K$5</f>
        <v>0.2</v>
      </c>
      <c r="C17" s="19">
        <f>[13]Fevereiro!$K$6</f>
        <v>0.4</v>
      </c>
      <c r="D17" s="19">
        <f>[13]Fevereiro!$K$7</f>
        <v>22.4</v>
      </c>
      <c r="E17" s="19">
        <f>[13]Fevereiro!$K$8</f>
        <v>0.2</v>
      </c>
      <c r="F17" s="19">
        <f>[13]Fevereiro!$K$9</f>
        <v>0</v>
      </c>
      <c r="G17" s="19">
        <f>[13]Fevereiro!$K$10</f>
        <v>5</v>
      </c>
      <c r="H17" s="19">
        <f>[13]Fevereiro!$K$11</f>
        <v>41.400000000000006</v>
      </c>
      <c r="I17" s="19">
        <f>[13]Fevereiro!$K$12</f>
        <v>1.9999999999999998</v>
      </c>
      <c r="J17" s="19">
        <f>[13]Fevereiro!$K$13</f>
        <v>9</v>
      </c>
      <c r="K17" s="19">
        <f>[13]Fevereiro!$K$14</f>
        <v>9.1999999999999993</v>
      </c>
      <c r="L17" s="19">
        <f>[13]Fevereiro!$K$15</f>
        <v>12.8</v>
      </c>
      <c r="M17" s="19">
        <f>[13]Fevereiro!$K$16</f>
        <v>0</v>
      </c>
      <c r="N17" s="19">
        <f>[13]Fevereiro!$K$17</f>
        <v>4.8000000000000007</v>
      </c>
      <c r="O17" s="19">
        <f>[13]Fevereiro!$K$18</f>
        <v>5.6</v>
      </c>
      <c r="P17" s="19">
        <f>[13]Fevereiro!$K$19</f>
        <v>4</v>
      </c>
      <c r="Q17" s="19">
        <f>[13]Fevereiro!$K$20</f>
        <v>0</v>
      </c>
      <c r="R17" s="19">
        <f>[13]Fevereiro!$K$21</f>
        <v>0</v>
      </c>
      <c r="S17" s="19">
        <f>[13]Fevereiro!$K$22</f>
        <v>19.2</v>
      </c>
      <c r="T17" s="19">
        <f>[13]Fevereiro!$K$23</f>
        <v>0</v>
      </c>
      <c r="U17" s="19">
        <f>[13]Fevereiro!$K$24</f>
        <v>0</v>
      </c>
      <c r="V17" s="19">
        <f>[13]Fevereiro!$K$25</f>
        <v>0</v>
      </c>
      <c r="W17" s="19">
        <f>[13]Fevereiro!$K$26</f>
        <v>4.8000000000000007</v>
      </c>
      <c r="X17" s="19">
        <f>[13]Fevereiro!$K$27</f>
        <v>0</v>
      </c>
      <c r="Y17" s="19">
        <f>[13]Fevereiro!$K$28</f>
        <v>5.4</v>
      </c>
      <c r="Z17" s="19">
        <f>[13]Fevereiro!$K$29</f>
        <v>0</v>
      </c>
      <c r="AA17" s="19">
        <f>[13]Fevereiro!$K$30</f>
        <v>14</v>
      </c>
      <c r="AB17" s="19">
        <f>[13]Fevereiro!$K$31</f>
        <v>0</v>
      </c>
      <c r="AC17" s="19">
        <f>[13]Fevereiro!$K$32</f>
        <v>35.799999999999997</v>
      </c>
      <c r="AD17" s="41">
        <f t="shared" si="1"/>
        <v>196.2</v>
      </c>
      <c r="AE17" s="43">
        <f t="shared" si="2"/>
        <v>41.400000000000006</v>
      </c>
      <c r="AF17" s="36">
        <f t="shared" si="3"/>
        <v>10</v>
      </c>
      <c r="AG17" s="27" t="s">
        <v>51</v>
      </c>
      <c r="AH17" s="27" t="s">
        <v>51</v>
      </c>
    </row>
    <row r="18" spans="1:34" ht="17.100000000000001" customHeight="1">
      <c r="A18" s="16" t="s">
        <v>48</v>
      </c>
      <c r="B18" s="19">
        <f>[14]Fevereiro!$K$5</f>
        <v>3.6</v>
      </c>
      <c r="C18" s="19">
        <f>[14]Fevereiro!$K$6</f>
        <v>0</v>
      </c>
      <c r="D18" s="19">
        <f>[14]Fevereiro!$K$7</f>
        <v>0</v>
      </c>
      <c r="E18" s="19">
        <f>[14]Fevereiro!$K$8</f>
        <v>0</v>
      </c>
      <c r="F18" s="19">
        <f>[14]Fevereiro!$K$9</f>
        <v>0</v>
      </c>
      <c r="G18" s="19">
        <f>[14]Fevereiro!$K$10</f>
        <v>0</v>
      </c>
      <c r="H18" s="19">
        <f>[14]Fevereiro!$K$11</f>
        <v>5.3999999999999995</v>
      </c>
      <c r="I18" s="19">
        <f>[14]Fevereiro!$K$12</f>
        <v>0</v>
      </c>
      <c r="J18" s="19">
        <f>[14]Fevereiro!$K$13</f>
        <v>0</v>
      </c>
      <c r="K18" s="19">
        <f>[14]Fevereiro!$K$14</f>
        <v>0</v>
      </c>
      <c r="L18" s="19">
        <f>[14]Fevereiro!$K$15</f>
        <v>29.6</v>
      </c>
      <c r="M18" s="19">
        <f>[14]Fevereiro!$K$16</f>
        <v>5.9999999999999991</v>
      </c>
      <c r="N18" s="19">
        <f>[14]Fevereiro!$K$17</f>
        <v>20.399999999999999</v>
      </c>
      <c r="O18" s="19">
        <f>[14]Fevereiro!$K$18</f>
        <v>12.2</v>
      </c>
      <c r="P18" s="19">
        <f>[14]Fevereiro!$K$19</f>
        <v>36.4</v>
      </c>
      <c r="Q18" s="19">
        <f>[14]Fevereiro!$K$20</f>
        <v>0.2</v>
      </c>
      <c r="R18" s="19">
        <f>[14]Fevereiro!$K$21</f>
        <v>0</v>
      </c>
      <c r="S18" s="19">
        <f>[14]Fevereiro!$K$22</f>
        <v>0.2</v>
      </c>
      <c r="T18" s="19">
        <f>[14]Fevereiro!$K$23</f>
        <v>27.599999999999998</v>
      </c>
      <c r="U18" s="19">
        <f>[14]Fevereiro!$K$24</f>
        <v>16.8</v>
      </c>
      <c r="V18" s="19">
        <f>[14]Fevereiro!$K$25</f>
        <v>51.800000000000004</v>
      </c>
      <c r="W18" s="19">
        <f>[14]Fevereiro!$K$26</f>
        <v>2.4000000000000004</v>
      </c>
      <c r="X18" s="19">
        <f>[14]Fevereiro!$K$27</f>
        <v>0.4</v>
      </c>
      <c r="Y18" s="19">
        <f>[14]Fevereiro!$K$28</f>
        <v>0</v>
      </c>
      <c r="Z18" s="19">
        <f>[14]Fevereiro!$K$29</f>
        <v>0</v>
      </c>
      <c r="AA18" s="19">
        <f>[14]Fevereiro!$K$30</f>
        <v>46.600000000000009</v>
      </c>
      <c r="AB18" s="19">
        <f>[14]Fevereiro!$K$31</f>
        <v>0</v>
      </c>
      <c r="AC18" s="19">
        <f>[14]Fevereiro!$K$32</f>
        <v>0</v>
      </c>
      <c r="AD18" s="41">
        <f t="shared" si="1"/>
        <v>259.60000000000002</v>
      </c>
      <c r="AE18" s="43">
        <f t="shared" si="2"/>
        <v>51.800000000000004</v>
      </c>
      <c r="AF18" s="36">
        <f t="shared" si="3"/>
        <v>13</v>
      </c>
    </row>
    <row r="19" spans="1:34" ht="17.100000000000001" customHeight="1">
      <c r="A19" s="16" t="s">
        <v>10</v>
      </c>
      <c r="B19" s="19">
        <f>[15]Fevereiro!$K$5</f>
        <v>0</v>
      </c>
      <c r="C19" s="19">
        <f>[15]Fevereiro!$K$6</f>
        <v>2</v>
      </c>
      <c r="D19" s="19">
        <f>[15]Fevereiro!$K$7</f>
        <v>39.599999999999994</v>
      </c>
      <c r="E19" s="19">
        <f>[15]Fevereiro!$K$8</f>
        <v>0</v>
      </c>
      <c r="F19" s="19">
        <f>[15]Fevereiro!$K$9</f>
        <v>0</v>
      </c>
      <c r="G19" s="19">
        <f>[15]Fevereiro!$K$10</f>
        <v>0.2</v>
      </c>
      <c r="H19" s="19">
        <f>[15]Fevereiro!$K$11</f>
        <v>15.000000000000002</v>
      </c>
      <c r="I19" s="19">
        <f>[15]Fevereiro!$K$12</f>
        <v>3</v>
      </c>
      <c r="J19" s="19">
        <f>[15]Fevereiro!$K$13</f>
        <v>15.6</v>
      </c>
      <c r="K19" s="19">
        <f>[15]Fevereiro!$K$14</f>
        <v>1</v>
      </c>
      <c r="L19" s="19">
        <f>[15]Fevereiro!$K$15</f>
        <v>4.5999999999999996</v>
      </c>
      <c r="M19" s="19">
        <f>[15]Fevereiro!$K$16</f>
        <v>4.8</v>
      </c>
      <c r="N19" s="19">
        <f>[15]Fevereiro!$K$17</f>
        <v>31.799999999999997</v>
      </c>
      <c r="O19" s="19">
        <f>[15]Fevereiro!$K$18</f>
        <v>4.8000000000000007</v>
      </c>
      <c r="P19" s="19">
        <f>[15]Fevereiro!$K$19</f>
        <v>18.8</v>
      </c>
      <c r="Q19" s="19">
        <f>[15]Fevereiro!$K$20</f>
        <v>0.2</v>
      </c>
      <c r="R19" s="19">
        <f>[15]Fevereiro!$K$21</f>
        <v>0</v>
      </c>
      <c r="S19" s="19">
        <f>[15]Fevereiro!$K$22</f>
        <v>0</v>
      </c>
      <c r="T19" s="19">
        <f>[15]Fevereiro!$K$23</f>
        <v>14.4</v>
      </c>
      <c r="U19" s="19">
        <f>[15]Fevereiro!$K$24</f>
        <v>0</v>
      </c>
      <c r="V19" s="19">
        <f>[15]Fevereiro!$K$25</f>
        <v>0.60000000000000009</v>
      </c>
      <c r="W19" s="19">
        <f>[15]Fevereiro!$K$26</f>
        <v>2</v>
      </c>
      <c r="X19" s="19">
        <f>[15]Fevereiro!$K$27</f>
        <v>0</v>
      </c>
      <c r="Y19" s="19">
        <f>[15]Fevereiro!$K$28</f>
        <v>0.2</v>
      </c>
      <c r="Z19" s="19">
        <f>[15]Fevereiro!$K$29</f>
        <v>0</v>
      </c>
      <c r="AA19" s="19">
        <f>[15]Fevereiro!$K$30</f>
        <v>17.2</v>
      </c>
      <c r="AB19" s="19">
        <f>[15]Fevereiro!$K$31</f>
        <v>0</v>
      </c>
      <c r="AC19" s="19">
        <f>[15]Fevereiro!$K$32</f>
        <v>13.200000000000001</v>
      </c>
      <c r="AD19" s="41">
        <f t="shared" si="1"/>
        <v>188.99999999999994</v>
      </c>
      <c r="AE19" s="43">
        <f t="shared" si="2"/>
        <v>39.599999999999994</v>
      </c>
      <c r="AF19" s="36">
        <f t="shared" si="3"/>
        <v>9</v>
      </c>
    </row>
    <row r="20" spans="1:34" ht="17.100000000000001" customHeight="1">
      <c r="A20" s="16" t="s">
        <v>11</v>
      </c>
      <c r="B20" s="19">
        <f>[16]Fevereiro!$K$5</f>
        <v>0</v>
      </c>
      <c r="C20" s="19">
        <f>[16]Fevereiro!$K$6</f>
        <v>0.60000000000000009</v>
      </c>
      <c r="D20" s="19">
        <f>[16]Fevereiro!$K$7</f>
        <v>0</v>
      </c>
      <c r="E20" s="19">
        <f>[16]Fevereiro!$K$8</f>
        <v>0.2</v>
      </c>
      <c r="F20" s="19">
        <f>[16]Fevereiro!$K$9</f>
        <v>0.2</v>
      </c>
      <c r="G20" s="19">
        <f>[16]Fevereiro!$K$10</f>
        <v>0</v>
      </c>
      <c r="H20" s="19">
        <f>[16]Fevereiro!$K$11</f>
        <v>1.4</v>
      </c>
      <c r="I20" s="19">
        <f>[16]Fevereiro!$K$12</f>
        <v>37.200000000000003</v>
      </c>
      <c r="J20" s="19">
        <f>[16]Fevereiro!$K$13</f>
        <v>51.800000000000011</v>
      </c>
      <c r="K20" s="19">
        <f>[16]Fevereiro!$K$14</f>
        <v>0.4</v>
      </c>
      <c r="L20" s="19">
        <f>[16]Fevereiro!$K$15</f>
        <v>1.4000000000000001</v>
      </c>
      <c r="M20" s="19">
        <f>[16]Fevereiro!$K$16</f>
        <v>0.2</v>
      </c>
      <c r="N20" s="19">
        <f>[16]Fevereiro!$K$17</f>
        <v>1.6</v>
      </c>
      <c r="O20" s="19">
        <f>[16]Fevereiro!$K$18</f>
        <v>0</v>
      </c>
      <c r="P20" s="19">
        <f>[16]Fevereiro!$K$19</f>
        <v>0</v>
      </c>
      <c r="Q20" s="19">
        <f>[16]Fevereiro!$K$20</f>
        <v>0</v>
      </c>
      <c r="R20" s="19">
        <f>[16]Fevereiro!$K$21</f>
        <v>0</v>
      </c>
      <c r="S20" s="19">
        <f>[16]Fevereiro!$K$22</f>
        <v>42.4</v>
      </c>
      <c r="T20" s="19">
        <f>[16]Fevereiro!$K$23</f>
        <v>0.2</v>
      </c>
      <c r="U20" s="19">
        <f>[16]Fevereiro!$K$24</f>
        <v>0</v>
      </c>
      <c r="V20" s="19">
        <f>[16]Fevereiro!$K$25</f>
        <v>5</v>
      </c>
      <c r="W20" s="19">
        <f>[16]Fevereiro!$K$26</f>
        <v>4.4000000000000004</v>
      </c>
      <c r="X20" s="19">
        <f>[16]Fevereiro!$K$27</f>
        <v>0.2</v>
      </c>
      <c r="Y20" s="19">
        <f>[16]Fevereiro!$K$28</f>
        <v>0</v>
      </c>
      <c r="Z20" s="19">
        <f>[16]Fevereiro!$K$29</f>
        <v>0</v>
      </c>
      <c r="AA20" s="19">
        <f>[16]Fevereiro!$K$30</f>
        <v>52.400000000000006</v>
      </c>
      <c r="AB20" s="19">
        <f>[16]Fevereiro!$K$31</f>
        <v>0</v>
      </c>
      <c r="AC20" s="19">
        <f>[16]Fevereiro!$K$32</f>
        <v>1.7999999999999998</v>
      </c>
      <c r="AD20" s="41">
        <f t="shared" si="1"/>
        <v>201.4</v>
      </c>
      <c r="AE20" s="43">
        <f t="shared" si="2"/>
        <v>52.400000000000006</v>
      </c>
      <c r="AF20" s="36">
        <f t="shared" si="3"/>
        <v>11</v>
      </c>
      <c r="AG20" s="27" t="s">
        <v>51</v>
      </c>
      <c r="AH20" s="27" t="s">
        <v>51</v>
      </c>
    </row>
    <row r="21" spans="1:34" ht="17.100000000000001" customHeight="1">
      <c r="A21" s="16" t="s">
        <v>12</v>
      </c>
      <c r="B21" s="19">
        <f>[17]Fevereiro!$K$5</f>
        <v>1</v>
      </c>
      <c r="C21" s="19">
        <f>[17]Fevereiro!$K$6</f>
        <v>0.2</v>
      </c>
      <c r="D21" s="19">
        <f>[17]Fevereiro!$K$7</f>
        <v>0</v>
      </c>
      <c r="E21" s="19">
        <f>[17]Fevereiro!$K$8</f>
        <v>15.799999999999999</v>
      </c>
      <c r="F21" s="19">
        <f>[17]Fevereiro!$K$9</f>
        <v>0</v>
      </c>
      <c r="G21" s="19">
        <f>[17]Fevereiro!$K$10</f>
        <v>0</v>
      </c>
      <c r="H21" s="19">
        <f>[17]Fevereiro!$K$11</f>
        <v>1.2</v>
      </c>
      <c r="I21" s="19">
        <f>[17]Fevereiro!$K$12</f>
        <v>0.2</v>
      </c>
      <c r="J21" s="19">
        <f>[17]Fevereiro!$K$13</f>
        <v>0.4</v>
      </c>
      <c r="K21" s="19">
        <f>[17]Fevereiro!$K$14</f>
        <v>0.2</v>
      </c>
      <c r="L21" s="19">
        <f>[17]Fevereiro!$K$15</f>
        <v>4.4000000000000004</v>
      </c>
      <c r="M21" s="19">
        <f>[17]Fevereiro!$K$16</f>
        <v>16.8</v>
      </c>
      <c r="N21" s="19">
        <f>[17]Fevereiro!$K$17</f>
        <v>1.8</v>
      </c>
      <c r="O21" s="19">
        <f>[17]Fevereiro!$K$18</f>
        <v>13.999999999999998</v>
      </c>
      <c r="P21" s="19">
        <f>[17]Fevereiro!$K$19</f>
        <v>0.6</v>
      </c>
      <c r="Q21" s="19">
        <f>[17]Fevereiro!$K$20</f>
        <v>0.2</v>
      </c>
      <c r="R21" s="19">
        <f>[17]Fevereiro!$K$21</f>
        <v>0.2</v>
      </c>
      <c r="S21" s="19">
        <f>[17]Fevereiro!$K$22</f>
        <v>26.599999999999998</v>
      </c>
      <c r="T21" s="19">
        <f>[17]Fevereiro!$K$23</f>
        <v>0.2</v>
      </c>
      <c r="U21" s="19">
        <f>[17]Fevereiro!$K$24</f>
        <v>0</v>
      </c>
      <c r="V21" s="19">
        <f>[17]Fevereiro!$K$25</f>
        <v>1.7999999999999998</v>
      </c>
      <c r="W21" s="19">
        <f>[17]Fevereiro!$K$26</f>
        <v>0.2</v>
      </c>
      <c r="X21" s="19">
        <f>[17]Fevereiro!$K$27</f>
        <v>15.399999999999999</v>
      </c>
      <c r="Y21" s="19">
        <f>[17]Fevereiro!$K$28</f>
        <v>0.2</v>
      </c>
      <c r="Z21" s="19">
        <f>[17]Fevereiro!$K$29</f>
        <v>0</v>
      </c>
      <c r="AA21" s="19">
        <f>[17]Fevereiro!$K$30</f>
        <v>0</v>
      </c>
      <c r="AB21" s="19">
        <f>[17]Fevereiro!$K$31</f>
        <v>0</v>
      </c>
      <c r="AC21" s="19">
        <f>[17]Fevereiro!$K$32</f>
        <v>34.000000000000007</v>
      </c>
      <c r="AD21" s="41">
        <f t="shared" si="1"/>
        <v>135.40000000000003</v>
      </c>
      <c r="AE21" s="43">
        <f t="shared" si="2"/>
        <v>34.000000000000007</v>
      </c>
      <c r="AF21" s="36">
        <f t="shared" si="3"/>
        <v>7</v>
      </c>
    </row>
    <row r="22" spans="1:34" ht="17.100000000000001" customHeight="1">
      <c r="A22" s="16" t="s">
        <v>13</v>
      </c>
      <c r="B22" s="19">
        <f>[18]Fevereiro!$K$5</f>
        <v>7</v>
      </c>
      <c r="C22" s="19">
        <f>[18]Fevereiro!$K$6</f>
        <v>0</v>
      </c>
      <c r="D22" s="19">
        <f>[18]Fevereiro!$K$7</f>
        <v>0</v>
      </c>
      <c r="E22" s="19">
        <f>[18]Fevereiro!$K$8</f>
        <v>18.8</v>
      </c>
      <c r="F22" s="19">
        <f>[18]Fevereiro!$K$9</f>
        <v>0</v>
      </c>
      <c r="G22" s="19">
        <f>[18]Fevereiro!$K$10</f>
        <v>2</v>
      </c>
      <c r="H22" s="19">
        <f>[18]Fevereiro!$K$11</f>
        <v>0</v>
      </c>
      <c r="I22" s="19">
        <f>[18]Fevereiro!$K$12</f>
        <v>6</v>
      </c>
      <c r="J22" s="19">
        <f>[18]Fevereiro!$K$13</f>
        <v>3.0000000000000004</v>
      </c>
      <c r="K22" s="19">
        <f>[18]Fevereiro!$K$14</f>
        <v>2.2000000000000002</v>
      </c>
      <c r="L22" s="19">
        <f>[18]Fevereiro!$K$15</f>
        <v>0.2</v>
      </c>
      <c r="M22" s="19">
        <f>[18]Fevereiro!$K$16</f>
        <v>0.4</v>
      </c>
      <c r="N22" s="19">
        <f>[18]Fevereiro!$K$17</f>
        <v>0</v>
      </c>
      <c r="O22" s="19">
        <f>[18]Fevereiro!$K$18</f>
        <v>13.999999999999998</v>
      </c>
      <c r="P22" s="19">
        <f>[18]Fevereiro!$K$19</f>
        <v>0.6</v>
      </c>
      <c r="Q22" s="19">
        <f>[18]Fevereiro!$K$20</f>
        <v>0.2</v>
      </c>
      <c r="R22" s="19">
        <f>[18]Fevereiro!$K$21</f>
        <v>0.2</v>
      </c>
      <c r="S22" s="19">
        <f>[18]Fevereiro!$K$22</f>
        <v>26.599999999999998</v>
      </c>
      <c r="T22" s="19">
        <f>[18]Fevereiro!$K$23</f>
        <v>0</v>
      </c>
      <c r="U22" s="19">
        <f>[18]Fevereiro!$K$24</f>
        <v>3.5999999999999996</v>
      </c>
      <c r="V22" s="19">
        <f>[18]Fevereiro!$K$25</f>
        <v>0.2</v>
      </c>
      <c r="W22" s="19">
        <f>[18]Fevereiro!$K$26</f>
        <v>6.2</v>
      </c>
      <c r="X22" s="19">
        <f>[18]Fevereiro!$K$27</f>
        <v>4.8</v>
      </c>
      <c r="Y22" s="19">
        <f>[18]Fevereiro!$K$28</f>
        <v>0</v>
      </c>
      <c r="Z22" s="19">
        <f>[18]Fevereiro!$K$29</f>
        <v>0</v>
      </c>
      <c r="AA22" s="19">
        <f>[18]Fevereiro!$K$30</f>
        <v>0</v>
      </c>
      <c r="AB22" s="19">
        <f>[18]Fevereiro!$K$31</f>
        <v>0.2</v>
      </c>
      <c r="AC22" s="19">
        <f>[18]Fevereiro!$K$32</f>
        <v>6.8000000000000007</v>
      </c>
      <c r="AD22" s="41">
        <f t="shared" si="1"/>
        <v>103</v>
      </c>
      <c r="AE22" s="43">
        <f t="shared" si="2"/>
        <v>26.599999999999998</v>
      </c>
      <c r="AF22" s="36">
        <f t="shared" si="3"/>
        <v>9</v>
      </c>
    </row>
    <row r="23" spans="1:34" ht="17.100000000000001" customHeight="1">
      <c r="A23" s="16" t="s">
        <v>14</v>
      </c>
      <c r="B23" s="19">
        <f>[19]Fevereiro!$K$5</f>
        <v>15.400000000000002</v>
      </c>
      <c r="C23" s="19">
        <f>[19]Fevereiro!$K$6</f>
        <v>2.4</v>
      </c>
      <c r="D23" s="19">
        <f>[19]Fevereiro!$K$7</f>
        <v>63.400000000000006</v>
      </c>
      <c r="E23" s="19">
        <f>[19]Fevereiro!$K$8</f>
        <v>24</v>
      </c>
      <c r="F23" s="19">
        <f>[19]Fevereiro!$K$9</f>
        <v>0</v>
      </c>
      <c r="G23" s="19">
        <f>[19]Fevereiro!$K$10</f>
        <v>0</v>
      </c>
      <c r="H23" s="19">
        <f>[19]Fevereiro!$K$11</f>
        <v>0.2</v>
      </c>
      <c r="I23" s="19">
        <f>[19]Fevereiro!$K$12</f>
        <v>13.000000000000002</v>
      </c>
      <c r="J23" s="19">
        <f>[19]Fevereiro!$K$13</f>
        <v>10.6</v>
      </c>
      <c r="K23" s="19">
        <f>[19]Fevereiro!$K$14</f>
        <v>0</v>
      </c>
      <c r="L23" s="19">
        <f>[19]Fevereiro!$K$15</f>
        <v>0</v>
      </c>
      <c r="M23" s="19">
        <f>[19]Fevereiro!$K$16</f>
        <v>0</v>
      </c>
      <c r="N23" s="19">
        <f>[19]Fevereiro!$K$17</f>
        <v>0</v>
      </c>
      <c r="O23" s="19">
        <f>[19]Fevereiro!$K$18</f>
        <v>0</v>
      </c>
      <c r="P23" s="19">
        <f>[19]Fevereiro!$K$19</f>
        <v>0</v>
      </c>
      <c r="Q23" s="19">
        <f>[19]Fevereiro!$K$20</f>
        <v>0</v>
      </c>
      <c r="R23" s="19">
        <f>[19]Fevereiro!$K$21</f>
        <v>0</v>
      </c>
      <c r="S23" s="19">
        <f>[19]Fevereiro!$K$22</f>
        <v>38.200000000000003</v>
      </c>
      <c r="T23" s="19">
        <f>[19]Fevereiro!$K$23</f>
        <v>1.8</v>
      </c>
      <c r="U23" s="19">
        <f>[19]Fevereiro!$K$24</f>
        <v>0</v>
      </c>
      <c r="V23" s="19">
        <f>[19]Fevereiro!$K$25</f>
        <v>2</v>
      </c>
      <c r="W23" s="19">
        <f>[19]Fevereiro!$K$26</f>
        <v>0</v>
      </c>
      <c r="X23" s="19">
        <f>[19]Fevereiro!$K$27</f>
        <v>38</v>
      </c>
      <c r="Y23" s="19">
        <f>[19]Fevereiro!$K$28</f>
        <v>0</v>
      </c>
      <c r="Z23" s="19">
        <f>[19]Fevereiro!$K$29</f>
        <v>21.2</v>
      </c>
      <c r="AA23" s="19">
        <f>[19]Fevereiro!$K$30</f>
        <v>3</v>
      </c>
      <c r="AB23" s="19">
        <f>[19]Fevereiro!$K$31</f>
        <v>15.8</v>
      </c>
      <c r="AC23" s="19">
        <f>[19]Fevereiro!$K$32</f>
        <v>0</v>
      </c>
      <c r="AD23" s="41">
        <f t="shared" si="1"/>
        <v>249</v>
      </c>
      <c r="AE23" s="43">
        <f t="shared" si="2"/>
        <v>63.400000000000006</v>
      </c>
      <c r="AF23" s="36">
        <f t="shared" si="3"/>
        <v>14</v>
      </c>
    </row>
    <row r="24" spans="1:34" ht="17.100000000000001" customHeight="1">
      <c r="A24" s="16" t="s">
        <v>15</v>
      </c>
      <c r="B24" s="19">
        <f>[20]Fevereiro!$K$5</f>
        <v>0</v>
      </c>
      <c r="C24" s="19">
        <f>[20]Fevereiro!$K$6</f>
        <v>0</v>
      </c>
      <c r="D24" s="19">
        <f>[20]Fevereiro!$K$7</f>
        <v>33.4</v>
      </c>
      <c r="E24" s="19">
        <f>[20]Fevereiro!$K$8</f>
        <v>0</v>
      </c>
      <c r="F24" s="19">
        <f>[20]Fevereiro!$K$9</f>
        <v>0</v>
      </c>
      <c r="G24" s="19">
        <f>[20]Fevereiro!$K$10</f>
        <v>0</v>
      </c>
      <c r="H24" s="19">
        <f>[20]Fevereiro!$K$11</f>
        <v>18</v>
      </c>
      <c r="I24" s="19">
        <f>[20]Fevereiro!$K$12</f>
        <v>0.2</v>
      </c>
      <c r="J24" s="19">
        <f>[20]Fevereiro!$K$13</f>
        <v>0.2</v>
      </c>
      <c r="K24" s="19">
        <f>[20]Fevereiro!$K$14</f>
        <v>0</v>
      </c>
      <c r="L24" s="19">
        <f>[20]Fevereiro!$K$15</f>
        <v>31.199999999999996</v>
      </c>
      <c r="M24" s="19">
        <f>[20]Fevereiro!$K$16</f>
        <v>1.8</v>
      </c>
      <c r="N24" s="19">
        <f>[20]Fevereiro!$K$17</f>
        <v>7.2</v>
      </c>
      <c r="O24" s="19">
        <f>[20]Fevereiro!$K$18</f>
        <v>4</v>
      </c>
      <c r="P24" s="19">
        <f>[20]Fevereiro!$K$19</f>
        <v>5</v>
      </c>
      <c r="Q24" s="19">
        <f>[20]Fevereiro!$K$20</f>
        <v>0</v>
      </c>
      <c r="R24" s="19">
        <f>[20]Fevereiro!$K$21</f>
        <v>0.2</v>
      </c>
      <c r="S24" s="19">
        <f>[20]Fevereiro!$K$22</f>
        <v>0</v>
      </c>
      <c r="T24" s="19">
        <f>[20]Fevereiro!$K$23</f>
        <v>0</v>
      </c>
      <c r="U24" s="19">
        <f>[20]Fevereiro!$K$24</f>
        <v>23.2</v>
      </c>
      <c r="V24" s="19">
        <f>[20]Fevereiro!$K$25</f>
        <v>0.2</v>
      </c>
      <c r="W24" s="19">
        <f>[20]Fevereiro!$K$26</f>
        <v>0</v>
      </c>
      <c r="X24" s="19">
        <f>[20]Fevereiro!$K$27</f>
        <v>0</v>
      </c>
      <c r="Y24" s="19">
        <f>[20]Fevereiro!$K$28</f>
        <v>0.8</v>
      </c>
      <c r="Z24" s="19">
        <f>[20]Fevereiro!$K$29</f>
        <v>0</v>
      </c>
      <c r="AA24" s="19">
        <f>[20]Fevereiro!$K$30</f>
        <v>1</v>
      </c>
      <c r="AB24" s="19">
        <f>[20]Fevereiro!$K$31</f>
        <v>0.2</v>
      </c>
      <c r="AC24" s="19">
        <f>[20]Fevereiro!$K$32</f>
        <v>0</v>
      </c>
      <c r="AD24" s="41">
        <f t="shared" si="1"/>
        <v>126.60000000000001</v>
      </c>
      <c r="AE24" s="43">
        <f t="shared" si="2"/>
        <v>33.4</v>
      </c>
      <c r="AF24" s="36">
        <f t="shared" si="3"/>
        <v>13</v>
      </c>
    </row>
    <row r="25" spans="1:34" ht="17.100000000000001" customHeight="1">
      <c r="A25" s="16" t="s">
        <v>16</v>
      </c>
      <c r="B25" s="19">
        <f>[21]Fevereiro!$K$5</f>
        <v>9</v>
      </c>
      <c r="C25" s="19">
        <f>[21]Fevereiro!$K$6</f>
        <v>0</v>
      </c>
      <c r="D25" s="19">
        <f>[21]Fevereiro!$K$7</f>
        <v>0</v>
      </c>
      <c r="E25" s="19">
        <f>[21]Fevereiro!$K$8</f>
        <v>0</v>
      </c>
      <c r="F25" s="19">
        <f>[21]Fevereiro!$K$9</f>
        <v>0</v>
      </c>
      <c r="G25" s="19">
        <f>[21]Fevereiro!$K$10</f>
        <v>1.2</v>
      </c>
      <c r="H25" s="19">
        <f>[21]Fevereiro!$K$11</f>
        <v>0</v>
      </c>
      <c r="I25" s="19">
        <f>[21]Fevereiro!$K$12</f>
        <v>20.599999999999998</v>
      </c>
      <c r="J25" s="19">
        <f>[21]Fevereiro!$K$13</f>
        <v>0</v>
      </c>
      <c r="K25" s="19">
        <f>[21]Fevereiro!$K$14</f>
        <v>0</v>
      </c>
      <c r="L25" s="19">
        <f>[21]Fevereiro!$K$15</f>
        <v>31</v>
      </c>
      <c r="M25" s="19">
        <f>[21]Fevereiro!$K$16</f>
        <v>3.6000000000000005</v>
      </c>
      <c r="N25" s="19">
        <f>[21]Fevereiro!$K$17</f>
        <v>30.999999999999993</v>
      </c>
      <c r="O25" s="19">
        <f>[21]Fevereiro!$K$18</f>
        <v>0</v>
      </c>
      <c r="P25" s="19">
        <f>[21]Fevereiro!$K$19</f>
        <v>1</v>
      </c>
      <c r="Q25" s="19">
        <f>[21]Fevereiro!$K$20</f>
        <v>0</v>
      </c>
      <c r="R25" s="19">
        <f>[21]Fevereiro!$K$21</f>
        <v>0</v>
      </c>
      <c r="S25" s="19">
        <f>[21]Fevereiro!$K$22</f>
        <v>0</v>
      </c>
      <c r="T25" s="19">
        <f>[21]Fevereiro!$K$23</f>
        <v>0.2</v>
      </c>
      <c r="U25" s="19">
        <f>[21]Fevereiro!$K$24</f>
        <v>3.6</v>
      </c>
      <c r="V25" s="19">
        <f>[21]Fevereiro!$K$25</f>
        <v>14.600000000000001</v>
      </c>
      <c r="W25" s="19">
        <f>[21]Fevereiro!$K$26</f>
        <v>8.6</v>
      </c>
      <c r="X25" s="19">
        <f>[21]Fevereiro!$K$27</f>
        <v>0</v>
      </c>
      <c r="Y25" s="19">
        <f>[21]Fevereiro!$K$28</f>
        <v>0</v>
      </c>
      <c r="Z25" s="19">
        <f>[21]Fevereiro!$K$29</f>
        <v>0</v>
      </c>
      <c r="AA25" s="19">
        <f>[21]Fevereiro!$K$30</f>
        <v>46</v>
      </c>
      <c r="AB25" s="19">
        <f>[21]Fevereiro!$K$31</f>
        <v>0</v>
      </c>
      <c r="AC25" s="19">
        <f>[21]Fevereiro!$K$32</f>
        <v>0.2</v>
      </c>
      <c r="AD25" s="41">
        <f t="shared" si="1"/>
        <v>170.59999999999997</v>
      </c>
      <c r="AE25" s="43">
        <f t="shared" si="2"/>
        <v>46</v>
      </c>
      <c r="AF25" s="36">
        <f t="shared" si="3"/>
        <v>15</v>
      </c>
    </row>
    <row r="26" spans="1:34" ht="17.100000000000001" customHeight="1">
      <c r="A26" s="16" t="s">
        <v>17</v>
      </c>
      <c r="B26" s="19">
        <f>[22]Fevereiro!$K$5</f>
        <v>0</v>
      </c>
      <c r="C26" s="19">
        <f>[22]Fevereiro!$K$6</f>
        <v>0</v>
      </c>
      <c r="D26" s="19">
        <f>[22]Fevereiro!$K$7</f>
        <v>5.8000000000000007</v>
      </c>
      <c r="E26" s="19">
        <f>[22]Fevereiro!$K$8</f>
        <v>0.2</v>
      </c>
      <c r="F26" s="19">
        <f>[22]Fevereiro!$K$9</f>
        <v>0</v>
      </c>
      <c r="G26" s="19">
        <f>[22]Fevereiro!$K$10</f>
        <v>0</v>
      </c>
      <c r="H26" s="19">
        <f>[22]Fevereiro!$K$11</f>
        <v>16.399999999999999</v>
      </c>
      <c r="I26" s="19">
        <f>[22]Fevereiro!$K$12</f>
        <v>2.4</v>
      </c>
      <c r="J26" s="19">
        <f>[22]Fevereiro!$K$13</f>
        <v>3.6</v>
      </c>
      <c r="K26" s="19">
        <f>[22]Fevereiro!$K$14</f>
        <v>9.1999999999999993</v>
      </c>
      <c r="L26" s="19">
        <f>[22]Fevereiro!$K$15</f>
        <v>1.7999999999999998</v>
      </c>
      <c r="M26" s="19">
        <f>[22]Fevereiro!$K$16</f>
        <v>0.8</v>
      </c>
      <c r="N26" s="19">
        <f>[22]Fevereiro!$K$17</f>
        <v>1.4</v>
      </c>
      <c r="O26" s="19">
        <f>[22]Fevereiro!$K$18</f>
        <v>1.2</v>
      </c>
      <c r="P26" s="19">
        <f>[22]Fevereiro!$K$19</f>
        <v>0.2</v>
      </c>
      <c r="Q26" s="19">
        <f>[22]Fevereiro!$K$20</f>
        <v>0</v>
      </c>
      <c r="R26" s="19">
        <f>[22]Fevereiro!$K$21</f>
        <v>0</v>
      </c>
      <c r="S26" s="19">
        <f>[22]Fevereiro!$K$22</f>
        <v>7.4</v>
      </c>
      <c r="T26" s="19">
        <f>[22]Fevereiro!$K$23</f>
        <v>7.400000000000003</v>
      </c>
      <c r="U26" s="19">
        <f>[22]Fevereiro!$K$24</f>
        <v>1</v>
      </c>
      <c r="V26" s="19">
        <f>[22]Fevereiro!$K$25</f>
        <v>0.60000000000000009</v>
      </c>
      <c r="W26" s="19">
        <f>[22]Fevereiro!$K$26</f>
        <v>0.2</v>
      </c>
      <c r="X26" s="19">
        <f>[22]Fevereiro!$K$27</f>
        <v>0.2</v>
      </c>
      <c r="Y26" s="19">
        <f>[22]Fevereiro!$K$28</f>
        <v>0.2</v>
      </c>
      <c r="Z26" s="19">
        <f>[22]Fevereiro!$K$29</f>
        <v>0.8</v>
      </c>
      <c r="AA26" s="19">
        <f>[22]Fevereiro!$K$30</f>
        <v>0.2</v>
      </c>
      <c r="AB26" s="19">
        <f>[22]Fevereiro!$K$31</f>
        <v>0.4</v>
      </c>
      <c r="AC26" s="19">
        <f>[22]Fevereiro!$K$32</f>
        <v>0</v>
      </c>
      <c r="AD26" s="41">
        <f t="shared" si="1"/>
        <v>61.400000000000006</v>
      </c>
      <c r="AE26" s="43">
        <f t="shared" si="2"/>
        <v>16.399999999999999</v>
      </c>
      <c r="AF26" s="36">
        <f t="shared" si="3"/>
        <v>7</v>
      </c>
    </row>
    <row r="27" spans="1:34" ht="17.100000000000001" customHeight="1">
      <c r="A27" s="16" t="s">
        <v>18</v>
      </c>
      <c r="B27" s="19">
        <f>[23]Fevereiro!$K$5</f>
        <v>13.999999999999998</v>
      </c>
      <c r="C27" s="19">
        <f>[23]Fevereiro!$K$6</f>
        <v>8.4</v>
      </c>
      <c r="D27" s="19">
        <f>[23]Fevereiro!$K$7</f>
        <v>2.8</v>
      </c>
      <c r="E27" s="19">
        <f>[23]Fevereiro!$K$8</f>
        <v>2.2000000000000002</v>
      </c>
      <c r="F27" s="19">
        <f>[23]Fevereiro!$K$9</f>
        <v>0</v>
      </c>
      <c r="G27" s="19">
        <f>[23]Fevereiro!$K$10</f>
        <v>8.7999999999999989</v>
      </c>
      <c r="H27" s="19">
        <f>[23]Fevereiro!$K$11</f>
        <v>0</v>
      </c>
      <c r="I27" s="19">
        <f>[23]Fevereiro!$K$12</f>
        <v>32.199999999999996</v>
      </c>
      <c r="J27" s="19">
        <f>[23]Fevereiro!$K$13</f>
        <v>30.800000000000004</v>
      </c>
      <c r="K27" s="19">
        <f>[23]Fevereiro!$K$14</f>
        <v>2</v>
      </c>
      <c r="L27" s="19">
        <f>[23]Fevereiro!$K$15</f>
        <v>0.2</v>
      </c>
      <c r="M27" s="19">
        <f>[23]Fevereiro!$K$16</f>
        <v>0</v>
      </c>
      <c r="N27" s="19">
        <f>[23]Fevereiro!$K$17</f>
        <v>0</v>
      </c>
      <c r="O27" s="19">
        <f>[23]Fevereiro!$K$18</f>
        <v>0</v>
      </c>
      <c r="P27" s="19">
        <f>[23]Fevereiro!$K$19</f>
        <v>7.4</v>
      </c>
      <c r="Q27" s="19">
        <f>[23]Fevereiro!$K$20</f>
        <v>0</v>
      </c>
      <c r="R27" s="19">
        <f>[23]Fevereiro!$K$21</f>
        <v>3.8</v>
      </c>
      <c r="S27" s="19">
        <f>[23]Fevereiro!$K$22</f>
        <v>0</v>
      </c>
      <c r="T27" s="19">
        <f>[23]Fevereiro!$K$23</f>
        <v>0.2</v>
      </c>
      <c r="U27" s="19">
        <f>[23]Fevereiro!$K$24</f>
        <v>4.3999999999999995</v>
      </c>
      <c r="V27" s="19">
        <f>[23]Fevereiro!$K$25</f>
        <v>34.800000000000004</v>
      </c>
      <c r="W27" s="19">
        <f>[23]Fevereiro!$K$26</f>
        <v>21.799999999999997</v>
      </c>
      <c r="X27" s="19">
        <f>[23]Fevereiro!$K$27</f>
        <v>26.599999999999998</v>
      </c>
      <c r="Y27" s="19">
        <f>[23]Fevereiro!$K$28</f>
        <v>1.2</v>
      </c>
      <c r="Z27" s="19">
        <f>[23]Fevereiro!$K$29</f>
        <v>15.8</v>
      </c>
      <c r="AA27" s="19">
        <f>[23]Fevereiro!$K$30</f>
        <v>73</v>
      </c>
      <c r="AB27" s="19">
        <f>[23]Fevereiro!$K$31</f>
        <v>21.8</v>
      </c>
      <c r="AC27" s="19">
        <f>[23]Fevereiro!$K$32</f>
        <v>39.200000000000003</v>
      </c>
      <c r="AD27" s="41">
        <f t="shared" si="1"/>
        <v>351.4</v>
      </c>
      <c r="AE27" s="43">
        <f t="shared" si="2"/>
        <v>73</v>
      </c>
      <c r="AF27" s="36">
        <f t="shared" si="3"/>
        <v>7</v>
      </c>
      <c r="AG27" s="27" t="s">
        <v>51</v>
      </c>
    </row>
    <row r="28" spans="1:34" ht="17.100000000000001" customHeight="1">
      <c r="A28" s="16" t="s">
        <v>19</v>
      </c>
      <c r="B28" s="19">
        <f>[24]Fevereiro!$K$5</f>
        <v>0</v>
      </c>
      <c r="C28" s="19">
        <f>[24]Fevereiro!$K$6</f>
        <v>0</v>
      </c>
      <c r="D28" s="19">
        <f>[24]Fevereiro!$K$7</f>
        <v>0</v>
      </c>
      <c r="E28" s="19">
        <f>[24]Fevereiro!$K$8</f>
        <v>0</v>
      </c>
      <c r="F28" s="19">
        <f>[24]Fevereiro!$K$9</f>
        <v>0</v>
      </c>
      <c r="G28" s="19">
        <f>[24]Fevereiro!$K$10</f>
        <v>3.1999999999999997</v>
      </c>
      <c r="H28" s="19">
        <f>[24]Fevereiro!$K$11</f>
        <v>0</v>
      </c>
      <c r="I28" s="19">
        <f>[24]Fevereiro!$K$12</f>
        <v>0</v>
      </c>
      <c r="J28" s="19">
        <f>[24]Fevereiro!$K$13</f>
        <v>0.2</v>
      </c>
      <c r="K28" s="19">
        <f>[24]Fevereiro!$K$14</f>
        <v>0.4</v>
      </c>
      <c r="L28" s="19">
        <f>[24]Fevereiro!$K$15</f>
        <v>1.4</v>
      </c>
      <c r="M28" s="19">
        <f>[24]Fevereiro!$K$16</f>
        <v>3.4000000000000004</v>
      </c>
      <c r="N28" s="19">
        <f>[24]Fevereiro!$K$17</f>
        <v>1.2</v>
      </c>
      <c r="O28" s="19">
        <f>[24]Fevereiro!$K$18</f>
        <v>20.399999999999999</v>
      </c>
      <c r="P28" s="19">
        <f>[24]Fevereiro!$K$19</f>
        <v>4.6000000000000005</v>
      </c>
      <c r="Q28" s="19">
        <f>[24]Fevereiro!$K$20</f>
        <v>9</v>
      </c>
      <c r="R28" s="19">
        <f>[24]Fevereiro!$K$21</f>
        <v>0.2</v>
      </c>
      <c r="S28" s="19">
        <f>[24]Fevereiro!$K$22</f>
        <v>14.6</v>
      </c>
      <c r="T28" s="19">
        <f>[24]Fevereiro!$K$23</f>
        <v>5.4</v>
      </c>
      <c r="U28" s="19">
        <f>[24]Fevereiro!$K$24</f>
        <v>1.5999999999999999</v>
      </c>
      <c r="V28" s="19">
        <f>[24]Fevereiro!$K$25</f>
        <v>3.6000000000000005</v>
      </c>
      <c r="W28" s="19">
        <f>[24]Fevereiro!$K$26</f>
        <v>0.2</v>
      </c>
      <c r="X28" s="19">
        <f>[24]Fevereiro!$K$27</f>
        <v>0</v>
      </c>
      <c r="Y28" s="19">
        <f>[24]Fevereiro!$K$28</f>
        <v>0</v>
      </c>
      <c r="Z28" s="19">
        <f>[24]Fevereiro!$K$29</f>
        <v>0.2</v>
      </c>
      <c r="AA28" s="19">
        <f>[24]Fevereiro!$K$30</f>
        <v>6.8000000000000007</v>
      </c>
      <c r="AB28" s="19">
        <f>[24]Fevereiro!$K$31</f>
        <v>0</v>
      </c>
      <c r="AC28" s="19">
        <f>[24]Fevereiro!$K$32</f>
        <v>0</v>
      </c>
      <c r="AD28" s="41">
        <f t="shared" si="1"/>
        <v>76.399999999999991</v>
      </c>
      <c r="AE28" s="43">
        <f t="shared" si="2"/>
        <v>20.399999999999999</v>
      </c>
      <c r="AF28" s="36">
        <f t="shared" si="3"/>
        <v>11</v>
      </c>
    </row>
    <row r="29" spans="1:34" ht="17.100000000000001" customHeight="1">
      <c r="A29" s="16" t="s">
        <v>31</v>
      </c>
      <c r="B29" s="19">
        <f>[25]Fevereiro!$K$5</f>
        <v>2.6</v>
      </c>
      <c r="C29" s="19">
        <f>[25]Fevereiro!$K$6</f>
        <v>0.4</v>
      </c>
      <c r="D29" s="19">
        <f>[25]Fevereiro!$K$7</f>
        <v>6.6000000000000005</v>
      </c>
      <c r="E29" s="19">
        <f>[25]Fevereiro!$K$8</f>
        <v>0.4</v>
      </c>
      <c r="F29" s="19">
        <f>[25]Fevereiro!$K$9</f>
        <v>1</v>
      </c>
      <c r="G29" s="19">
        <f>[25]Fevereiro!$K$10</f>
        <v>22.799999999999997</v>
      </c>
      <c r="H29" s="19">
        <f>[25]Fevereiro!$K$11</f>
        <v>0</v>
      </c>
      <c r="I29" s="19">
        <f>[25]Fevereiro!$K$12</f>
        <v>0</v>
      </c>
      <c r="J29" s="19">
        <f>[25]Fevereiro!$K$13</f>
        <v>1.6</v>
      </c>
      <c r="K29" s="19">
        <f>[25]Fevereiro!$K$14</f>
        <v>3</v>
      </c>
      <c r="L29" s="19">
        <f>[25]Fevereiro!$K$15</f>
        <v>0.4</v>
      </c>
      <c r="M29" s="19">
        <f>[25]Fevereiro!$K$16</f>
        <v>0.2</v>
      </c>
      <c r="N29" s="19">
        <f>[25]Fevereiro!$K$17</f>
        <v>2.6000000000000005</v>
      </c>
      <c r="O29" s="19">
        <f>[25]Fevereiro!$K$18</f>
        <v>0.60000000000000009</v>
      </c>
      <c r="P29" s="19">
        <f>[25]Fevereiro!$K$19</f>
        <v>0</v>
      </c>
      <c r="Q29" s="19">
        <f>[25]Fevereiro!$K$20</f>
        <v>0</v>
      </c>
      <c r="R29" s="19">
        <f>[25]Fevereiro!$K$21</f>
        <v>0</v>
      </c>
      <c r="S29" s="19">
        <f>[25]Fevereiro!$K$22</f>
        <v>13</v>
      </c>
      <c r="T29" s="19">
        <f>[25]Fevereiro!$K$23</f>
        <v>0.4</v>
      </c>
      <c r="U29" s="19">
        <f>[25]Fevereiro!$K$24</f>
        <v>0.2</v>
      </c>
      <c r="V29" s="19">
        <f>[25]Fevereiro!$K$25</f>
        <v>0</v>
      </c>
      <c r="W29" s="19">
        <f>[25]Fevereiro!$K$26</f>
        <v>19.799999999999997</v>
      </c>
      <c r="X29" s="19">
        <f>[25]Fevereiro!$K$27</f>
        <v>0.2</v>
      </c>
      <c r="Y29" s="19">
        <f>[25]Fevereiro!$K$28</f>
        <v>0</v>
      </c>
      <c r="Z29" s="19">
        <f>[25]Fevereiro!$K$29</f>
        <v>1.2</v>
      </c>
      <c r="AA29" s="19">
        <f>[25]Fevereiro!$K$30</f>
        <v>4.5999999999999996</v>
      </c>
      <c r="AB29" s="19">
        <f>[25]Fevereiro!$K$31</f>
        <v>0.8</v>
      </c>
      <c r="AC29" s="19">
        <f>[25]Fevereiro!$K$32</f>
        <v>14.6</v>
      </c>
      <c r="AD29" s="41">
        <f t="shared" si="1"/>
        <v>96.999999999999986</v>
      </c>
      <c r="AE29" s="43">
        <f t="shared" si="2"/>
        <v>22.799999999999997</v>
      </c>
      <c r="AF29" s="36">
        <f t="shared" si="3"/>
        <v>7</v>
      </c>
    </row>
    <row r="30" spans="1:34" ht="17.100000000000001" customHeight="1">
      <c r="A30" s="16" t="s">
        <v>50</v>
      </c>
      <c r="B30" s="19" t="str">
        <f>[26]Fevereiro!$K$5</f>
        <v>**</v>
      </c>
      <c r="C30" s="19" t="str">
        <f>[26]Fevereiro!$K$6</f>
        <v>**</v>
      </c>
      <c r="D30" s="19" t="str">
        <f>[26]Fevereiro!$K$7</f>
        <v>**</v>
      </c>
      <c r="E30" s="19" t="str">
        <f>[26]Fevereiro!$K$8</f>
        <v>**</v>
      </c>
      <c r="F30" s="19" t="str">
        <f>[26]Fevereiro!$K$9</f>
        <v>**</v>
      </c>
      <c r="G30" s="19" t="str">
        <f>[26]Fevereiro!$K$10</f>
        <v>**</v>
      </c>
      <c r="H30" s="19" t="str">
        <f>[26]Fevereiro!$K$11</f>
        <v>**</v>
      </c>
      <c r="I30" s="19" t="str">
        <f>[26]Fevereiro!$K$12</f>
        <v>**</v>
      </c>
      <c r="J30" s="19" t="str">
        <f>[26]Fevereiro!$K$13</f>
        <v>**</v>
      </c>
      <c r="K30" s="19" t="str">
        <f>[26]Fevereiro!$K$14</f>
        <v>**</v>
      </c>
      <c r="L30" s="19" t="str">
        <f>[26]Fevereiro!$K$15</f>
        <v>**</v>
      </c>
      <c r="M30" s="19" t="str">
        <f>[26]Fevereiro!$K$16</f>
        <v>**</v>
      </c>
      <c r="N30" s="19" t="str">
        <f>[26]Fevereiro!$K$17</f>
        <v>**</v>
      </c>
      <c r="O30" s="19" t="str">
        <f>[26]Fevereiro!$K$18</f>
        <v>**</v>
      </c>
      <c r="P30" s="19" t="str">
        <f>[26]Fevereiro!$K$19</f>
        <v>**</v>
      </c>
      <c r="Q30" s="19" t="str">
        <f>[26]Fevereiro!$K$20</f>
        <v>**</v>
      </c>
      <c r="R30" s="19" t="str">
        <f>[26]Fevereiro!$K$21</f>
        <v>**</v>
      </c>
      <c r="S30" s="19" t="str">
        <f>[26]Fevereiro!$K$22</f>
        <v>**</v>
      </c>
      <c r="T30" s="19" t="str">
        <f>[26]Fevereiro!$K$23</f>
        <v>**</v>
      </c>
      <c r="U30" s="19" t="str">
        <f>[26]Fevereiro!$K$24</f>
        <v>**</v>
      </c>
      <c r="V30" s="19" t="str">
        <f>[26]Fevereiro!$K$25</f>
        <v>**</v>
      </c>
      <c r="W30" s="19" t="str">
        <f>[26]Fevereiro!$K$26</f>
        <v>**</v>
      </c>
      <c r="X30" s="19" t="str">
        <f>[26]Fevereiro!$K$27</f>
        <v>**</v>
      </c>
      <c r="Y30" s="19" t="str">
        <f>[26]Fevereiro!$K$28</f>
        <v>**</v>
      </c>
      <c r="Z30" s="19" t="str">
        <f>[26]Fevereiro!$K$29</f>
        <v>**</v>
      </c>
      <c r="AA30" s="19" t="str">
        <f>[26]Fevereiro!$K$30</f>
        <v>**</v>
      </c>
      <c r="AB30" s="18" t="s">
        <v>74</v>
      </c>
      <c r="AC30" s="18" t="s">
        <v>74</v>
      </c>
      <c r="AD30" s="41" t="s">
        <v>74</v>
      </c>
      <c r="AE30" s="43" t="s">
        <v>74</v>
      </c>
      <c r="AF30" s="36" t="s">
        <v>64</v>
      </c>
    </row>
    <row r="31" spans="1:34" ht="17.100000000000001" customHeight="1">
      <c r="A31" s="16" t="s">
        <v>20</v>
      </c>
      <c r="B31" s="18">
        <f>[27]Fevereiro!$K$5</f>
        <v>3.6</v>
      </c>
      <c r="C31" s="18">
        <f>[27]Fevereiro!$K$6</f>
        <v>0</v>
      </c>
      <c r="D31" s="18">
        <f>[27]Fevereiro!$K$7</f>
        <v>74.800000000000011</v>
      </c>
      <c r="E31" s="18">
        <f>[27]Fevereiro!$K$8</f>
        <v>0</v>
      </c>
      <c r="F31" s="18">
        <f>[27]Fevereiro!$K$9</f>
        <v>0</v>
      </c>
      <c r="G31" s="18">
        <f>[27]Fevereiro!$K$10</f>
        <v>0</v>
      </c>
      <c r="H31" s="18">
        <f>[27]Fevereiro!$K$11</f>
        <v>22.6</v>
      </c>
      <c r="I31" s="18">
        <f>[27]Fevereiro!$K$12</f>
        <v>19.400000000000002</v>
      </c>
      <c r="J31" s="18">
        <f>[27]Fevereiro!$K$13</f>
        <v>10.399999999999999</v>
      </c>
      <c r="K31" s="18">
        <f>[27]Fevereiro!$K$14</f>
        <v>2.8</v>
      </c>
      <c r="L31" s="18">
        <f>[27]Fevereiro!$K$15</f>
        <v>0.6</v>
      </c>
      <c r="M31" s="18">
        <f>[27]Fevereiro!$K$16</f>
        <v>4.4000000000000004</v>
      </c>
      <c r="N31" s="18">
        <f>[27]Fevereiro!$K$17</f>
        <v>1.8</v>
      </c>
      <c r="O31" s="18">
        <f>[27]Fevereiro!$K$18</f>
        <v>0</v>
      </c>
      <c r="P31" s="18">
        <f>[27]Fevereiro!$K$19</f>
        <v>0</v>
      </c>
      <c r="Q31" s="18">
        <f>[27]Fevereiro!$K$20</f>
        <v>0</v>
      </c>
      <c r="R31" s="18">
        <f>[27]Fevereiro!$K$21</f>
        <v>0</v>
      </c>
      <c r="S31" s="18">
        <f>[27]Fevereiro!$K$22</f>
        <v>0</v>
      </c>
      <c r="T31" s="18">
        <f>[27]Fevereiro!$K$23</f>
        <v>45.6</v>
      </c>
      <c r="U31" s="18">
        <f>[27]Fevereiro!$K$24</f>
        <v>0</v>
      </c>
      <c r="V31" s="18">
        <f>[27]Fevereiro!$K$25</f>
        <v>0</v>
      </c>
      <c r="W31" s="18">
        <f>[27]Fevereiro!$K$26</f>
        <v>15.799999999999999</v>
      </c>
      <c r="X31" s="18">
        <f>[27]Fevereiro!$K$27</f>
        <v>13.199999999999996</v>
      </c>
      <c r="Y31" s="18">
        <f>[27]Fevereiro!$K$28</f>
        <v>0</v>
      </c>
      <c r="Z31" s="18">
        <f>[27]Fevereiro!$K$29</f>
        <v>9.3999999999999986</v>
      </c>
      <c r="AA31" s="18">
        <f>[27]Fevereiro!$K$30</f>
        <v>0</v>
      </c>
      <c r="AB31" s="18">
        <f>[27]Fevereiro!$K$31</f>
        <v>6.0000000000000009</v>
      </c>
      <c r="AC31" s="18">
        <f>[27]Fevereiro!$K$32</f>
        <v>0</v>
      </c>
      <c r="AD31" s="41">
        <f t="shared" si="1"/>
        <v>230.40000000000003</v>
      </c>
      <c r="AE31" s="43">
        <f>MAX(B31:AC31)</f>
        <v>74.800000000000011</v>
      </c>
      <c r="AF31" s="36">
        <f t="shared" si="3"/>
        <v>14</v>
      </c>
    </row>
    <row r="32" spans="1:34" s="5" customFormat="1" ht="17.100000000000001" customHeight="1">
      <c r="A32" s="37" t="s">
        <v>33</v>
      </c>
      <c r="B32" s="38">
        <f t="shared" ref="B32:AE32" si="4">MAX(B5:B31)</f>
        <v>25.2</v>
      </c>
      <c r="C32" s="38">
        <f t="shared" si="4"/>
        <v>8.4</v>
      </c>
      <c r="D32" s="38">
        <f t="shared" si="4"/>
        <v>74.800000000000011</v>
      </c>
      <c r="E32" s="38">
        <f t="shared" si="4"/>
        <v>24</v>
      </c>
      <c r="F32" s="38">
        <f t="shared" si="4"/>
        <v>3.8</v>
      </c>
      <c r="G32" s="38">
        <f t="shared" si="4"/>
        <v>22.799999999999997</v>
      </c>
      <c r="H32" s="38">
        <f t="shared" si="4"/>
        <v>67.199999999999989</v>
      </c>
      <c r="I32" s="38">
        <f t="shared" si="4"/>
        <v>64.2</v>
      </c>
      <c r="J32" s="38">
        <f t="shared" si="4"/>
        <v>51.800000000000011</v>
      </c>
      <c r="K32" s="38">
        <f t="shared" si="4"/>
        <v>17.399999999999995</v>
      </c>
      <c r="L32" s="38">
        <f t="shared" si="4"/>
        <v>31.199999999999996</v>
      </c>
      <c r="M32" s="38">
        <f t="shared" si="4"/>
        <v>37.6</v>
      </c>
      <c r="N32" s="38">
        <f t="shared" si="4"/>
        <v>38.4</v>
      </c>
      <c r="O32" s="38">
        <f t="shared" si="4"/>
        <v>26.199999999999996</v>
      </c>
      <c r="P32" s="38">
        <f t="shared" si="4"/>
        <v>36.4</v>
      </c>
      <c r="Q32" s="38">
        <f t="shared" si="4"/>
        <v>9</v>
      </c>
      <c r="R32" s="38">
        <f t="shared" si="4"/>
        <v>8.0000000000000036</v>
      </c>
      <c r="S32" s="38">
        <f t="shared" si="4"/>
        <v>42.4</v>
      </c>
      <c r="T32" s="38">
        <f t="shared" si="4"/>
        <v>45.6</v>
      </c>
      <c r="U32" s="38">
        <f t="shared" si="4"/>
        <v>36.200000000000003</v>
      </c>
      <c r="V32" s="38">
        <f t="shared" si="4"/>
        <v>51.800000000000004</v>
      </c>
      <c r="W32" s="38">
        <f t="shared" si="4"/>
        <v>21.799999999999997</v>
      </c>
      <c r="X32" s="38">
        <f t="shared" si="4"/>
        <v>38</v>
      </c>
      <c r="Y32" s="38">
        <f t="shared" si="4"/>
        <v>25.2</v>
      </c>
      <c r="Z32" s="38">
        <f t="shared" si="4"/>
        <v>21.2</v>
      </c>
      <c r="AA32" s="38">
        <f t="shared" si="4"/>
        <v>73</v>
      </c>
      <c r="AB32" s="38">
        <f t="shared" si="4"/>
        <v>40.800000000000004</v>
      </c>
      <c r="AC32" s="38">
        <f t="shared" si="4"/>
        <v>39.200000000000003</v>
      </c>
      <c r="AD32" s="40">
        <f t="shared" si="4"/>
        <v>351.4</v>
      </c>
      <c r="AE32" s="42">
        <f t="shared" si="4"/>
        <v>74.800000000000011</v>
      </c>
      <c r="AF32" s="64"/>
    </row>
    <row r="33" spans="1:33" s="12" customFormat="1">
      <c r="A33" s="49" t="s">
        <v>36</v>
      </c>
      <c r="B33" s="50">
        <f t="shared" ref="B33:AD33" si="5">SUM(B5:B31)</f>
        <v>111</v>
      </c>
      <c r="C33" s="50">
        <f t="shared" si="5"/>
        <v>25.199999999999996</v>
      </c>
      <c r="D33" s="50">
        <f t="shared" si="5"/>
        <v>386.60000000000008</v>
      </c>
      <c r="E33" s="50">
        <f t="shared" si="5"/>
        <v>97.600000000000023</v>
      </c>
      <c r="F33" s="50">
        <f t="shared" si="5"/>
        <v>6.6000000000000005</v>
      </c>
      <c r="G33" s="50">
        <f t="shared" si="5"/>
        <v>56.4</v>
      </c>
      <c r="H33" s="50">
        <f t="shared" si="5"/>
        <v>226.8</v>
      </c>
      <c r="I33" s="50">
        <f t="shared" si="5"/>
        <v>367.4</v>
      </c>
      <c r="J33" s="50">
        <f t="shared" si="5"/>
        <v>246.8</v>
      </c>
      <c r="K33" s="50">
        <f t="shared" si="5"/>
        <v>52.999999999999993</v>
      </c>
      <c r="L33" s="50">
        <f t="shared" si="5"/>
        <v>163.00000000000003</v>
      </c>
      <c r="M33" s="50">
        <f t="shared" si="5"/>
        <v>117.80000000000001</v>
      </c>
      <c r="N33" s="50">
        <f t="shared" si="5"/>
        <v>204.20000000000002</v>
      </c>
      <c r="O33" s="50">
        <f t="shared" si="5"/>
        <v>137.6</v>
      </c>
      <c r="P33" s="50">
        <f t="shared" si="5"/>
        <v>139.79999999999998</v>
      </c>
      <c r="Q33" s="50">
        <f t="shared" si="5"/>
        <v>24.599999999999998</v>
      </c>
      <c r="R33" s="50">
        <f t="shared" si="5"/>
        <v>15.600000000000001</v>
      </c>
      <c r="S33" s="50">
        <f t="shared" si="5"/>
        <v>242</v>
      </c>
      <c r="T33" s="50">
        <f t="shared" si="5"/>
        <v>141.40000000000003</v>
      </c>
      <c r="U33" s="50">
        <f t="shared" si="5"/>
        <v>163.39999999999995</v>
      </c>
      <c r="V33" s="50">
        <f t="shared" si="5"/>
        <v>195.99999999999997</v>
      </c>
      <c r="W33" s="50">
        <f t="shared" si="5"/>
        <v>130.4</v>
      </c>
      <c r="X33" s="50">
        <f t="shared" si="5"/>
        <v>134.19999999999999</v>
      </c>
      <c r="Y33" s="50">
        <f t="shared" si="5"/>
        <v>64.400000000000006</v>
      </c>
      <c r="Z33" s="50">
        <f t="shared" si="5"/>
        <v>63.000000000000007</v>
      </c>
      <c r="AA33" s="50">
        <f t="shared" si="5"/>
        <v>286.40000000000003</v>
      </c>
      <c r="AB33" s="50">
        <f t="shared" si="5"/>
        <v>94.000000000000014</v>
      </c>
      <c r="AC33" s="50">
        <f t="shared" si="5"/>
        <v>172.99999999999997</v>
      </c>
      <c r="AD33" s="41">
        <f t="shared" si="5"/>
        <v>4068.2000000000003</v>
      </c>
      <c r="AE33" s="51"/>
      <c r="AF33" s="65"/>
    </row>
    <row r="35" spans="1:33">
      <c r="B35" s="29"/>
      <c r="C35" s="29" t="s">
        <v>52</v>
      </c>
      <c r="D35" s="29"/>
      <c r="E35" s="29"/>
      <c r="F35" s="29"/>
      <c r="N35" s="2" t="s">
        <v>53</v>
      </c>
      <c r="Y35" s="2" t="s">
        <v>55</v>
      </c>
    </row>
    <row r="36" spans="1:33">
      <c r="J36" s="2" t="s">
        <v>51</v>
      </c>
      <c r="K36" s="9"/>
      <c r="L36" s="9"/>
      <c r="M36" s="9"/>
      <c r="N36" s="9" t="s">
        <v>54</v>
      </c>
      <c r="O36" s="9"/>
      <c r="P36" s="9"/>
      <c r="Q36" s="9"/>
      <c r="W36" s="9"/>
      <c r="X36" s="9"/>
      <c r="Y36" s="9" t="s">
        <v>56</v>
      </c>
      <c r="Z36" s="9"/>
      <c r="AA36" s="9"/>
    </row>
    <row r="37" spans="1:33">
      <c r="AC37" s="2" t="s">
        <v>51</v>
      </c>
      <c r="AF37" s="15" t="s">
        <v>51</v>
      </c>
    </row>
    <row r="38" spans="1:33">
      <c r="J38" s="30"/>
      <c r="K38" s="30"/>
      <c r="L38" s="30"/>
      <c r="AD38" s="2"/>
      <c r="AE38" s="2"/>
      <c r="AF38" s="2"/>
      <c r="AG38" s="9" t="s">
        <v>51</v>
      </c>
    </row>
    <row r="39" spans="1:33">
      <c r="A39" s="29"/>
      <c r="B39" s="29" t="s">
        <v>73</v>
      </c>
      <c r="C39" s="29"/>
      <c r="H39" s="34"/>
      <c r="I39" s="34"/>
      <c r="J39" s="30"/>
      <c r="K39" s="34"/>
      <c r="L39" s="34"/>
      <c r="M39" s="34"/>
      <c r="N39" s="34"/>
      <c r="O39" s="34"/>
      <c r="P39" s="30" t="s">
        <v>60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1" spans="1:33">
      <c r="K41" s="2" t="s">
        <v>51</v>
      </c>
    </row>
    <row r="43" spans="1:33">
      <c r="I43" s="2" t="s">
        <v>51</v>
      </c>
      <c r="N43" s="2" t="s">
        <v>51</v>
      </c>
      <c r="V43" s="2" t="s">
        <v>51</v>
      </c>
      <c r="AB43" s="2" t="s">
        <v>51</v>
      </c>
    </row>
    <row r="45" spans="1:33">
      <c r="E45" s="2" t="s">
        <v>51</v>
      </c>
    </row>
  </sheetData>
  <mergeCells count="32"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2:AF33"/>
    <mergeCell ref="M3:M4"/>
    <mergeCell ref="N3:N4"/>
    <mergeCell ref="O3:O4"/>
    <mergeCell ref="AA3:AA4"/>
    <mergeCell ref="T3:T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43"/>
  <sheetViews>
    <sheetView zoomScale="90" zoomScaleNormal="90" workbookViewId="0">
      <selection activeCell="B2" sqref="B2:AE2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7.5703125" style="9" bestFit="1" customWidth="1"/>
    <col min="31" max="31" width="7.28515625" style="13" bestFit="1" customWidth="1"/>
  </cols>
  <sheetData>
    <row r="1" spans="1:31" ht="20.100000000000001" customHeight="1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4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41</v>
      </c>
      <c r="AE3" s="44" t="s">
        <v>40</v>
      </c>
    </row>
    <row r="4" spans="1:31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44" t="s">
        <v>42</v>
      </c>
    </row>
    <row r="5" spans="1:31" s="5" customFormat="1" ht="20.100000000000001" customHeight="1">
      <c r="A5" s="16" t="s">
        <v>46</v>
      </c>
      <c r="B5" s="17">
        <f>[1]Fevereiro!$C$5</f>
        <v>34.5</v>
      </c>
      <c r="C5" s="17">
        <f>[1]Fevereiro!$C$6</f>
        <v>34</v>
      </c>
      <c r="D5" s="17">
        <f>[1]Fevereiro!$C$7</f>
        <v>36.1</v>
      </c>
      <c r="E5" s="17">
        <f>[1]Fevereiro!$C$8</f>
        <v>32.700000000000003</v>
      </c>
      <c r="F5" s="17">
        <f>[1]Fevereiro!$C$9</f>
        <v>34.799999999999997</v>
      </c>
      <c r="G5" s="17">
        <f>[1]Fevereiro!$C$10</f>
        <v>34.200000000000003</v>
      </c>
      <c r="H5" s="17">
        <f>[1]Fevereiro!$C$11</f>
        <v>33.799999999999997</v>
      </c>
      <c r="I5" s="17">
        <f>[1]Fevereiro!$C$12</f>
        <v>25.7</v>
      </c>
      <c r="J5" s="17">
        <f>[1]Fevereiro!$C$13</f>
        <v>25.6</v>
      </c>
      <c r="K5" s="17">
        <f>[1]Fevereiro!$C$14</f>
        <v>29.8</v>
      </c>
      <c r="L5" s="17">
        <f>[1]Fevereiro!$C$15</f>
        <v>33.1</v>
      </c>
      <c r="M5" s="17">
        <f>[1]Fevereiro!$C$16</f>
        <v>34.299999999999997</v>
      </c>
      <c r="N5" s="17">
        <f>[1]Fevereiro!$C$17</f>
        <v>34.9</v>
      </c>
      <c r="O5" s="17">
        <f>[1]Fevereiro!$C$18</f>
        <v>35.9</v>
      </c>
      <c r="P5" s="17">
        <f>[1]Fevereiro!$C$19</f>
        <v>36.299999999999997</v>
      </c>
      <c r="Q5" s="17">
        <f>[1]Fevereiro!$C$20</f>
        <v>36</v>
      </c>
      <c r="R5" s="17">
        <f>[1]Fevereiro!$C$21</f>
        <v>37.1</v>
      </c>
      <c r="S5" s="17">
        <f>[1]Fevereiro!$C$22</f>
        <v>34.700000000000003</v>
      </c>
      <c r="T5" s="17">
        <f>[1]Fevereiro!$C$23</f>
        <v>31.9</v>
      </c>
      <c r="U5" s="17">
        <f>[1]Fevereiro!$C$24</f>
        <v>32.5</v>
      </c>
      <c r="V5" s="17">
        <f>[1]Fevereiro!$C$25</f>
        <v>34.6</v>
      </c>
      <c r="W5" s="17">
        <f>[1]Fevereiro!$C$26</f>
        <v>30.7</v>
      </c>
      <c r="X5" s="17">
        <f>[1]Fevereiro!$C$27</f>
        <v>31.6</v>
      </c>
      <c r="Y5" s="17">
        <f>[1]Fevereiro!$C$28</f>
        <v>33</v>
      </c>
      <c r="Z5" s="17">
        <f>[1]Fevereiro!$C$29</f>
        <v>33.1</v>
      </c>
      <c r="AA5" s="17">
        <f>[1]Fevereiro!$C$30</f>
        <v>33.299999999999997</v>
      </c>
      <c r="AB5" s="17">
        <f>[1]Fevereiro!$C$31</f>
        <v>33.799999999999997</v>
      </c>
      <c r="AC5" s="17">
        <f>[1]Fevereiro!$C$32</f>
        <v>33.200000000000003</v>
      </c>
      <c r="AD5" s="40">
        <f t="shared" ref="AD5:AD12" si="1">MAX(B5:AC5)</f>
        <v>37.1</v>
      </c>
      <c r="AE5" s="45">
        <f t="shared" ref="AE5:AE12" si="2">AVERAGE(B5:AC5)</f>
        <v>33.25714285714286</v>
      </c>
    </row>
    <row r="6" spans="1:31" ht="17.100000000000001" customHeight="1">
      <c r="A6" s="16" t="s">
        <v>0</v>
      </c>
      <c r="B6" s="18">
        <f>[2]Fevereiro!$C$5</f>
        <v>34.5</v>
      </c>
      <c r="C6" s="18">
        <f>[2]Fevereiro!$C$6</f>
        <v>34</v>
      </c>
      <c r="D6" s="18">
        <f>[2]Fevereiro!$C$7</f>
        <v>36.1</v>
      </c>
      <c r="E6" s="18">
        <f>[2]Fevereiro!$C$8</f>
        <v>33.299999999999997</v>
      </c>
      <c r="F6" s="18">
        <f>[2]Fevereiro!$C$9</f>
        <v>35.700000000000003</v>
      </c>
      <c r="G6" s="18">
        <f>[2]Fevereiro!$C$10</f>
        <v>34.200000000000003</v>
      </c>
      <c r="H6" s="18">
        <f>[2]Fevereiro!$C$11</f>
        <v>33.299999999999997</v>
      </c>
      <c r="I6" s="18">
        <f>[2]Fevereiro!$C$12</f>
        <v>26.4</v>
      </c>
      <c r="J6" s="18">
        <f>[2]Fevereiro!$C$13</f>
        <v>30.5</v>
      </c>
      <c r="K6" s="18">
        <f>[2]Fevereiro!$C$14</f>
        <v>33.200000000000003</v>
      </c>
      <c r="L6" s="18">
        <f>[2]Fevereiro!$C$15</f>
        <v>32.1</v>
      </c>
      <c r="M6" s="18">
        <f>[2]Fevereiro!$C$16</f>
        <v>31.3</v>
      </c>
      <c r="N6" s="18">
        <f>[2]Fevereiro!$C$17</f>
        <v>29.5</v>
      </c>
      <c r="O6" s="18">
        <f>[2]Fevereiro!$C$18</f>
        <v>29.5</v>
      </c>
      <c r="P6" s="18">
        <f>[2]Fevereiro!$C$19</f>
        <v>31.8</v>
      </c>
      <c r="Q6" s="18">
        <f>[2]Fevereiro!$C$20</f>
        <v>33.799999999999997</v>
      </c>
      <c r="R6" s="18">
        <f>[2]Fevereiro!$C$21</f>
        <v>35.1</v>
      </c>
      <c r="S6" s="18">
        <f>[2]Fevereiro!$C$22</f>
        <v>33.700000000000003</v>
      </c>
      <c r="T6" s="18">
        <f>[2]Fevereiro!$C$23</f>
        <v>33.1</v>
      </c>
      <c r="U6" s="18">
        <f>[2]Fevereiro!$C$24</f>
        <v>33.299999999999997</v>
      </c>
      <c r="V6" s="18">
        <f>[2]Fevereiro!$C$25</f>
        <v>31.4</v>
      </c>
      <c r="W6" s="18">
        <f>[2]Fevereiro!$C$26</f>
        <v>33.1</v>
      </c>
      <c r="X6" s="18">
        <f>[2]Fevereiro!$C$27</f>
        <v>32.9</v>
      </c>
      <c r="Y6" s="18">
        <f>[2]Fevereiro!$C$28</f>
        <v>32.799999999999997</v>
      </c>
      <c r="Z6" s="18">
        <f>[2]Fevereiro!$C$29</f>
        <v>32.4</v>
      </c>
      <c r="AA6" s="18">
        <f>[2]Fevereiro!$C$30</f>
        <v>30.9</v>
      </c>
      <c r="AB6" s="18">
        <f>[2]Fevereiro!$C$31</f>
        <v>32.6</v>
      </c>
      <c r="AC6" s="18">
        <f>[2]Fevereiro!$C$32</f>
        <v>33.299999999999997</v>
      </c>
      <c r="AD6" s="41">
        <f t="shared" si="1"/>
        <v>36.1</v>
      </c>
      <c r="AE6" s="43">
        <f t="shared" si="2"/>
        <v>32.635714285714279</v>
      </c>
    </row>
    <row r="7" spans="1:31" ht="17.100000000000001" customHeight="1">
      <c r="A7" s="16" t="s">
        <v>1</v>
      </c>
      <c r="B7" s="18">
        <f>[3]Fevereiro!$C$5</f>
        <v>35.299999999999997</v>
      </c>
      <c r="C7" s="18">
        <f>[3]Fevereiro!$C$6</f>
        <v>35.1</v>
      </c>
      <c r="D7" s="18">
        <f>[3]Fevereiro!$C$7</f>
        <v>34.4</v>
      </c>
      <c r="E7" s="18">
        <f>[3]Fevereiro!$C$8</f>
        <v>36.299999999999997</v>
      </c>
      <c r="F7" s="18">
        <f>[3]Fevereiro!$C$9</f>
        <v>36.9</v>
      </c>
      <c r="G7" s="18">
        <f>[3]Fevereiro!$C$10</f>
        <v>36.5</v>
      </c>
      <c r="H7" s="18">
        <f>[3]Fevereiro!$C$11</f>
        <v>35.1</v>
      </c>
      <c r="I7" s="18">
        <f>[3]Fevereiro!$C$12</f>
        <v>32.799999999999997</v>
      </c>
      <c r="J7" s="18">
        <f>[3]Fevereiro!$C$13</f>
        <v>30.4</v>
      </c>
      <c r="K7" s="18">
        <f>[3]Fevereiro!$C$14</f>
        <v>32.200000000000003</v>
      </c>
      <c r="L7" s="18">
        <f>[3]Fevereiro!$C$15</f>
        <v>32.6</v>
      </c>
      <c r="M7" s="18">
        <f>[3]Fevereiro!$C$16</f>
        <v>33.1</v>
      </c>
      <c r="N7" s="18">
        <f>[3]Fevereiro!$C$17</f>
        <v>33.5</v>
      </c>
      <c r="O7" s="18">
        <f>[3]Fevereiro!$C$18</f>
        <v>34.4</v>
      </c>
      <c r="P7" s="18">
        <f>[3]Fevereiro!$C$19</f>
        <v>35.200000000000003</v>
      </c>
      <c r="Q7" s="18">
        <f>[3]Fevereiro!$C$20</f>
        <v>36.4</v>
      </c>
      <c r="R7" s="18">
        <f>[3]Fevereiro!$C$21</f>
        <v>38.1</v>
      </c>
      <c r="S7" s="18">
        <f>[3]Fevereiro!$C$22</f>
        <v>36.9</v>
      </c>
      <c r="T7" s="18">
        <f>[3]Fevereiro!$C$23</f>
        <v>35.5</v>
      </c>
      <c r="U7" s="18">
        <f>[3]Fevereiro!$C$24</f>
        <v>35.200000000000003</v>
      </c>
      <c r="V7" s="18">
        <f>[3]Fevereiro!$C$25</f>
        <v>34.9</v>
      </c>
      <c r="W7" s="18">
        <f>[3]Fevereiro!$C$26</f>
        <v>35.4</v>
      </c>
      <c r="X7" s="18">
        <f>[3]Fevereiro!$C$27</f>
        <v>34</v>
      </c>
      <c r="Y7" s="18">
        <f>[3]Fevereiro!$C$28</f>
        <v>33.5</v>
      </c>
      <c r="Z7" s="18">
        <f>[3]Fevereiro!$C$29</f>
        <v>33.799999999999997</v>
      </c>
      <c r="AA7" s="18">
        <f>[3]Fevereiro!$C$30</f>
        <v>32.6</v>
      </c>
      <c r="AB7" s="18">
        <f>[3]Fevereiro!$C$31</f>
        <v>35.4</v>
      </c>
      <c r="AC7" s="18">
        <f>[3]Fevereiro!$C$32</f>
        <v>36.1</v>
      </c>
      <c r="AD7" s="41">
        <f t="shared" si="1"/>
        <v>38.1</v>
      </c>
      <c r="AE7" s="43">
        <f t="shared" si="2"/>
        <v>34.700000000000003</v>
      </c>
    </row>
    <row r="8" spans="1:31" ht="17.100000000000001" customHeight="1">
      <c r="A8" s="16" t="s">
        <v>47</v>
      </c>
      <c r="B8" s="18">
        <f>[4]Fevereiro!$C$5</f>
        <v>35.799999999999997</v>
      </c>
      <c r="C8" s="18">
        <f>[4]Fevereiro!$C$6</f>
        <v>34.6</v>
      </c>
      <c r="D8" s="18">
        <f>[4]Fevereiro!$C$7</f>
        <v>35.700000000000003</v>
      </c>
      <c r="E8" s="18">
        <f>[4]Fevereiro!$C$8</f>
        <v>35.1</v>
      </c>
      <c r="F8" s="18">
        <f>[4]Fevereiro!$C$9</f>
        <v>36.700000000000003</v>
      </c>
      <c r="G8" s="18">
        <f>[4]Fevereiro!$C$10</f>
        <v>37.200000000000003</v>
      </c>
      <c r="H8" s="18">
        <f>[4]Fevereiro!$C$11</f>
        <v>35.4</v>
      </c>
      <c r="I8" s="18">
        <f>[4]Fevereiro!$C$12</f>
        <v>34.700000000000003</v>
      </c>
      <c r="J8" s="18">
        <f>[4]Fevereiro!$C$13</f>
        <v>33</v>
      </c>
      <c r="K8" s="18">
        <f>[4]Fevereiro!$C$14</f>
        <v>34.9</v>
      </c>
      <c r="L8" s="18">
        <f>[4]Fevereiro!$C$15</f>
        <v>31.1</v>
      </c>
      <c r="M8" s="18">
        <f>[4]Fevereiro!$C$16</f>
        <v>30</v>
      </c>
      <c r="N8" s="18">
        <f>[4]Fevereiro!$C$17</f>
        <v>32.6</v>
      </c>
      <c r="O8" s="18">
        <f>[4]Fevereiro!$C$18</f>
        <v>33.299999999999997</v>
      </c>
      <c r="P8" s="18">
        <f>[4]Fevereiro!$C$19</f>
        <v>31</v>
      </c>
      <c r="Q8" s="18">
        <f>[4]Fevereiro!$C$20</f>
        <v>35.9</v>
      </c>
      <c r="R8" s="18">
        <f>[4]Fevereiro!$C$21</f>
        <v>36.4</v>
      </c>
      <c r="S8" s="18">
        <f>[4]Fevereiro!$C$22</f>
        <v>35.299999999999997</v>
      </c>
      <c r="T8" s="18">
        <f>[4]Fevereiro!$C$23</f>
        <v>32.4</v>
      </c>
      <c r="U8" s="18">
        <f>[4]Fevereiro!$C$24</f>
        <v>33.9</v>
      </c>
      <c r="V8" s="18">
        <f>[4]Fevereiro!$C$25</f>
        <v>31.6</v>
      </c>
      <c r="W8" s="18">
        <f>[4]Fevereiro!$C$26</f>
        <v>34</v>
      </c>
      <c r="X8" s="18">
        <f>[4]Fevereiro!$C$27</f>
        <v>34.799999999999997</v>
      </c>
      <c r="Y8" s="18">
        <f>[4]Fevereiro!$C$28</f>
        <v>33.5</v>
      </c>
      <c r="Z8" s="18">
        <f>[4]Fevereiro!$C$29</f>
        <v>32.9</v>
      </c>
      <c r="AA8" s="18">
        <f>[4]Fevereiro!$C$30</f>
        <v>30.7</v>
      </c>
      <c r="AB8" s="18">
        <f>[4]Fevereiro!$C$31</f>
        <v>34.299999999999997</v>
      </c>
      <c r="AC8" s="18">
        <f>[4]Fevereiro!$C$32</f>
        <v>35.5</v>
      </c>
      <c r="AD8" s="41">
        <f t="shared" si="1"/>
        <v>37.200000000000003</v>
      </c>
      <c r="AE8" s="43">
        <f t="shared" si="2"/>
        <v>34.010714285714286</v>
      </c>
    </row>
    <row r="9" spans="1:31" ht="17.100000000000001" customHeight="1">
      <c r="A9" s="16" t="s">
        <v>2</v>
      </c>
      <c r="B9" s="18">
        <f>[5]Fevereiro!$C$5</f>
        <v>30.7</v>
      </c>
      <c r="C9" s="18">
        <f>[5]Fevereiro!$C$6</f>
        <v>30.7</v>
      </c>
      <c r="D9" s="18">
        <f>[5]Fevereiro!$C$7</f>
        <v>29.2</v>
      </c>
      <c r="E9" s="18">
        <f>[5]Fevereiro!$C$8</f>
        <v>32</v>
      </c>
      <c r="F9" s="18">
        <f>[5]Fevereiro!$C$9</f>
        <v>32.9</v>
      </c>
      <c r="G9" s="18">
        <f>[5]Fevereiro!$C$10</f>
        <v>32.200000000000003</v>
      </c>
      <c r="H9" s="18">
        <f>[5]Fevereiro!$C$11</f>
        <v>30.9</v>
      </c>
      <c r="I9" s="18">
        <f>[5]Fevereiro!$C$12</f>
        <v>27.1</v>
      </c>
      <c r="J9" s="18">
        <f>[5]Fevereiro!$C$13</f>
        <v>22.5</v>
      </c>
      <c r="K9" s="18">
        <f>[5]Fevereiro!$C$14</f>
        <v>27.1</v>
      </c>
      <c r="L9" s="18">
        <f>[5]Fevereiro!$C$15</f>
        <v>29.4</v>
      </c>
      <c r="M9" s="18">
        <f>[5]Fevereiro!$C$16</f>
        <v>29.6</v>
      </c>
      <c r="N9" s="18">
        <f>[5]Fevereiro!$C$17</f>
        <v>31</v>
      </c>
      <c r="O9" s="18">
        <f>[5]Fevereiro!$C$18</f>
        <v>32</v>
      </c>
      <c r="P9" s="18">
        <f>[5]Fevereiro!$C$19</f>
        <v>32.200000000000003</v>
      </c>
      <c r="Q9" s="18">
        <f>[5]Fevereiro!$C$20</f>
        <v>32.9</v>
      </c>
      <c r="R9" s="18">
        <f>[5]Fevereiro!$C$21</f>
        <v>33.700000000000003</v>
      </c>
      <c r="S9" s="18">
        <f>[5]Fevereiro!$C$22</f>
        <v>33.4</v>
      </c>
      <c r="T9" s="18">
        <f>[5]Fevereiro!$C$23</f>
        <v>32.4</v>
      </c>
      <c r="U9" s="18">
        <f>[5]Fevereiro!$C$24</f>
        <v>31</v>
      </c>
      <c r="V9" s="18">
        <f>[5]Fevereiro!$C$25</f>
        <v>32.299999999999997</v>
      </c>
      <c r="W9" s="18">
        <f>[5]Fevereiro!$C$26</f>
        <v>29.3</v>
      </c>
      <c r="X9" s="18">
        <f>[5]Fevereiro!$C$27</f>
        <v>31</v>
      </c>
      <c r="Y9" s="18">
        <f>[5]Fevereiro!$C$28</f>
        <v>30.1</v>
      </c>
      <c r="Z9" s="18">
        <f>[5]Fevereiro!$C$29</f>
        <v>30.2</v>
      </c>
      <c r="AA9" s="18">
        <f>[5]Fevereiro!$C$30</f>
        <v>29.8</v>
      </c>
      <c r="AB9" s="18">
        <f>[5]Fevereiro!$C$31</f>
        <v>30.6</v>
      </c>
      <c r="AC9" s="18">
        <f>[5]Fevereiro!$C$32</f>
        <v>32.200000000000003</v>
      </c>
      <c r="AD9" s="41">
        <f t="shared" si="1"/>
        <v>33.700000000000003</v>
      </c>
      <c r="AE9" s="43">
        <f t="shared" si="2"/>
        <v>30.657142857142855</v>
      </c>
    </row>
    <row r="10" spans="1:31" ht="17.100000000000001" customHeight="1">
      <c r="A10" s="16" t="s">
        <v>3</v>
      </c>
      <c r="B10" s="18">
        <f>[6]Fevereiro!$C$5</f>
        <v>29.9</v>
      </c>
      <c r="C10" s="18">
        <f>[6]Fevereiro!$C$6</f>
        <v>33.1</v>
      </c>
      <c r="D10" s="18">
        <f>[6]Fevereiro!$C$7</f>
        <v>32</v>
      </c>
      <c r="E10" s="18">
        <f>[6]Fevereiro!$C$8</f>
        <v>31.2</v>
      </c>
      <c r="F10" s="18">
        <f>[6]Fevereiro!$C$9</f>
        <v>32.5</v>
      </c>
      <c r="G10" s="18">
        <f>[6]Fevereiro!$C$10</f>
        <v>32.9</v>
      </c>
      <c r="H10" s="18">
        <f>[6]Fevereiro!$C$11</f>
        <v>27.8</v>
      </c>
      <c r="I10" s="18">
        <f>[6]Fevereiro!$C$12</f>
        <v>23.1</v>
      </c>
      <c r="J10" s="18">
        <f>[6]Fevereiro!$C$13</f>
        <v>23.7</v>
      </c>
      <c r="K10" s="18">
        <f>[6]Fevereiro!$C$14</f>
        <v>27.7</v>
      </c>
      <c r="L10" s="18">
        <f>[6]Fevereiro!$C$15</f>
        <v>32.5</v>
      </c>
      <c r="M10" s="18">
        <f>[6]Fevereiro!$C$16</f>
        <v>33.799999999999997</v>
      </c>
      <c r="N10" s="18">
        <f>[6]Fevereiro!$C$17</f>
        <v>32.799999999999997</v>
      </c>
      <c r="O10" s="18">
        <f>[6]Fevereiro!$C$18</f>
        <v>35</v>
      </c>
      <c r="P10" s="18">
        <f>[6]Fevereiro!$C$19</f>
        <v>35.1</v>
      </c>
      <c r="Q10" s="18">
        <f>[6]Fevereiro!$C$20</f>
        <v>34.700000000000003</v>
      </c>
      <c r="R10" s="18">
        <f>[6]Fevereiro!$C$21</f>
        <v>35.4</v>
      </c>
      <c r="S10" s="18">
        <f>[6]Fevereiro!$C$22</f>
        <v>34.200000000000003</v>
      </c>
      <c r="T10" s="18">
        <f>[6]Fevereiro!$C$23</f>
        <v>31.7</v>
      </c>
      <c r="U10" s="18">
        <f>[6]Fevereiro!$C$24</f>
        <v>32.6</v>
      </c>
      <c r="V10" s="18">
        <f>[6]Fevereiro!$C$25</f>
        <v>31.3</v>
      </c>
      <c r="W10" s="18">
        <f>[6]Fevereiro!$C$26</f>
        <v>30.3</v>
      </c>
      <c r="X10" s="18">
        <f>[6]Fevereiro!$C$27</f>
        <v>29.3</v>
      </c>
      <c r="Y10" s="18">
        <f>[6]Fevereiro!$C$28</f>
        <v>29.7</v>
      </c>
      <c r="Z10" s="18">
        <f>[6]Fevereiro!$C$29</f>
        <v>30.5</v>
      </c>
      <c r="AA10" s="18">
        <f>[6]Fevereiro!$C$30</f>
        <v>31.1</v>
      </c>
      <c r="AB10" s="18">
        <f>[6]Fevereiro!$C$31</f>
        <v>33</v>
      </c>
      <c r="AC10" s="18">
        <f>[6]Fevereiro!$C$32</f>
        <v>31.5</v>
      </c>
      <c r="AD10" s="41">
        <f t="shared" si="1"/>
        <v>35.4</v>
      </c>
      <c r="AE10" s="43">
        <f t="shared" si="2"/>
        <v>31.371428571428574</v>
      </c>
    </row>
    <row r="11" spans="1:31" ht="17.100000000000001" customHeight="1">
      <c r="A11" s="16" t="s">
        <v>4</v>
      </c>
      <c r="B11" s="18">
        <f>[7]Fevereiro!$C$5</f>
        <v>28</v>
      </c>
      <c r="C11" s="18">
        <f>[7]Fevereiro!$C$6</f>
        <v>30.1</v>
      </c>
      <c r="D11" s="18">
        <f>[7]Fevereiro!$C$7</f>
        <v>30.7</v>
      </c>
      <c r="E11" s="18">
        <f>[7]Fevereiro!$C$8</f>
        <v>29.4</v>
      </c>
      <c r="F11" s="18">
        <f>[7]Fevereiro!$C$9</f>
        <v>29.7</v>
      </c>
      <c r="G11" s="18">
        <f>[7]Fevereiro!$C$10</f>
        <v>30.3</v>
      </c>
      <c r="H11" s="18">
        <f>[7]Fevereiro!$C$11</f>
        <v>26.6</v>
      </c>
      <c r="I11" s="18">
        <f>[7]Fevereiro!$C$12</f>
        <v>20.399999999999999</v>
      </c>
      <c r="J11" s="18">
        <f>[7]Fevereiro!$C$13</f>
        <v>22.1</v>
      </c>
      <c r="K11" s="18">
        <f>[7]Fevereiro!$C$14</f>
        <v>26.9</v>
      </c>
      <c r="L11" s="18">
        <f>[7]Fevereiro!$C$15</f>
        <v>29.3</v>
      </c>
      <c r="M11" s="18">
        <f>[7]Fevereiro!$C$16</f>
        <v>29.8</v>
      </c>
      <c r="N11" s="18">
        <f>[7]Fevereiro!$C$17</f>
        <v>31.5</v>
      </c>
      <c r="O11" s="18">
        <f>[7]Fevereiro!$C$18</f>
        <v>30.5</v>
      </c>
      <c r="P11" s="18">
        <f>[7]Fevereiro!$C$19</f>
        <v>31.3</v>
      </c>
      <c r="Q11" s="18">
        <f>[7]Fevereiro!$C$20</f>
        <v>32.1</v>
      </c>
      <c r="R11" s="18">
        <f>[7]Fevereiro!$C$21</f>
        <v>32.700000000000003</v>
      </c>
      <c r="S11" s="18">
        <f>[7]Fevereiro!$C$22</f>
        <v>31.4</v>
      </c>
      <c r="T11" s="18">
        <f>[7]Fevereiro!$C$23</f>
        <v>30.2</v>
      </c>
      <c r="U11" s="18">
        <f>[7]Fevereiro!$C$24</f>
        <v>29.1</v>
      </c>
      <c r="V11" s="18">
        <f>[7]Fevereiro!$C$25</f>
        <v>28.2</v>
      </c>
      <c r="W11" s="18">
        <f>[7]Fevereiro!$C$26</f>
        <v>27.7</v>
      </c>
      <c r="X11" s="18">
        <f>[7]Fevereiro!$C$27</f>
        <v>24.2</v>
      </c>
      <c r="Y11" s="18">
        <f>[7]Fevereiro!$C$28</f>
        <v>29.4</v>
      </c>
      <c r="Z11" s="18">
        <f>[7]Fevereiro!$C$29</f>
        <v>28.3</v>
      </c>
      <c r="AA11" s="18">
        <f>[7]Fevereiro!$C$30</f>
        <v>29.3</v>
      </c>
      <c r="AB11" s="18">
        <f>[7]Fevereiro!$C$31</f>
        <v>30.5</v>
      </c>
      <c r="AC11" s="18">
        <f>[7]Fevereiro!$C$32</f>
        <v>31.1</v>
      </c>
      <c r="AD11" s="41">
        <f t="shared" si="1"/>
        <v>32.700000000000003</v>
      </c>
      <c r="AE11" s="43">
        <f t="shared" si="2"/>
        <v>28.957142857142863</v>
      </c>
    </row>
    <row r="12" spans="1:31" ht="17.100000000000001" customHeight="1">
      <c r="A12" s="16" t="s">
        <v>5</v>
      </c>
      <c r="B12" s="18">
        <f>[8]Fevereiro!$C$5</f>
        <v>33.200000000000003</v>
      </c>
      <c r="C12" s="18">
        <f>[8]Fevereiro!$C$6</f>
        <v>33.6</v>
      </c>
      <c r="D12" s="18">
        <f>[8]Fevereiro!$C$7</f>
        <v>32.200000000000003</v>
      </c>
      <c r="E12" s="18">
        <f>[8]Fevereiro!$C$8</f>
        <v>32.9</v>
      </c>
      <c r="F12" s="18">
        <f>[8]Fevereiro!$C$9</f>
        <v>34.5</v>
      </c>
      <c r="G12" s="18">
        <f>[8]Fevereiro!$C$10</f>
        <v>35</v>
      </c>
      <c r="H12" s="18">
        <f>[8]Fevereiro!$C$11</f>
        <v>34.700000000000003</v>
      </c>
      <c r="I12" s="18">
        <f>[8]Fevereiro!$C$12</f>
        <v>32.4</v>
      </c>
      <c r="J12" s="18">
        <f>[8]Fevereiro!$C$13</f>
        <v>31.6</v>
      </c>
      <c r="K12" s="18">
        <f>[8]Fevereiro!$C$14</f>
        <v>31.6</v>
      </c>
      <c r="L12" s="18">
        <f>[8]Fevereiro!$C$15</f>
        <v>31.8</v>
      </c>
      <c r="M12" s="18">
        <f>[8]Fevereiro!$C$16</f>
        <v>33.5</v>
      </c>
      <c r="N12" s="18">
        <f>[8]Fevereiro!$C$17</f>
        <v>33.700000000000003</v>
      </c>
      <c r="O12" s="18">
        <f>[8]Fevereiro!$C$18</f>
        <v>33.200000000000003</v>
      </c>
      <c r="P12" s="18">
        <f>[8]Fevereiro!$C$19</f>
        <v>33.9</v>
      </c>
      <c r="Q12" s="18">
        <f>[8]Fevereiro!$C$20</f>
        <v>36.200000000000003</v>
      </c>
      <c r="R12" s="18">
        <f>[8]Fevereiro!$C$21</f>
        <v>37.6</v>
      </c>
      <c r="S12" s="18">
        <f>[8]Fevereiro!$C$22</f>
        <v>36.9</v>
      </c>
      <c r="T12" s="18">
        <f>[8]Fevereiro!$C$23</f>
        <v>31.5</v>
      </c>
      <c r="U12" s="18">
        <f>[8]Fevereiro!$C$24</f>
        <v>34.200000000000003</v>
      </c>
      <c r="V12" s="18">
        <f>[8]Fevereiro!$C$25</f>
        <v>33.4</v>
      </c>
      <c r="W12" s="18">
        <f>[8]Fevereiro!$C$26</f>
        <v>33.1</v>
      </c>
      <c r="X12" s="18">
        <f>[8]Fevereiro!$C$27</f>
        <v>36.1</v>
      </c>
      <c r="Y12" s="18">
        <f>[8]Fevereiro!$C$28</f>
        <v>33.6</v>
      </c>
      <c r="Z12" s="18">
        <f>[8]Fevereiro!$C$29</f>
        <v>32.5</v>
      </c>
      <c r="AA12" s="18">
        <f>[8]Fevereiro!$C$30</f>
        <v>31.9</v>
      </c>
      <c r="AB12" s="18">
        <f>[8]Fevereiro!$C$31</f>
        <v>30.8</v>
      </c>
      <c r="AC12" s="18">
        <f>[8]Fevereiro!$C$32</f>
        <v>34.1</v>
      </c>
      <c r="AD12" s="41">
        <f t="shared" si="1"/>
        <v>37.6</v>
      </c>
      <c r="AE12" s="43">
        <f t="shared" si="2"/>
        <v>33.56071428571429</v>
      </c>
    </row>
    <row r="13" spans="1:31" ht="17.100000000000001" customHeight="1">
      <c r="A13" s="16" t="s">
        <v>49</v>
      </c>
      <c r="B13" s="18">
        <f>[9]Fevereiro!$C$5</f>
        <v>29.3</v>
      </c>
      <c r="C13" s="18">
        <f>[9]Fevereiro!$C$6</f>
        <v>30.3</v>
      </c>
      <c r="D13" s="18">
        <f>[9]Fevereiro!$C$7</f>
        <v>31.4</v>
      </c>
      <c r="E13" s="18">
        <f>[9]Fevereiro!$C$8</f>
        <v>29.7</v>
      </c>
      <c r="F13" s="18">
        <f>[9]Fevereiro!$C$9</f>
        <v>31.4</v>
      </c>
      <c r="G13" s="18">
        <f>[9]Fevereiro!$C$10</f>
        <v>31.8</v>
      </c>
      <c r="H13" s="18">
        <f>[9]Fevereiro!$C$11</f>
        <v>27.7</v>
      </c>
      <c r="I13" s="18">
        <f>[9]Fevereiro!$C$12</f>
        <v>21.5</v>
      </c>
      <c r="J13" s="18">
        <f>[9]Fevereiro!$C$13</f>
        <v>22.5</v>
      </c>
      <c r="K13" s="18">
        <f>[9]Fevereiro!$C$14</f>
        <v>27.9</v>
      </c>
      <c r="L13" s="18">
        <f>[9]Fevereiro!$C$15</f>
        <v>30.8</v>
      </c>
      <c r="M13" s="18">
        <f>[9]Fevereiro!$C$16</f>
        <v>30.8</v>
      </c>
      <c r="N13" s="18">
        <f>[9]Fevereiro!$C$17</f>
        <v>31.3</v>
      </c>
      <c r="O13" s="18">
        <f>[9]Fevereiro!$C$18</f>
        <v>32.799999999999997</v>
      </c>
      <c r="P13" s="18">
        <f>[9]Fevereiro!$C$19</f>
        <v>32.299999999999997</v>
      </c>
      <c r="Q13" s="18">
        <f>[9]Fevereiro!$C$20</f>
        <v>32.700000000000003</v>
      </c>
      <c r="R13" s="18">
        <f>[9]Fevereiro!$C$21</f>
        <v>33.700000000000003</v>
      </c>
      <c r="S13" s="18">
        <f>[9]Fevereiro!$C$22</f>
        <v>30.5</v>
      </c>
      <c r="T13" s="18">
        <f>[9]Fevereiro!$C$23</f>
        <v>32.4</v>
      </c>
      <c r="U13" s="18">
        <f>[9]Fevereiro!$C$24</f>
        <v>31</v>
      </c>
      <c r="V13" s="18">
        <f>[9]Fevereiro!$C$25</f>
        <v>31</v>
      </c>
      <c r="W13" s="18">
        <f>[9]Fevereiro!$C$26</f>
        <v>29.8</v>
      </c>
      <c r="X13" s="18">
        <f>[9]Fevereiro!$C$27</f>
        <v>27.1</v>
      </c>
      <c r="Y13" s="18">
        <f>[9]Fevereiro!$C$28</f>
        <v>30.3</v>
      </c>
      <c r="Z13" s="18">
        <f>[9]Fevereiro!$C$29</f>
        <v>28.4</v>
      </c>
      <c r="AA13" s="18">
        <f>[9]Fevereiro!$C$30</f>
        <v>29.5</v>
      </c>
      <c r="AB13" s="18">
        <f>[9]Fevereiro!$C$31</f>
        <v>31.4</v>
      </c>
      <c r="AC13" s="18">
        <f>[9]Fevereiro!$C$32</f>
        <v>31.2</v>
      </c>
      <c r="AD13" s="41">
        <f>MAX(B13:AC13)</f>
        <v>33.700000000000003</v>
      </c>
      <c r="AE13" s="43">
        <f>AVERAGE(B13:AC13)</f>
        <v>30.017857142857142</v>
      </c>
    </row>
    <row r="14" spans="1:31" ht="17.100000000000001" customHeight="1">
      <c r="A14" s="16" t="s">
        <v>6</v>
      </c>
      <c r="B14" s="18">
        <f>[10]Fevereiro!$C$5</f>
        <v>29.8</v>
      </c>
      <c r="C14" s="18">
        <f>[10]Fevereiro!$C$6</f>
        <v>31.7</v>
      </c>
      <c r="D14" s="18">
        <f>[10]Fevereiro!$C$7</f>
        <v>32.1</v>
      </c>
      <c r="E14" s="18">
        <f>[10]Fevereiro!$C$8</f>
        <v>32.200000000000003</v>
      </c>
      <c r="F14" s="18">
        <f>[10]Fevereiro!$C$9</f>
        <v>33.9</v>
      </c>
      <c r="G14" s="18">
        <f>[10]Fevereiro!$C$10</f>
        <v>34.700000000000003</v>
      </c>
      <c r="H14" s="18">
        <f>[10]Fevereiro!$C$11</f>
        <v>33</v>
      </c>
      <c r="I14" s="18">
        <f>[10]Fevereiro!$C$12</f>
        <v>26.1</v>
      </c>
      <c r="J14" s="18">
        <f>[10]Fevereiro!$C$13</f>
        <v>25.4</v>
      </c>
      <c r="K14" s="18">
        <f>[10]Fevereiro!$C$14</f>
        <v>29.7</v>
      </c>
      <c r="L14" s="18">
        <f>[10]Fevereiro!$C$15</f>
        <v>33.1</v>
      </c>
      <c r="M14" s="18">
        <f>[10]Fevereiro!$C$16</f>
        <v>30.5</v>
      </c>
      <c r="N14" s="18">
        <f>[10]Fevereiro!$C$17</f>
        <v>34.4</v>
      </c>
      <c r="O14" s="18">
        <f>[10]Fevereiro!$C$18</f>
        <v>34.9</v>
      </c>
      <c r="P14" s="18">
        <f>[10]Fevereiro!$C$19</f>
        <v>33.799999999999997</v>
      </c>
      <c r="Q14" s="18">
        <f>[10]Fevereiro!$C$20</f>
        <v>35.299999999999997</v>
      </c>
      <c r="R14" s="18">
        <f>[10]Fevereiro!$C$21</f>
        <v>34.200000000000003</v>
      </c>
      <c r="S14" s="18">
        <f>[10]Fevereiro!$C$22</f>
        <v>28.8</v>
      </c>
      <c r="T14" s="18">
        <f>[10]Fevereiro!$C$23</f>
        <v>34.700000000000003</v>
      </c>
      <c r="U14" s="18">
        <f>[10]Fevereiro!$C$24</f>
        <v>33.4</v>
      </c>
      <c r="V14" s="18">
        <f>[10]Fevereiro!$C$25</f>
        <v>34.4</v>
      </c>
      <c r="W14" s="18">
        <f>[10]Fevereiro!$C$26</f>
        <v>32.299999999999997</v>
      </c>
      <c r="X14" s="18">
        <f>[10]Fevereiro!$C$27</f>
        <v>31.4</v>
      </c>
      <c r="Y14" s="18">
        <f>[10]Fevereiro!$C$28</f>
        <v>32.700000000000003</v>
      </c>
      <c r="Z14" s="18">
        <f>[10]Fevereiro!$C$29</f>
        <v>32.5</v>
      </c>
      <c r="AA14" s="18">
        <f>[10]Fevereiro!$C$30</f>
        <v>31.9</v>
      </c>
      <c r="AB14" s="18">
        <f>[10]Fevereiro!$C$31</f>
        <v>34.1</v>
      </c>
      <c r="AC14" s="18">
        <f>[10]Fevereiro!$C$32</f>
        <v>32.700000000000003</v>
      </c>
      <c r="AD14" s="41">
        <f t="shared" ref="AD14:AD29" si="3">MAX(B14:AC14)</f>
        <v>35.299999999999997</v>
      </c>
      <c r="AE14" s="43">
        <f t="shared" ref="AE14:AE29" si="4">AVERAGE(B14:AC14)</f>
        <v>32.274999999999999</v>
      </c>
    </row>
    <row r="15" spans="1:31" ht="17.100000000000001" customHeight="1">
      <c r="A15" s="16" t="s">
        <v>7</v>
      </c>
      <c r="B15" s="18">
        <f>[11]Fevereiro!$C$5</f>
        <v>34.1</v>
      </c>
      <c r="C15" s="18">
        <f>[11]Fevereiro!$C$6</f>
        <v>33.299999999999997</v>
      </c>
      <c r="D15" s="18">
        <f>[11]Fevereiro!$C$7</f>
        <v>34.799999999999997</v>
      </c>
      <c r="E15" s="18">
        <f>[11]Fevereiro!$C$8</f>
        <v>32.9</v>
      </c>
      <c r="F15" s="18">
        <f>[11]Fevereiro!$C$9</f>
        <v>34.799999999999997</v>
      </c>
      <c r="G15" s="18">
        <f>[11]Fevereiro!$C$10</f>
        <v>34.5</v>
      </c>
      <c r="H15" s="18">
        <f>[11]Fevereiro!$C$11</f>
        <v>34</v>
      </c>
      <c r="I15" s="18">
        <f>[11]Fevereiro!$C$12</f>
        <v>30.5</v>
      </c>
      <c r="J15" s="18">
        <f>[11]Fevereiro!$C$13</f>
        <v>28.7</v>
      </c>
      <c r="K15" s="18">
        <f>[11]Fevereiro!$C$14</f>
        <v>32.1</v>
      </c>
      <c r="L15" s="18">
        <f>[11]Fevereiro!$C$15</f>
        <v>27.8</v>
      </c>
      <c r="M15" s="18">
        <f>[11]Fevereiro!$C$16</f>
        <v>31.4</v>
      </c>
      <c r="N15" s="18">
        <f>[11]Fevereiro!$C$17</f>
        <v>29.3</v>
      </c>
      <c r="O15" s="18">
        <f>[11]Fevereiro!$C$18</f>
        <v>30.1</v>
      </c>
      <c r="P15" s="18">
        <f>[11]Fevereiro!$C$19</f>
        <v>30.5</v>
      </c>
      <c r="Q15" s="18">
        <f>[11]Fevereiro!$C$20</f>
        <v>34.700000000000003</v>
      </c>
      <c r="R15" s="18">
        <f>[11]Fevereiro!$C$21</f>
        <v>36.6</v>
      </c>
      <c r="S15" s="18">
        <f>[11]Fevereiro!$C$22</f>
        <v>34.700000000000003</v>
      </c>
      <c r="T15" s="18">
        <f>[11]Fevereiro!$C$23</f>
        <v>32.700000000000003</v>
      </c>
      <c r="U15" s="18">
        <f>[11]Fevereiro!$C$24</f>
        <v>32.5</v>
      </c>
      <c r="V15" s="18">
        <f>[11]Fevereiro!$C$25</f>
        <v>30.8</v>
      </c>
      <c r="W15" s="18">
        <f>[11]Fevereiro!$C$26</f>
        <v>31.9</v>
      </c>
      <c r="X15" s="18">
        <f>[11]Fevereiro!$C$27</f>
        <v>31.3</v>
      </c>
      <c r="Y15" s="18">
        <f>[11]Fevereiro!$C$28</f>
        <v>32.6</v>
      </c>
      <c r="Z15" s="18">
        <f>[11]Fevereiro!$C$29</f>
        <v>33.299999999999997</v>
      </c>
      <c r="AA15" s="18">
        <f>[11]Fevereiro!$C$30</f>
        <v>29.4</v>
      </c>
      <c r="AB15" s="18">
        <f>[11]Fevereiro!$C$31</f>
        <v>32.5</v>
      </c>
      <c r="AC15" s="18">
        <f>[11]Fevereiro!$C$32</f>
        <v>32.4</v>
      </c>
      <c r="AD15" s="41">
        <f t="shared" si="3"/>
        <v>36.6</v>
      </c>
      <c r="AE15" s="43">
        <f t="shared" si="4"/>
        <v>32.292857142857137</v>
      </c>
    </row>
    <row r="16" spans="1:31" ht="17.100000000000001" customHeight="1">
      <c r="A16" s="16" t="s">
        <v>8</v>
      </c>
      <c r="B16" s="18">
        <f>[12]Fevereiro!$C$5</f>
        <v>34.5</v>
      </c>
      <c r="C16" s="18">
        <f>[12]Fevereiro!$C$6</f>
        <v>35.9</v>
      </c>
      <c r="D16" s="18">
        <f>[12]Fevereiro!$C$7</f>
        <v>33.1</v>
      </c>
      <c r="E16" s="18">
        <f>[12]Fevereiro!$C$8</f>
        <v>31.4</v>
      </c>
      <c r="F16" s="18">
        <f>[12]Fevereiro!$C$9</f>
        <v>33.799999999999997</v>
      </c>
      <c r="G16" s="18">
        <f>[12]Fevereiro!$C$10</f>
        <v>32.700000000000003</v>
      </c>
      <c r="H16" s="18">
        <f>[12]Fevereiro!$C$11</f>
        <v>29</v>
      </c>
      <c r="I16" s="18">
        <f>[12]Fevereiro!$C$12</f>
        <v>29.6</v>
      </c>
      <c r="J16" s="18">
        <f>[12]Fevereiro!$C$13</f>
        <v>29.3</v>
      </c>
      <c r="K16" s="18">
        <f>[12]Fevereiro!$C$14</f>
        <v>32.1</v>
      </c>
      <c r="L16" s="18">
        <f>[12]Fevereiro!$C$15</f>
        <v>32.700000000000003</v>
      </c>
      <c r="M16" s="18">
        <f>[12]Fevereiro!$C$16</f>
        <v>32.700000000000003</v>
      </c>
      <c r="N16" s="18">
        <f>[12]Fevereiro!$C$17</f>
        <v>30.6</v>
      </c>
      <c r="O16" s="18">
        <f>[12]Fevereiro!$C$18</f>
        <v>30.5</v>
      </c>
      <c r="P16" s="18">
        <f>[12]Fevereiro!$C$19</f>
        <v>30.8</v>
      </c>
      <c r="Q16" s="18">
        <f>[12]Fevereiro!$C$20</f>
        <v>32.5</v>
      </c>
      <c r="R16" s="18">
        <f>[12]Fevereiro!$C$21</f>
        <v>35.1</v>
      </c>
      <c r="S16" s="18">
        <f>[12]Fevereiro!$C$22</f>
        <v>36.299999999999997</v>
      </c>
      <c r="T16" s="18">
        <f>[12]Fevereiro!$C$23</f>
        <v>33.200000000000003</v>
      </c>
      <c r="U16" s="18">
        <f>[12]Fevereiro!$C$24</f>
        <v>32</v>
      </c>
      <c r="V16" s="18">
        <f>[12]Fevereiro!$C$25</f>
        <v>30.3</v>
      </c>
      <c r="W16" s="18">
        <f>[12]Fevereiro!$C$26</f>
        <v>32</v>
      </c>
      <c r="X16" s="18">
        <f>[12]Fevereiro!$C$27</f>
        <v>30.7</v>
      </c>
      <c r="Y16" s="18">
        <f>[12]Fevereiro!$C$28</f>
        <v>31.7</v>
      </c>
      <c r="Z16" s="18">
        <f>[12]Fevereiro!$C$29</f>
        <v>33</v>
      </c>
      <c r="AA16" s="18">
        <f>[12]Fevereiro!$C$30</f>
        <v>31.6</v>
      </c>
      <c r="AB16" s="18">
        <f>[12]Fevereiro!$C$31</f>
        <v>33.1</v>
      </c>
      <c r="AC16" s="18">
        <f>[12]Fevereiro!$C$32</f>
        <v>31.8</v>
      </c>
      <c r="AD16" s="41">
        <f t="shared" si="3"/>
        <v>36.299999999999997</v>
      </c>
      <c r="AE16" s="43">
        <f t="shared" si="4"/>
        <v>32.214285714285715</v>
      </c>
    </row>
    <row r="17" spans="1:31" ht="17.100000000000001" customHeight="1">
      <c r="A17" s="16" t="s">
        <v>9</v>
      </c>
      <c r="B17" s="18">
        <f>[13]Fevereiro!$C$5</f>
        <v>34.1</v>
      </c>
      <c r="C17" s="18">
        <f>[13]Fevereiro!$C$6</f>
        <v>34.200000000000003</v>
      </c>
      <c r="D17" s="18">
        <f>[13]Fevereiro!$C$7</f>
        <v>33.9</v>
      </c>
      <c r="E17" s="18">
        <f>[13]Fevereiro!$C$8</f>
        <v>31.3</v>
      </c>
      <c r="F17" s="18">
        <f>[13]Fevereiro!$C$9</f>
        <v>33.6</v>
      </c>
      <c r="G17" s="18">
        <f>[13]Fevereiro!$C$10</f>
        <v>33.5</v>
      </c>
      <c r="H17" s="18">
        <f>[13]Fevereiro!$C$11</f>
        <v>30.7</v>
      </c>
      <c r="I17" s="18">
        <f>[13]Fevereiro!$C$12</f>
        <v>29.7</v>
      </c>
      <c r="J17" s="18">
        <f>[13]Fevereiro!$C$13</f>
        <v>25.1</v>
      </c>
      <c r="K17" s="18">
        <f>[13]Fevereiro!$C$14</f>
        <v>29</v>
      </c>
      <c r="L17" s="18">
        <f>[13]Fevereiro!$C$15</f>
        <v>28.8</v>
      </c>
      <c r="M17" s="18">
        <f>[13]Fevereiro!$C$16</f>
        <v>32.4</v>
      </c>
      <c r="N17" s="18">
        <f>[13]Fevereiro!$C$17</f>
        <v>30.4</v>
      </c>
      <c r="O17" s="18">
        <f>[13]Fevereiro!$C$18</f>
        <v>32.200000000000003</v>
      </c>
      <c r="P17" s="18">
        <f>[13]Fevereiro!$C$19</f>
        <v>32</v>
      </c>
      <c r="Q17" s="18">
        <f>[13]Fevereiro!$C$20</f>
        <v>33.6</v>
      </c>
      <c r="R17" s="18">
        <f>[13]Fevereiro!$C$21</f>
        <v>35.299999999999997</v>
      </c>
      <c r="S17" s="18">
        <f>[13]Fevereiro!$C$22</f>
        <v>35.200000000000003</v>
      </c>
      <c r="T17" s="18">
        <f>[13]Fevereiro!$C$23</f>
        <v>30.9</v>
      </c>
      <c r="U17" s="18">
        <f>[13]Fevereiro!$C$24</f>
        <v>32.6</v>
      </c>
      <c r="V17" s="18">
        <f>[13]Fevereiro!$C$25</f>
        <v>31.7</v>
      </c>
      <c r="W17" s="18">
        <f>[13]Fevereiro!$C$26</f>
        <v>30.3</v>
      </c>
      <c r="X17" s="18">
        <f>[13]Fevereiro!$C$27</f>
        <v>31.1</v>
      </c>
      <c r="Y17" s="18">
        <f>[13]Fevereiro!$C$28</f>
        <v>31.9</v>
      </c>
      <c r="Z17" s="18">
        <f>[13]Fevereiro!$C$29</f>
        <v>32.299999999999997</v>
      </c>
      <c r="AA17" s="18">
        <f>[13]Fevereiro!$C$30</f>
        <v>31.4</v>
      </c>
      <c r="AB17" s="18">
        <f>[13]Fevereiro!$C$31</f>
        <v>32.799999999999997</v>
      </c>
      <c r="AC17" s="18">
        <f>[13]Fevereiro!$C$32</f>
        <v>32.200000000000003</v>
      </c>
      <c r="AD17" s="41">
        <f t="shared" si="3"/>
        <v>35.299999999999997</v>
      </c>
      <c r="AE17" s="43">
        <f t="shared" si="4"/>
        <v>31.86428571428571</v>
      </c>
    </row>
    <row r="18" spans="1:31" ht="17.100000000000001" customHeight="1">
      <c r="A18" s="16" t="s">
        <v>48</v>
      </c>
      <c r="B18" s="18">
        <f>[14]Fevereiro!$C$5</f>
        <v>35.6</v>
      </c>
      <c r="C18" s="18">
        <f>[14]Fevereiro!$C$6</f>
        <v>34</v>
      </c>
      <c r="D18" s="18">
        <f>[14]Fevereiro!$C$7</f>
        <v>35.5</v>
      </c>
      <c r="E18" s="18">
        <f>[14]Fevereiro!$C$8</f>
        <v>37.6</v>
      </c>
      <c r="F18" s="18">
        <f>[14]Fevereiro!$C$9</f>
        <v>37.6</v>
      </c>
      <c r="G18" s="18">
        <f>[14]Fevereiro!$C$10</f>
        <v>37.700000000000003</v>
      </c>
      <c r="H18" s="18">
        <f>[14]Fevereiro!$C$11</f>
        <v>35.1</v>
      </c>
      <c r="I18" s="18">
        <f>[14]Fevereiro!$C$12</f>
        <v>32.4</v>
      </c>
      <c r="J18" s="18">
        <f>[14]Fevereiro!$C$13</f>
        <v>31.5</v>
      </c>
      <c r="K18" s="18">
        <f>[14]Fevereiro!$C$14</f>
        <v>34.200000000000003</v>
      </c>
      <c r="L18" s="18">
        <f>[14]Fevereiro!$C$15</f>
        <v>29</v>
      </c>
      <c r="M18" s="18">
        <f>[14]Fevereiro!$C$16</f>
        <v>29.1</v>
      </c>
      <c r="N18" s="18">
        <f>[14]Fevereiro!$C$17</f>
        <v>32.1</v>
      </c>
      <c r="O18" s="18">
        <f>[14]Fevereiro!$C$18</f>
        <v>31.4</v>
      </c>
      <c r="P18" s="18">
        <f>[14]Fevereiro!$C$19</f>
        <v>31.7</v>
      </c>
      <c r="Q18" s="18">
        <f>[14]Fevereiro!$C$20</f>
        <v>34.1</v>
      </c>
      <c r="R18" s="18">
        <f>[14]Fevereiro!$C$21</f>
        <v>36</v>
      </c>
      <c r="S18" s="18">
        <f>[14]Fevereiro!$C$22</f>
        <v>35.299999999999997</v>
      </c>
      <c r="T18" s="18">
        <f>[14]Fevereiro!$C$23</f>
        <v>32.5</v>
      </c>
      <c r="U18" s="18">
        <f>[14]Fevereiro!$C$24</f>
        <v>33.9</v>
      </c>
      <c r="V18" s="18">
        <f>[14]Fevereiro!$C$25</f>
        <v>31.8</v>
      </c>
      <c r="W18" s="18">
        <f>[14]Fevereiro!$C$26</f>
        <v>33.5</v>
      </c>
      <c r="X18" s="18">
        <f>[14]Fevereiro!$C$27</f>
        <v>33.700000000000003</v>
      </c>
      <c r="Y18" s="18">
        <f>[14]Fevereiro!$C$28</f>
        <v>31.9</v>
      </c>
      <c r="Z18" s="18">
        <f>[14]Fevereiro!$C$29</f>
        <v>32.6</v>
      </c>
      <c r="AA18" s="18">
        <f>[14]Fevereiro!$C$30</f>
        <v>31.3</v>
      </c>
      <c r="AB18" s="18">
        <f>[14]Fevereiro!$C$31</f>
        <v>34.6</v>
      </c>
      <c r="AC18" s="18">
        <f>[14]Fevereiro!$C$32</f>
        <v>34.700000000000003</v>
      </c>
      <c r="AD18" s="41">
        <f t="shared" si="3"/>
        <v>37.700000000000003</v>
      </c>
      <c r="AE18" s="43">
        <f t="shared" si="4"/>
        <v>33.585714285714282</v>
      </c>
    </row>
    <row r="19" spans="1:31" ht="17.100000000000001" customHeight="1">
      <c r="A19" s="16" t="s">
        <v>10</v>
      </c>
      <c r="B19" s="18">
        <f>[15]Fevereiro!$C$5</f>
        <v>35.200000000000003</v>
      </c>
      <c r="C19" s="18">
        <f>[15]Fevereiro!$C$6</f>
        <v>33.5</v>
      </c>
      <c r="D19" s="18">
        <f>[15]Fevereiro!$C$7</f>
        <v>34.799999999999997</v>
      </c>
      <c r="E19" s="18">
        <f>[15]Fevereiro!$C$8</f>
        <v>32.1</v>
      </c>
      <c r="F19" s="18">
        <f>[15]Fevereiro!$C$9</f>
        <v>34.6</v>
      </c>
      <c r="G19" s="18">
        <f>[15]Fevereiro!$C$10</f>
        <v>34.6</v>
      </c>
      <c r="H19" s="18">
        <f>[15]Fevereiro!$C$11</f>
        <v>30.3</v>
      </c>
      <c r="I19" s="18">
        <f>[15]Fevereiro!$C$12</f>
        <v>29.3</v>
      </c>
      <c r="J19" s="18">
        <f>[15]Fevereiro!$C$13</f>
        <v>29.8</v>
      </c>
      <c r="K19" s="18">
        <f>[15]Fevereiro!$C$14</f>
        <v>33.1</v>
      </c>
      <c r="L19" s="18">
        <f>[15]Fevereiro!$C$15</f>
        <v>31.5</v>
      </c>
      <c r="M19" s="18">
        <f>[15]Fevereiro!$C$16</f>
        <v>32.200000000000003</v>
      </c>
      <c r="N19" s="18">
        <f>[15]Fevereiro!$C$17</f>
        <v>29.8</v>
      </c>
      <c r="O19" s="18">
        <f>[15]Fevereiro!$C$18</f>
        <v>30.7</v>
      </c>
      <c r="P19" s="18">
        <f>[15]Fevereiro!$C$19</f>
        <v>30.8</v>
      </c>
      <c r="Q19" s="18">
        <f>[15]Fevereiro!$C$20</f>
        <v>33.9</v>
      </c>
      <c r="R19" s="18">
        <f>[15]Fevereiro!$C$21</f>
        <v>36.299999999999997</v>
      </c>
      <c r="S19" s="18">
        <f>[15]Fevereiro!$C$22</f>
        <v>36.4</v>
      </c>
      <c r="T19" s="18">
        <f>[15]Fevereiro!$C$23</f>
        <v>33.200000000000003</v>
      </c>
      <c r="U19" s="18">
        <f>[15]Fevereiro!$C$24</f>
        <v>33</v>
      </c>
      <c r="V19" s="18">
        <f>[15]Fevereiro!$C$25</f>
        <v>30.3</v>
      </c>
      <c r="W19" s="18">
        <f>[15]Fevereiro!$C$26</f>
        <v>32.6</v>
      </c>
      <c r="X19" s="18">
        <f>[15]Fevereiro!$C$27</f>
        <v>32.1</v>
      </c>
      <c r="Y19" s="18">
        <f>[15]Fevereiro!$C$28</f>
        <v>32.1</v>
      </c>
      <c r="Z19" s="18">
        <f>[15]Fevereiro!$C$29</f>
        <v>33.200000000000003</v>
      </c>
      <c r="AA19" s="18">
        <f>[15]Fevereiro!$C$30</f>
        <v>31.3</v>
      </c>
      <c r="AB19" s="18">
        <f>[15]Fevereiro!$C$31</f>
        <v>33</v>
      </c>
      <c r="AC19" s="18">
        <f>[15]Fevereiro!$C$32</f>
        <v>32.6</v>
      </c>
      <c r="AD19" s="41">
        <f t="shared" si="3"/>
        <v>36.4</v>
      </c>
      <c r="AE19" s="43">
        <f t="shared" si="4"/>
        <v>32.582142857142863</v>
      </c>
    </row>
    <row r="20" spans="1:31" ht="17.100000000000001" customHeight="1">
      <c r="A20" s="16" t="s">
        <v>11</v>
      </c>
      <c r="B20" s="18">
        <f>[16]Fevereiro!$C$5</f>
        <v>32.799999999999997</v>
      </c>
      <c r="C20" s="18">
        <f>[16]Fevereiro!$C$6</f>
        <v>33.700000000000003</v>
      </c>
      <c r="D20" s="18">
        <f>[16]Fevereiro!$C$7</f>
        <v>34.299999999999997</v>
      </c>
      <c r="E20" s="18">
        <f>[16]Fevereiro!$C$8</f>
        <v>33.799999999999997</v>
      </c>
      <c r="F20" s="18">
        <f>[16]Fevereiro!$C$9</f>
        <v>36.6</v>
      </c>
      <c r="G20" s="18">
        <f>[16]Fevereiro!$C$10</f>
        <v>33.799999999999997</v>
      </c>
      <c r="H20" s="18">
        <f>[16]Fevereiro!$C$11</f>
        <v>34.9</v>
      </c>
      <c r="I20" s="18">
        <f>[16]Fevereiro!$C$12</f>
        <v>31.4</v>
      </c>
      <c r="J20" s="18">
        <f>[16]Fevereiro!$C$13</f>
        <v>26.9</v>
      </c>
      <c r="K20" s="18">
        <f>[16]Fevereiro!$C$14</f>
        <v>31.9</v>
      </c>
      <c r="L20" s="18">
        <f>[16]Fevereiro!$C$15</f>
        <v>29</v>
      </c>
      <c r="M20" s="18">
        <f>[16]Fevereiro!$C$16</f>
        <v>31.3</v>
      </c>
      <c r="N20" s="18">
        <f>[16]Fevereiro!$C$17</f>
        <v>33.4</v>
      </c>
      <c r="O20" s="18">
        <f>[16]Fevereiro!$C$18</f>
        <v>33.700000000000003</v>
      </c>
      <c r="P20" s="18">
        <f>[16]Fevereiro!$C$19</f>
        <v>34.1</v>
      </c>
      <c r="Q20" s="18">
        <f>[16]Fevereiro!$C$20</f>
        <v>35.799999999999997</v>
      </c>
      <c r="R20" s="18">
        <f>[16]Fevereiro!$C$21</f>
        <v>37</v>
      </c>
      <c r="S20" s="18">
        <f>[16]Fevereiro!$C$22</f>
        <v>34.4</v>
      </c>
      <c r="T20" s="18">
        <f>[16]Fevereiro!$C$23</f>
        <v>34.6</v>
      </c>
      <c r="U20" s="18">
        <f>[16]Fevereiro!$C$24</f>
        <v>32.799999999999997</v>
      </c>
      <c r="V20" s="18">
        <f>[16]Fevereiro!$C$25</f>
        <v>32</v>
      </c>
      <c r="W20" s="18">
        <f>[16]Fevereiro!$C$26</f>
        <v>33.4</v>
      </c>
      <c r="X20" s="18">
        <f>[16]Fevereiro!$C$27</f>
        <v>31.7</v>
      </c>
      <c r="Y20" s="18">
        <f>[16]Fevereiro!$C$28</f>
        <v>32.6</v>
      </c>
      <c r="Z20" s="18">
        <f>[16]Fevereiro!$C$29</f>
        <v>32.299999999999997</v>
      </c>
      <c r="AA20" s="18">
        <f>[16]Fevereiro!$C$30</f>
        <v>31.1</v>
      </c>
      <c r="AB20" s="18">
        <f>[16]Fevereiro!$C$31</f>
        <v>33.799999999999997</v>
      </c>
      <c r="AC20" s="18">
        <f>[16]Fevereiro!$C$32</f>
        <v>31.9</v>
      </c>
      <c r="AD20" s="41">
        <f t="shared" si="3"/>
        <v>37</v>
      </c>
      <c r="AE20" s="43">
        <f t="shared" si="4"/>
        <v>33.035714285714285</v>
      </c>
    </row>
    <row r="21" spans="1:31" ht="17.100000000000001" customHeight="1">
      <c r="A21" s="16" t="s">
        <v>12</v>
      </c>
      <c r="B21" s="18">
        <f>[17]Fevereiro!$C$5</f>
        <v>32.9</v>
      </c>
      <c r="C21" s="18">
        <f>[17]Fevereiro!$C$6</f>
        <v>33.6</v>
      </c>
      <c r="D21" s="18">
        <f>[17]Fevereiro!$C$7</f>
        <v>35.299999999999997</v>
      </c>
      <c r="E21" s="18">
        <f>[17]Fevereiro!$C$8</f>
        <v>34.200000000000003</v>
      </c>
      <c r="F21" s="18">
        <f>[17]Fevereiro!$C$9</f>
        <v>33.9</v>
      </c>
      <c r="G21" s="18">
        <f>[17]Fevereiro!$C$10</f>
        <v>36.299999999999997</v>
      </c>
      <c r="H21" s="18">
        <f>[17]Fevereiro!$C$11</f>
        <v>33.9</v>
      </c>
      <c r="I21" s="18">
        <f>[17]Fevereiro!$C$12</f>
        <v>32.299999999999997</v>
      </c>
      <c r="J21" s="18">
        <f>[17]Fevereiro!$C$13</f>
        <v>31.3</v>
      </c>
      <c r="K21" s="18">
        <f>[17]Fevereiro!$C$14</f>
        <v>32.4</v>
      </c>
      <c r="L21" s="18">
        <f>[17]Fevereiro!$C$15</f>
        <v>28.8</v>
      </c>
      <c r="M21" s="18">
        <f>[17]Fevereiro!$C$16</f>
        <v>32.9</v>
      </c>
      <c r="N21" s="18">
        <f>[17]Fevereiro!$C$17</f>
        <v>32</v>
      </c>
      <c r="O21" s="18">
        <f>[17]Fevereiro!$C$18</f>
        <v>34</v>
      </c>
      <c r="P21" s="18">
        <f>[17]Fevereiro!$C$19</f>
        <v>33.299999999999997</v>
      </c>
      <c r="Q21" s="18">
        <f>[17]Fevereiro!$C$20</f>
        <v>35.200000000000003</v>
      </c>
      <c r="R21" s="18">
        <f>[17]Fevereiro!$C$21</f>
        <v>36.299999999999997</v>
      </c>
      <c r="S21" s="18">
        <f>[17]Fevereiro!$C$22</f>
        <v>36.5</v>
      </c>
      <c r="T21" s="18">
        <f>[17]Fevereiro!$C$23</f>
        <v>33.9</v>
      </c>
      <c r="U21" s="18">
        <f>[17]Fevereiro!$C$24</f>
        <v>34.4</v>
      </c>
      <c r="V21" s="18">
        <f>[17]Fevereiro!$C$25</f>
        <v>34</v>
      </c>
      <c r="W21" s="18">
        <f>[17]Fevereiro!$C$26</f>
        <v>32.6</v>
      </c>
      <c r="X21" s="18">
        <f>[17]Fevereiro!$C$27</f>
        <v>33.9</v>
      </c>
      <c r="Y21" s="18">
        <f>[17]Fevereiro!$C$28</f>
        <v>33.5</v>
      </c>
      <c r="Z21" s="18">
        <f>[17]Fevereiro!$C$29</f>
        <v>33.200000000000003</v>
      </c>
      <c r="AA21" s="18">
        <f>[17]Fevereiro!$C$30</f>
        <v>33.1</v>
      </c>
      <c r="AB21" s="18">
        <f>[17]Fevereiro!$C$31</f>
        <v>34.5</v>
      </c>
      <c r="AC21" s="18">
        <f>[17]Fevereiro!$C$32</f>
        <v>35.799999999999997</v>
      </c>
      <c r="AD21" s="41">
        <f t="shared" si="3"/>
        <v>36.5</v>
      </c>
      <c r="AE21" s="43">
        <f t="shared" si="4"/>
        <v>33.714285714285708</v>
      </c>
    </row>
    <row r="22" spans="1:31" ht="17.100000000000001" customHeight="1">
      <c r="A22" s="16" t="s">
        <v>13</v>
      </c>
      <c r="B22" s="18">
        <f>[18]Fevereiro!$C$5</f>
        <v>31.6</v>
      </c>
      <c r="C22" s="18">
        <f>[18]Fevereiro!$C$6</f>
        <v>33.200000000000003</v>
      </c>
      <c r="D22" s="18">
        <f>[18]Fevereiro!$C$7</f>
        <v>34.4</v>
      </c>
      <c r="E22" s="18">
        <f>[18]Fevereiro!$C$8</f>
        <v>33.4</v>
      </c>
      <c r="F22" s="18">
        <f>[18]Fevereiro!$C$9</f>
        <v>34.6</v>
      </c>
      <c r="G22" s="18">
        <f>[18]Fevereiro!$C$10</f>
        <v>34.799999999999997</v>
      </c>
      <c r="H22" s="18">
        <f>[18]Fevereiro!$C$11</f>
        <v>34.4</v>
      </c>
      <c r="I22" s="18">
        <f>[18]Fevereiro!$C$12</f>
        <v>29.7</v>
      </c>
      <c r="J22" s="18">
        <f>[18]Fevereiro!$C$13</f>
        <v>29</v>
      </c>
      <c r="K22" s="18">
        <f>[18]Fevereiro!$C$14</f>
        <v>29.1</v>
      </c>
      <c r="L22" s="18">
        <f>[18]Fevereiro!$C$15</f>
        <v>32.6</v>
      </c>
      <c r="M22" s="18">
        <f>[18]Fevereiro!$C$16</f>
        <v>32.5</v>
      </c>
      <c r="N22" s="18">
        <f>[18]Fevereiro!$C$17</f>
        <v>33.700000000000003</v>
      </c>
      <c r="O22" s="18">
        <f>[18]Fevereiro!$C$18</f>
        <v>34</v>
      </c>
      <c r="P22" s="18">
        <f>[18]Fevereiro!$C$19</f>
        <v>33.299999999999997</v>
      </c>
      <c r="Q22" s="18">
        <f>[18]Fevereiro!$C$20</f>
        <v>35.200000000000003</v>
      </c>
      <c r="R22" s="18">
        <f>[18]Fevereiro!$C$21</f>
        <v>36.299999999999997</v>
      </c>
      <c r="S22" s="18">
        <f>[18]Fevereiro!$C$22</f>
        <v>36.5</v>
      </c>
      <c r="T22" s="18">
        <f>[18]Fevereiro!$C$23</f>
        <v>33</v>
      </c>
      <c r="U22" s="18">
        <f>[18]Fevereiro!$C$24</f>
        <v>34.5</v>
      </c>
      <c r="V22" s="18">
        <f>[18]Fevereiro!$C$25</f>
        <v>34.4</v>
      </c>
      <c r="W22" s="18">
        <f>[18]Fevereiro!$C$26</f>
        <v>31.8</v>
      </c>
      <c r="X22" s="18">
        <f>[18]Fevereiro!$C$27</f>
        <v>34.700000000000003</v>
      </c>
      <c r="Y22" s="18">
        <f>[18]Fevereiro!$C$28</f>
        <v>33.9</v>
      </c>
      <c r="Z22" s="18">
        <f>[18]Fevereiro!$C$29</f>
        <v>33.1</v>
      </c>
      <c r="AA22" s="18">
        <f>[18]Fevereiro!$C$30</f>
        <v>31.6</v>
      </c>
      <c r="AB22" s="18">
        <f>[18]Fevereiro!$C$31</f>
        <v>32.9</v>
      </c>
      <c r="AC22" s="18">
        <f>[18]Fevereiro!$C$32</f>
        <v>32.4</v>
      </c>
      <c r="AD22" s="41">
        <f t="shared" si="3"/>
        <v>36.5</v>
      </c>
      <c r="AE22" s="43">
        <f t="shared" si="4"/>
        <v>33.235714285714288</v>
      </c>
    </row>
    <row r="23" spans="1:31" ht="17.100000000000001" customHeight="1">
      <c r="A23" s="16" t="s">
        <v>14</v>
      </c>
      <c r="B23" s="18">
        <f>[19]Fevereiro!$C$5</f>
        <v>28.3</v>
      </c>
      <c r="C23" s="18">
        <f>[19]Fevereiro!$C$6</f>
        <v>32.4</v>
      </c>
      <c r="D23" s="18">
        <f>[19]Fevereiro!$C$7</f>
        <v>33.1</v>
      </c>
      <c r="E23" s="18">
        <f>[19]Fevereiro!$C$8</f>
        <v>30.7</v>
      </c>
      <c r="F23" s="18">
        <f>[19]Fevereiro!$C$9</f>
        <v>31.5</v>
      </c>
      <c r="G23" s="18">
        <f>[19]Fevereiro!$C$10</f>
        <v>32.5</v>
      </c>
      <c r="H23" s="18">
        <f>[19]Fevereiro!$C$11</f>
        <v>29</v>
      </c>
      <c r="I23" s="18">
        <f>[19]Fevereiro!$C$12</f>
        <v>22.8</v>
      </c>
      <c r="J23" s="18">
        <f>[19]Fevereiro!$C$13</f>
        <v>23.1</v>
      </c>
      <c r="K23" s="18">
        <f>[19]Fevereiro!$C$14</f>
        <v>28.6</v>
      </c>
      <c r="L23" s="18">
        <f>[19]Fevereiro!$C$15</f>
        <v>32.700000000000003</v>
      </c>
      <c r="M23" s="18">
        <f>[19]Fevereiro!$C$16</f>
        <v>33.5</v>
      </c>
      <c r="N23" s="18">
        <f>[19]Fevereiro!$C$17</f>
        <v>33</v>
      </c>
      <c r="O23" s="18">
        <f>[19]Fevereiro!$C$18</f>
        <v>35.5</v>
      </c>
      <c r="P23" s="18">
        <f>[19]Fevereiro!$C$19</f>
        <v>35</v>
      </c>
      <c r="Q23" s="18">
        <f>[19]Fevereiro!$C$20</f>
        <v>34.799999999999997</v>
      </c>
      <c r="R23" s="18">
        <f>[19]Fevereiro!$C$21</f>
        <v>34.799999999999997</v>
      </c>
      <c r="S23" s="18">
        <f>[19]Fevereiro!$C$22</f>
        <v>34.6</v>
      </c>
      <c r="T23" s="18">
        <f>[19]Fevereiro!$C$23</f>
        <v>31.7</v>
      </c>
      <c r="U23" s="18">
        <f>[19]Fevereiro!$C$24</f>
        <v>33.299999999999997</v>
      </c>
      <c r="V23" s="18">
        <f>[19]Fevereiro!$C$25</f>
        <v>33.200000000000003</v>
      </c>
      <c r="W23" s="18">
        <f>[19]Fevereiro!$C$26</f>
        <v>31.9</v>
      </c>
      <c r="X23" s="18">
        <f>[19]Fevereiro!$C$27</f>
        <v>29.4</v>
      </c>
      <c r="Y23" s="18">
        <f>[19]Fevereiro!$C$28</f>
        <v>31.9</v>
      </c>
      <c r="Z23" s="18">
        <f>[19]Fevereiro!$C$29</f>
        <v>30.8</v>
      </c>
      <c r="AA23" s="18">
        <f>[19]Fevereiro!$C$30</f>
        <v>32.6</v>
      </c>
      <c r="AB23" s="18">
        <f>[19]Fevereiro!$C$31</f>
        <v>30.9</v>
      </c>
      <c r="AC23" s="18">
        <f>[19]Fevereiro!$C$32</f>
        <v>32.5</v>
      </c>
      <c r="AD23" s="41">
        <f t="shared" si="3"/>
        <v>35.5</v>
      </c>
      <c r="AE23" s="43">
        <f t="shared" si="4"/>
        <v>31.574999999999999</v>
      </c>
    </row>
    <row r="24" spans="1:31" ht="17.100000000000001" customHeight="1">
      <c r="A24" s="16" t="s">
        <v>15</v>
      </c>
      <c r="B24" s="18">
        <f>[20]Fevereiro!$C$5</f>
        <v>32.5</v>
      </c>
      <c r="C24" s="18">
        <f>[20]Fevereiro!$C$6</f>
        <v>32.200000000000003</v>
      </c>
      <c r="D24" s="18">
        <f>[20]Fevereiro!$C$7</f>
        <v>32.299999999999997</v>
      </c>
      <c r="E24" s="18">
        <f>[20]Fevereiro!$C$8</f>
        <v>32.200000000000003</v>
      </c>
      <c r="F24" s="18">
        <f>[20]Fevereiro!$C$9</f>
        <v>33.700000000000003</v>
      </c>
      <c r="G24" s="18">
        <f>[20]Fevereiro!$C$10</f>
        <v>33.1</v>
      </c>
      <c r="H24" s="18">
        <f>[20]Fevereiro!$C$11</f>
        <v>31.2</v>
      </c>
      <c r="I24" s="18">
        <f>[20]Fevereiro!$C$12</f>
        <v>29.6</v>
      </c>
      <c r="J24" s="18">
        <f>[20]Fevereiro!$C$13</f>
        <v>29.1</v>
      </c>
      <c r="K24" s="18">
        <f>[20]Fevereiro!$C$14</f>
        <v>30.7</v>
      </c>
      <c r="L24" s="18">
        <f>[20]Fevereiro!$C$15</f>
        <v>29</v>
      </c>
      <c r="M24" s="18">
        <f>[20]Fevereiro!$C$16</f>
        <v>27.8</v>
      </c>
      <c r="N24" s="18">
        <f>[20]Fevereiro!$C$17</f>
        <v>28.9</v>
      </c>
      <c r="O24" s="18">
        <f>[20]Fevereiro!$C$18</f>
        <v>28.7</v>
      </c>
      <c r="P24" s="18">
        <f>[20]Fevereiro!$C$19</f>
        <v>28.4</v>
      </c>
      <c r="Q24" s="18">
        <f>[20]Fevereiro!$C$20</f>
        <v>32.4</v>
      </c>
      <c r="R24" s="18">
        <f>[20]Fevereiro!$C$21</f>
        <v>33.200000000000003</v>
      </c>
      <c r="S24" s="18">
        <f>[20]Fevereiro!$C$22</f>
        <v>33.6</v>
      </c>
      <c r="T24" s="18">
        <f>[20]Fevereiro!$C$23</f>
        <v>30.8</v>
      </c>
      <c r="U24" s="18">
        <f>[20]Fevereiro!$C$24</f>
        <v>30.9</v>
      </c>
      <c r="V24" s="18">
        <f>[20]Fevereiro!$C$25</f>
        <v>28.9</v>
      </c>
      <c r="W24" s="18">
        <f>[20]Fevereiro!$C$26</f>
        <v>31.9</v>
      </c>
      <c r="X24" s="18">
        <f>[20]Fevereiro!$C$27</f>
        <v>31.3</v>
      </c>
      <c r="Y24" s="18">
        <f>[20]Fevereiro!$C$28</f>
        <v>30.1</v>
      </c>
      <c r="Z24" s="18">
        <f>[20]Fevereiro!$C$29</f>
        <v>30.8</v>
      </c>
      <c r="AA24" s="18">
        <f>[20]Fevereiro!$C$30</f>
        <v>29.1</v>
      </c>
      <c r="AB24" s="18">
        <f>[20]Fevereiro!$C$31</f>
        <v>31.6</v>
      </c>
      <c r="AC24" s="18">
        <f>[20]Fevereiro!$C$32</f>
        <v>31.7</v>
      </c>
      <c r="AD24" s="41">
        <f t="shared" si="3"/>
        <v>33.700000000000003</v>
      </c>
      <c r="AE24" s="43">
        <f t="shared" si="4"/>
        <v>30.917857142857137</v>
      </c>
    </row>
    <row r="25" spans="1:31" ht="17.100000000000001" customHeight="1">
      <c r="A25" s="16" t="s">
        <v>16</v>
      </c>
      <c r="B25" s="18">
        <f>[21]Fevereiro!$C$5</f>
        <v>37.799999999999997</v>
      </c>
      <c r="C25" s="18">
        <f>[21]Fevereiro!$C$6</f>
        <v>35.9</v>
      </c>
      <c r="D25" s="18">
        <f>[21]Fevereiro!$C$7</f>
        <v>36.700000000000003</v>
      </c>
      <c r="E25" s="18">
        <f>[21]Fevereiro!$C$8</f>
        <v>39</v>
      </c>
      <c r="F25" s="18">
        <f>[21]Fevereiro!$C$9</f>
        <v>39.799999999999997</v>
      </c>
      <c r="G25" s="18">
        <f>[21]Fevereiro!$C$10</f>
        <v>38.1</v>
      </c>
      <c r="H25" s="18">
        <f>[21]Fevereiro!$C$11</f>
        <v>38.5</v>
      </c>
      <c r="I25" s="18">
        <f>[21]Fevereiro!$C$12</f>
        <v>37.700000000000003</v>
      </c>
      <c r="J25" s="18">
        <f>[21]Fevereiro!$C$13</f>
        <v>33.4</v>
      </c>
      <c r="K25" s="18">
        <f>[21]Fevereiro!$C$14</f>
        <v>35.200000000000003</v>
      </c>
      <c r="L25" s="18">
        <f>[21]Fevereiro!$C$15</f>
        <v>30.9</v>
      </c>
      <c r="M25" s="18">
        <f>[21]Fevereiro!$C$16</f>
        <v>31.3</v>
      </c>
      <c r="N25" s="18">
        <f>[21]Fevereiro!$C$17</f>
        <v>30.9</v>
      </c>
      <c r="O25" s="18">
        <f>[21]Fevereiro!$C$18</f>
        <v>33.799999999999997</v>
      </c>
      <c r="P25" s="18">
        <f>[21]Fevereiro!$C$19</f>
        <v>33.9</v>
      </c>
      <c r="Q25" s="18">
        <f>[21]Fevereiro!$C$20</f>
        <v>35.799999999999997</v>
      </c>
      <c r="R25" s="18">
        <f>[21]Fevereiro!$C$21</f>
        <v>37.1</v>
      </c>
      <c r="S25" s="18">
        <f>[21]Fevereiro!$C$22</f>
        <v>36.200000000000003</v>
      </c>
      <c r="T25" s="18">
        <f>[21]Fevereiro!$C$23</f>
        <v>29.4</v>
      </c>
      <c r="U25" s="18">
        <f>[21]Fevereiro!$C$24</f>
        <v>36</v>
      </c>
      <c r="V25" s="18">
        <f>[21]Fevereiro!$C$25</f>
        <v>33.9</v>
      </c>
      <c r="W25" s="18">
        <f>[21]Fevereiro!$C$26</f>
        <v>34.299999999999997</v>
      </c>
      <c r="X25" s="18">
        <f>[21]Fevereiro!$C$27</f>
        <v>35.5</v>
      </c>
      <c r="Y25" s="18">
        <f>[21]Fevereiro!$C$28</f>
        <v>34.5</v>
      </c>
      <c r="Z25" s="18">
        <f>[21]Fevereiro!$C$29</f>
        <v>33.700000000000003</v>
      </c>
      <c r="AA25" s="18">
        <f>[21]Fevereiro!$C$30</f>
        <v>31.2</v>
      </c>
      <c r="AB25" s="18">
        <f>[21]Fevereiro!$C$31</f>
        <v>33.200000000000003</v>
      </c>
      <c r="AC25" s="18">
        <f>[21]Fevereiro!$C$32</f>
        <v>35.5</v>
      </c>
      <c r="AD25" s="41">
        <f t="shared" si="3"/>
        <v>39.799999999999997</v>
      </c>
      <c r="AE25" s="43">
        <f t="shared" si="4"/>
        <v>34.971428571428568</v>
      </c>
    </row>
    <row r="26" spans="1:31" ht="17.100000000000001" customHeight="1">
      <c r="A26" s="16" t="s">
        <v>17</v>
      </c>
      <c r="B26" s="18">
        <f>[22]Fevereiro!$C$5</f>
        <v>35.6</v>
      </c>
      <c r="C26" s="18">
        <f>[22]Fevereiro!$C$6</f>
        <v>35.4</v>
      </c>
      <c r="D26" s="18">
        <f>[22]Fevereiro!$C$7</f>
        <v>36.9</v>
      </c>
      <c r="E26" s="18">
        <f>[22]Fevereiro!$C$8</f>
        <v>33.200000000000003</v>
      </c>
      <c r="F26" s="18">
        <f>[22]Fevereiro!$C$9</f>
        <v>35.9</v>
      </c>
      <c r="G26" s="18">
        <f>[22]Fevereiro!$C$10</f>
        <v>36.5</v>
      </c>
      <c r="H26" s="18">
        <f>[22]Fevereiro!$C$11</f>
        <v>33.299999999999997</v>
      </c>
      <c r="I26" s="18">
        <f>[22]Fevereiro!$C$12</f>
        <v>31.2</v>
      </c>
      <c r="J26" s="18">
        <f>[22]Fevereiro!$C$13</f>
        <v>27.3</v>
      </c>
      <c r="K26" s="18">
        <f>[22]Fevereiro!$C$14</f>
        <v>32.6</v>
      </c>
      <c r="L26" s="18">
        <f>[22]Fevereiro!$C$15</f>
        <v>32.799999999999997</v>
      </c>
      <c r="M26" s="18">
        <f>[22]Fevereiro!$C$16</f>
        <v>33.6</v>
      </c>
      <c r="N26" s="18">
        <f>[22]Fevereiro!$C$17</f>
        <v>32.1</v>
      </c>
      <c r="O26" s="18">
        <f>[22]Fevereiro!$C$18</f>
        <v>34.799999999999997</v>
      </c>
      <c r="P26" s="18">
        <f>[22]Fevereiro!$C$19</f>
        <v>35.799999999999997</v>
      </c>
      <c r="Q26" s="18">
        <f>[22]Fevereiro!$C$20</f>
        <v>36.6</v>
      </c>
      <c r="R26" s="18">
        <f>[22]Fevereiro!$C$21</f>
        <v>38.299999999999997</v>
      </c>
      <c r="S26" s="18">
        <f>[22]Fevereiro!$C$22</f>
        <v>37.1</v>
      </c>
      <c r="T26" s="18">
        <f>[22]Fevereiro!$C$23</f>
        <v>35</v>
      </c>
      <c r="U26" s="18">
        <f>[22]Fevereiro!$C$24</f>
        <v>33.799999999999997</v>
      </c>
      <c r="V26" s="18">
        <f>[22]Fevereiro!$C$25</f>
        <v>31.8</v>
      </c>
      <c r="W26" s="18">
        <f>[22]Fevereiro!$C$26</f>
        <v>31.7</v>
      </c>
      <c r="X26" s="18">
        <f>[22]Fevereiro!$C$27</f>
        <v>33.200000000000003</v>
      </c>
      <c r="Y26" s="18">
        <f>[22]Fevereiro!$C$28</f>
        <v>33</v>
      </c>
      <c r="Z26" s="18">
        <f>[22]Fevereiro!$C$29</f>
        <v>34.1</v>
      </c>
      <c r="AA26" s="18">
        <f>[22]Fevereiro!$C$30</f>
        <v>32.5</v>
      </c>
      <c r="AB26" s="18">
        <f>[22]Fevereiro!$C$31</f>
        <v>34.700000000000003</v>
      </c>
      <c r="AC26" s="18">
        <f>[22]Fevereiro!$C$32</f>
        <v>33.799999999999997</v>
      </c>
      <c r="AD26" s="41">
        <f t="shared" si="3"/>
        <v>38.299999999999997</v>
      </c>
      <c r="AE26" s="43">
        <f t="shared" si="4"/>
        <v>34.021428571428579</v>
      </c>
    </row>
    <row r="27" spans="1:31" ht="17.100000000000001" customHeight="1">
      <c r="A27" s="16" t="s">
        <v>18</v>
      </c>
      <c r="B27" s="18">
        <f>[23]Fevereiro!$C$5</f>
        <v>27.9</v>
      </c>
      <c r="C27" s="18">
        <f>[23]Fevereiro!$C$6</f>
        <v>29.2</v>
      </c>
      <c r="D27" s="18">
        <f>[23]Fevereiro!$C$7</f>
        <v>28.6</v>
      </c>
      <c r="E27" s="18">
        <f>[23]Fevereiro!$C$8</f>
        <v>30.8</v>
      </c>
      <c r="F27" s="18">
        <f>[23]Fevereiro!$C$9</f>
        <v>30.3</v>
      </c>
      <c r="G27" s="18">
        <f>[23]Fevereiro!$C$10</f>
        <v>30.6</v>
      </c>
      <c r="H27" s="18">
        <f>[23]Fevereiro!$C$11</f>
        <v>29.7</v>
      </c>
      <c r="I27" s="18">
        <f>[23]Fevereiro!$C$12</f>
        <v>22.3</v>
      </c>
      <c r="J27" s="18">
        <f>[23]Fevereiro!$C$13</f>
        <v>23</v>
      </c>
      <c r="K27" s="18">
        <f>[23]Fevereiro!$C$14</f>
        <v>25.9</v>
      </c>
      <c r="L27" s="18">
        <f>[23]Fevereiro!$C$15</f>
        <v>29.7</v>
      </c>
      <c r="M27" s="18">
        <f>[23]Fevereiro!$C$16</f>
        <v>29.4</v>
      </c>
      <c r="N27" s="18">
        <f>[23]Fevereiro!$C$17</f>
        <v>31.3</v>
      </c>
      <c r="O27" s="18">
        <f>[23]Fevereiro!$C$18</f>
        <v>32.1</v>
      </c>
      <c r="P27" s="18">
        <f>[23]Fevereiro!$C$19</f>
        <v>31.5</v>
      </c>
      <c r="Q27" s="18">
        <f>[23]Fevereiro!$C$20</f>
        <v>33.4</v>
      </c>
      <c r="R27" s="18">
        <f>[23]Fevereiro!$C$21</f>
        <v>33</v>
      </c>
      <c r="S27" s="18">
        <f>[23]Fevereiro!$C$22</f>
        <v>30</v>
      </c>
      <c r="T27" s="18">
        <f>[23]Fevereiro!$C$23</f>
        <v>31.2</v>
      </c>
      <c r="U27" s="18">
        <f>[23]Fevereiro!$C$24</f>
        <v>31.3</v>
      </c>
      <c r="V27" s="18">
        <f>[23]Fevereiro!$C$25</f>
        <v>31.2</v>
      </c>
      <c r="W27" s="18">
        <f>[23]Fevereiro!$C$26</f>
        <v>28.8</v>
      </c>
      <c r="X27" s="18">
        <f>[23]Fevereiro!$C$27</f>
        <v>28.3</v>
      </c>
      <c r="Y27" s="18">
        <f>[23]Fevereiro!$C$28</f>
        <v>29.2</v>
      </c>
      <c r="Z27" s="18">
        <f>[23]Fevereiro!$C$29</f>
        <v>29.9</v>
      </c>
      <c r="AA27" s="18">
        <f>[23]Fevereiro!$C$30</f>
        <v>29.2</v>
      </c>
      <c r="AB27" s="18">
        <f>[23]Fevereiro!$C$31</f>
        <v>27.3</v>
      </c>
      <c r="AC27" s="18">
        <f>[23]Fevereiro!$C$32</f>
        <v>30.5</v>
      </c>
      <c r="AD27" s="41">
        <f t="shared" si="3"/>
        <v>33.4</v>
      </c>
      <c r="AE27" s="43">
        <f t="shared" si="4"/>
        <v>29.485714285714284</v>
      </c>
    </row>
    <row r="28" spans="1:31" ht="17.100000000000001" customHeight="1">
      <c r="A28" s="16" t="s">
        <v>19</v>
      </c>
      <c r="B28" s="18">
        <f>[24]Fevereiro!$C$5</f>
        <v>35.1</v>
      </c>
      <c r="C28" s="18">
        <f>[24]Fevereiro!$C$6</f>
        <v>34.700000000000003</v>
      </c>
      <c r="D28" s="18">
        <f>[24]Fevereiro!$C$7</f>
        <v>33.4</v>
      </c>
      <c r="E28" s="18">
        <f>[24]Fevereiro!$C$8</f>
        <v>35</v>
      </c>
      <c r="F28" s="18">
        <f>[24]Fevereiro!$C$9</f>
        <v>35.799999999999997</v>
      </c>
      <c r="G28" s="18">
        <f>[24]Fevereiro!$C$10</f>
        <v>34.1</v>
      </c>
      <c r="H28" s="18">
        <f>[24]Fevereiro!$C$11</f>
        <v>30.2</v>
      </c>
      <c r="I28" s="18">
        <f>[24]Fevereiro!$C$12</f>
        <v>27.7</v>
      </c>
      <c r="J28" s="18">
        <f>[24]Fevereiro!$C$13</f>
        <v>30.2</v>
      </c>
      <c r="K28" s="18">
        <f>[24]Fevereiro!$C$14</f>
        <v>33.700000000000003</v>
      </c>
      <c r="L28" s="18">
        <f>[24]Fevereiro!$C$15</f>
        <v>32.200000000000003</v>
      </c>
      <c r="M28" s="18">
        <f>[24]Fevereiro!$C$16</f>
        <v>30.4</v>
      </c>
      <c r="N28" s="18">
        <f>[24]Fevereiro!$C$17</f>
        <v>31.3</v>
      </c>
      <c r="O28" s="18">
        <f>[24]Fevereiro!$C$18</f>
        <v>28.5</v>
      </c>
      <c r="P28" s="18">
        <f>[24]Fevereiro!$C$19</f>
        <v>30.8</v>
      </c>
      <c r="Q28" s="18">
        <f>[24]Fevereiro!$C$20</f>
        <v>30.9</v>
      </c>
      <c r="R28" s="18">
        <f>[24]Fevereiro!$C$21</f>
        <v>36</v>
      </c>
      <c r="S28" s="18">
        <f>[24]Fevereiro!$C$22</f>
        <v>35.200000000000003</v>
      </c>
      <c r="T28" s="18">
        <f>[24]Fevereiro!$C$23</f>
        <v>31.4</v>
      </c>
      <c r="U28" s="18">
        <f>[24]Fevereiro!$C$24</f>
        <v>32.299999999999997</v>
      </c>
      <c r="V28" s="18">
        <f>[24]Fevereiro!$C$25</f>
        <v>30.5</v>
      </c>
      <c r="W28" s="18">
        <f>[24]Fevereiro!$C$26</f>
        <v>32.200000000000003</v>
      </c>
      <c r="X28" s="18">
        <f>[24]Fevereiro!$C$27</f>
        <v>31.7</v>
      </c>
      <c r="Y28" s="18">
        <f>[24]Fevereiro!$C$28</f>
        <v>32.5</v>
      </c>
      <c r="Z28" s="18">
        <f>[24]Fevereiro!$C$29</f>
        <v>32.9</v>
      </c>
      <c r="AA28" s="18">
        <f>[24]Fevereiro!$C$30</f>
        <v>30.2</v>
      </c>
      <c r="AB28" s="18">
        <f>[24]Fevereiro!$C$31</f>
        <v>32.299999999999997</v>
      </c>
      <c r="AC28" s="18">
        <f>[24]Fevereiro!$C$32</f>
        <v>33.4</v>
      </c>
      <c r="AD28" s="41">
        <f t="shared" si="3"/>
        <v>36</v>
      </c>
      <c r="AE28" s="43">
        <f t="shared" si="4"/>
        <v>32.307142857142857</v>
      </c>
    </row>
    <row r="29" spans="1:31" ht="17.100000000000001" customHeight="1">
      <c r="A29" s="16" t="s">
        <v>31</v>
      </c>
      <c r="B29" s="18">
        <f>[25]Fevereiro!$C$5</f>
        <v>32.1</v>
      </c>
      <c r="C29" s="18">
        <f>[25]Fevereiro!$C$6</f>
        <v>31.7</v>
      </c>
      <c r="D29" s="18">
        <f>[25]Fevereiro!$C$7</f>
        <v>31.5</v>
      </c>
      <c r="E29" s="18">
        <f>[25]Fevereiro!$C$8</f>
        <v>33.200000000000003</v>
      </c>
      <c r="F29" s="18">
        <f>[25]Fevereiro!$C$9</f>
        <v>33.299999999999997</v>
      </c>
      <c r="G29" s="18">
        <f>[25]Fevereiro!$C$10</f>
        <v>34.1</v>
      </c>
      <c r="H29" s="18">
        <f>[25]Fevereiro!$C$11</f>
        <v>32.200000000000003</v>
      </c>
      <c r="I29" s="18">
        <f>[25]Fevereiro!$C$12</f>
        <v>29.9</v>
      </c>
      <c r="J29" s="18">
        <f>[25]Fevereiro!$C$13</f>
        <v>25.7</v>
      </c>
      <c r="K29" s="18">
        <f>[25]Fevereiro!$C$14</f>
        <v>30</v>
      </c>
      <c r="L29" s="18">
        <f>[25]Fevereiro!$C$15</f>
        <v>29.3</v>
      </c>
      <c r="M29" s="18">
        <f>[25]Fevereiro!$C$16</f>
        <v>30.7</v>
      </c>
      <c r="N29" s="18">
        <f>[25]Fevereiro!$C$17</f>
        <v>31.9</v>
      </c>
      <c r="O29" s="18">
        <f>[25]Fevereiro!$C$18</f>
        <v>34.200000000000003</v>
      </c>
      <c r="P29" s="18">
        <f>[25]Fevereiro!$C$19</f>
        <v>33.6</v>
      </c>
      <c r="Q29" s="18">
        <f>[25]Fevereiro!$C$20</f>
        <v>34.6</v>
      </c>
      <c r="R29" s="18">
        <f>[25]Fevereiro!$C$21</f>
        <v>35.799999999999997</v>
      </c>
      <c r="S29" s="18">
        <f>[25]Fevereiro!$C$22</f>
        <v>35.200000000000003</v>
      </c>
      <c r="T29" s="18">
        <f>[25]Fevereiro!$C$23</f>
        <v>34</v>
      </c>
      <c r="U29" s="18">
        <f>[25]Fevereiro!$C$24</f>
        <v>32.299999999999997</v>
      </c>
      <c r="V29" s="18">
        <f>[25]Fevereiro!$C$25</f>
        <v>32.4</v>
      </c>
      <c r="W29" s="18">
        <f>[25]Fevereiro!$C$26</f>
        <v>30.6</v>
      </c>
      <c r="X29" s="18">
        <f>[25]Fevereiro!$C$27</f>
        <v>31.6</v>
      </c>
      <c r="Y29" s="18">
        <f>[25]Fevereiro!$C$28</f>
        <v>31.2</v>
      </c>
      <c r="Z29" s="18">
        <f>[25]Fevereiro!$C$29</f>
        <v>31.1</v>
      </c>
      <c r="AA29" s="18">
        <f>[25]Fevereiro!$C$30</f>
        <v>31.3</v>
      </c>
      <c r="AB29" s="18">
        <f>[25]Fevereiro!$C$31</f>
        <v>32.200000000000003</v>
      </c>
      <c r="AC29" s="18">
        <f>[25]Fevereiro!$C$32</f>
        <v>34</v>
      </c>
      <c r="AD29" s="41">
        <f t="shared" si="3"/>
        <v>35.799999999999997</v>
      </c>
      <c r="AE29" s="43">
        <f t="shared" si="4"/>
        <v>32.13214285714286</v>
      </c>
    </row>
    <row r="30" spans="1:31" ht="17.100000000000001" customHeight="1">
      <c r="A30" s="16" t="s">
        <v>50</v>
      </c>
      <c r="B30" s="18" t="str">
        <f>[26]Fevereiro!$C$5</f>
        <v>**</v>
      </c>
      <c r="C30" s="18" t="str">
        <f>[26]Fevereiro!$C$6</f>
        <v>**</v>
      </c>
      <c r="D30" s="18" t="str">
        <f>[26]Fevereiro!$C$7</f>
        <v>**</v>
      </c>
      <c r="E30" s="18" t="str">
        <f>[26]Fevereiro!$C$8</f>
        <v>**</v>
      </c>
      <c r="F30" s="18" t="str">
        <f>[26]Fevereiro!$C$9</f>
        <v>**</v>
      </c>
      <c r="G30" s="18" t="str">
        <f>[26]Fevereiro!$C$10</f>
        <v>**</v>
      </c>
      <c r="H30" s="18" t="str">
        <f>[26]Fevereiro!$C$11</f>
        <v>**</v>
      </c>
      <c r="I30" s="18" t="str">
        <f>[26]Fevereiro!$C$12</f>
        <v>**</v>
      </c>
      <c r="J30" s="18" t="str">
        <f>[26]Fevereiro!$C$13</f>
        <v>**</v>
      </c>
      <c r="K30" s="18" t="str">
        <f>[26]Fevereiro!$C$14</f>
        <v>**</v>
      </c>
      <c r="L30" s="18" t="str">
        <f>[26]Fevereiro!$C$15</f>
        <v>**</v>
      </c>
      <c r="M30" s="18" t="str">
        <f>[26]Fevereiro!$C$16</f>
        <v>**</v>
      </c>
      <c r="N30" s="18" t="str">
        <f>[26]Fevereiro!$C$17</f>
        <v>**</v>
      </c>
      <c r="O30" s="18" t="str">
        <f>[26]Fevereiro!$C$18</f>
        <v>**</v>
      </c>
      <c r="P30" s="18" t="str">
        <f>[26]Fevereiro!$C$19</f>
        <v>**</v>
      </c>
      <c r="Q30" s="18" t="str">
        <f>[26]Fevereiro!$C$20</f>
        <v>**</v>
      </c>
      <c r="R30" s="18" t="str">
        <f>[26]Fevereiro!$C$21</f>
        <v>**</v>
      </c>
      <c r="S30" s="18" t="str">
        <f>[26]Fevereiro!$C$22</f>
        <v>**</v>
      </c>
      <c r="T30" s="18" t="str">
        <f>[26]Fevereiro!$C$23</f>
        <v>**</v>
      </c>
      <c r="U30" s="18" t="str">
        <f>[26]Fevereiro!$C$24</f>
        <v>**</v>
      </c>
      <c r="V30" s="18" t="str">
        <f>[26]Fevereiro!$C$25</f>
        <v>**</v>
      </c>
      <c r="W30" s="18" t="str">
        <f>[26]Fevereiro!$C$26</f>
        <v>**</v>
      </c>
      <c r="X30" s="18" t="str">
        <f>[26]Fevereiro!$C$27</f>
        <v>**</v>
      </c>
      <c r="Y30" s="18" t="str">
        <f>[26]Fevereiro!$C$28</f>
        <v>**</v>
      </c>
      <c r="Z30" s="18" t="str">
        <f>[26]Fevereiro!$C$29</f>
        <v>**</v>
      </c>
      <c r="AA30" s="18" t="str">
        <f>[26]Fevereiro!$C$30</f>
        <v>**</v>
      </c>
      <c r="AB30" s="18" t="s">
        <v>74</v>
      </c>
      <c r="AC30" s="18" t="s">
        <v>74</v>
      </c>
      <c r="AD30" s="41" t="s">
        <v>74</v>
      </c>
      <c r="AE30" s="43" t="s">
        <v>74</v>
      </c>
    </row>
    <row r="31" spans="1:31" ht="17.100000000000001" customHeight="1">
      <c r="A31" s="16" t="s">
        <v>20</v>
      </c>
      <c r="B31" s="18">
        <f>[27]Fevereiro!$C$5</f>
        <v>29.2</v>
      </c>
      <c r="C31" s="18">
        <f>[27]Fevereiro!$C$6</f>
        <v>34.5</v>
      </c>
      <c r="D31" s="18">
        <f>[27]Fevereiro!$C$7</f>
        <v>33</v>
      </c>
      <c r="E31" s="18">
        <f>[27]Fevereiro!$C$8</f>
        <v>31.5</v>
      </c>
      <c r="F31" s="18">
        <f>[27]Fevereiro!$C$9</f>
        <v>33.299999999999997</v>
      </c>
      <c r="G31" s="18">
        <f>[27]Fevereiro!$C$10</f>
        <v>33.6</v>
      </c>
      <c r="H31" s="18">
        <f>[27]Fevereiro!$C$11</f>
        <v>31.2</v>
      </c>
      <c r="I31" s="18">
        <f>[27]Fevereiro!$C$12</f>
        <v>24.2</v>
      </c>
      <c r="J31" s="18">
        <f>[27]Fevereiro!$C$13</f>
        <v>23.9</v>
      </c>
      <c r="K31" s="18">
        <f>[27]Fevereiro!$C$14</f>
        <v>29.6</v>
      </c>
      <c r="L31" s="18">
        <f>[27]Fevereiro!$C$15</f>
        <v>32.299999999999997</v>
      </c>
      <c r="M31" s="18">
        <f>[27]Fevereiro!$C$16</f>
        <v>34</v>
      </c>
      <c r="N31" s="18">
        <f>[27]Fevereiro!$C$17</f>
        <v>31.2</v>
      </c>
      <c r="O31" s="18">
        <f>[27]Fevereiro!$C$18</f>
        <v>34.299999999999997</v>
      </c>
      <c r="P31" s="18">
        <f>[27]Fevereiro!$C$19</f>
        <v>35.5</v>
      </c>
      <c r="Q31" s="18">
        <f>[27]Fevereiro!$C$20</f>
        <v>35.5</v>
      </c>
      <c r="R31" s="18">
        <f>[27]Fevereiro!$C$21</f>
        <v>35.6</v>
      </c>
      <c r="S31" s="18">
        <f>[27]Fevereiro!$C$22</f>
        <v>35.1</v>
      </c>
      <c r="T31" s="18">
        <f>[27]Fevereiro!$C$23</f>
        <v>32.200000000000003</v>
      </c>
      <c r="U31" s="18">
        <f>[27]Fevereiro!$C$24</f>
        <v>33.200000000000003</v>
      </c>
      <c r="V31" s="18">
        <f>[27]Fevereiro!$C$25</f>
        <v>34.200000000000003</v>
      </c>
      <c r="W31" s="18">
        <f>[27]Fevereiro!$C$26</f>
        <v>32.700000000000003</v>
      </c>
      <c r="X31" s="18">
        <f>[27]Fevereiro!$C$27</f>
        <v>29.7</v>
      </c>
      <c r="Y31" s="18">
        <f>[27]Fevereiro!$C$28</f>
        <v>31.9</v>
      </c>
      <c r="Z31" s="18">
        <f>[27]Fevereiro!$C$29</f>
        <v>33</v>
      </c>
      <c r="AA31" s="18">
        <f>[27]Fevereiro!$C$30</f>
        <v>31.4</v>
      </c>
      <c r="AB31" s="18">
        <f>[27]Fevereiro!$C$31</f>
        <v>34.1</v>
      </c>
      <c r="AC31" s="18">
        <f>[27]Fevereiro!$C$32</f>
        <v>34.4</v>
      </c>
      <c r="AD31" s="41">
        <f>MAX(B31:AC31)</f>
        <v>35.6</v>
      </c>
      <c r="AE31" s="43">
        <f>AVERAGE(B31:AC31)</f>
        <v>32.296428571428578</v>
      </c>
    </row>
    <row r="32" spans="1:31" s="5" customFormat="1" ht="17.100000000000001" customHeight="1">
      <c r="A32" s="37" t="s">
        <v>33</v>
      </c>
      <c r="B32" s="38">
        <f t="shared" ref="B32:AD32" si="5">MAX(B5:B31)</f>
        <v>37.799999999999997</v>
      </c>
      <c r="C32" s="38">
        <f t="shared" si="5"/>
        <v>35.9</v>
      </c>
      <c r="D32" s="38">
        <f t="shared" si="5"/>
        <v>36.9</v>
      </c>
      <c r="E32" s="38">
        <f t="shared" si="5"/>
        <v>39</v>
      </c>
      <c r="F32" s="38">
        <f t="shared" si="5"/>
        <v>39.799999999999997</v>
      </c>
      <c r="G32" s="38">
        <f t="shared" si="5"/>
        <v>38.1</v>
      </c>
      <c r="H32" s="38">
        <f t="shared" si="5"/>
        <v>38.5</v>
      </c>
      <c r="I32" s="38">
        <f t="shared" si="5"/>
        <v>37.700000000000003</v>
      </c>
      <c r="J32" s="38">
        <f t="shared" si="5"/>
        <v>33.4</v>
      </c>
      <c r="K32" s="38">
        <f t="shared" si="5"/>
        <v>35.200000000000003</v>
      </c>
      <c r="L32" s="38">
        <f t="shared" si="5"/>
        <v>33.1</v>
      </c>
      <c r="M32" s="38">
        <f t="shared" si="5"/>
        <v>34.299999999999997</v>
      </c>
      <c r="N32" s="38">
        <f t="shared" si="5"/>
        <v>34.9</v>
      </c>
      <c r="O32" s="38">
        <f t="shared" si="5"/>
        <v>35.9</v>
      </c>
      <c r="P32" s="38">
        <f t="shared" si="5"/>
        <v>36.299999999999997</v>
      </c>
      <c r="Q32" s="38">
        <f t="shared" si="5"/>
        <v>36.6</v>
      </c>
      <c r="R32" s="38">
        <f t="shared" si="5"/>
        <v>38.299999999999997</v>
      </c>
      <c r="S32" s="38">
        <f t="shared" si="5"/>
        <v>37.1</v>
      </c>
      <c r="T32" s="38">
        <f t="shared" si="5"/>
        <v>35.5</v>
      </c>
      <c r="U32" s="38">
        <f t="shared" si="5"/>
        <v>36</v>
      </c>
      <c r="V32" s="38">
        <f t="shared" si="5"/>
        <v>34.9</v>
      </c>
      <c r="W32" s="38">
        <f t="shared" si="5"/>
        <v>35.4</v>
      </c>
      <c r="X32" s="38">
        <f t="shared" si="5"/>
        <v>36.1</v>
      </c>
      <c r="Y32" s="38">
        <f t="shared" si="5"/>
        <v>34.5</v>
      </c>
      <c r="Z32" s="38">
        <f t="shared" si="5"/>
        <v>34.1</v>
      </c>
      <c r="AA32" s="38">
        <f t="shared" si="5"/>
        <v>33.299999999999997</v>
      </c>
      <c r="AB32" s="38">
        <f t="shared" si="5"/>
        <v>35.4</v>
      </c>
      <c r="AC32" s="38">
        <f t="shared" si="5"/>
        <v>36.1</v>
      </c>
      <c r="AD32" s="41">
        <f t="shared" si="5"/>
        <v>39.799999999999997</v>
      </c>
      <c r="AE32" s="43">
        <f>AVERAGE(AE5:AE31)</f>
        <v>32.372115384615377</v>
      </c>
    </row>
    <row r="33" spans="1:3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1"/>
      <c r="AE33" s="14"/>
      <c r="AF33" t="s">
        <v>51</v>
      </c>
    </row>
    <row r="34" spans="1:32">
      <c r="B34" s="29"/>
      <c r="C34" s="29" t="s">
        <v>57</v>
      </c>
      <c r="D34" s="29"/>
      <c r="E34" s="29"/>
      <c r="F34" s="29"/>
      <c r="N34" s="2" t="s">
        <v>53</v>
      </c>
      <c r="Y34" s="2" t="s">
        <v>55</v>
      </c>
    </row>
    <row r="35" spans="1:32">
      <c r="K35" s="31"/>
      <c r="L35" s="31"/>
      <c r="M35" s="31"/>
      <c r="N35" s="31" t="s">
        <v>54</v>
      </c>
      <c r="O35" s="31"/>
      <c r="P35" s="31"/>
      <c r="Q35" s="31"/>
      <c r="R35" s="32"/>
      <c r="S35" s="32"/>
      <c r="T35" s="32"/>
      <c r="U35" s="32"/>
      <c r="V35" s="32"/>
      <c r="W35" s="31"/>
      <c r="X35" s="31"/>
      <c r="Y35" s="31" t="s">
        <v>56</v>
      </c>
      <c r="Z35" s="31"/>
      <c r="AA35" s="31"/>
    </row>
    <row r="36" spans="1:32">
      <c r="A36" s="55" t="s">
        <v>73</v>
      </c>
    </row>
    <row r="38" spans="1:32">
      <c r="X38" s="2" t="s">
        <v>51</v>
      </c>
    </row>
    <row r="40" spans="1:32">
      <c r="H40" s="2" t="s">
        <v>51</v>
      </c>
      <c r="M40" s="2" t="s">
        <v>51</v>
      </c>
      <c r="T40" s="2" t="s">
        <v>51</v>
      </c>
    </row>
    <row r="43" spans="1:32">
      <c r="Q43" s="2" t="s">
        <v>51</v>
      </c>
    </row>
  </sheetData>
  <mergeCells count="31"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B2:AE2"/>
    <mergeCell ref="V3:V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F3: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9"/>
  <sheetViews>
    <sheetView zoomScale="90" zoomScaleNormal="90" workbookViewId="0">
      <selection activeCell="B2" sqref="B2:AE2"/>
    </sheetView>
  </sheetViews>
  <sheetFormatPr defaultRowHeight="12.75"/>
  <cols>
    <col min="1" max="1" width="19.140625" style="2" customWidth="1"/>
    <col min="2" max="29" width="5.42578125" style="2" bestFit="1" customWidth="1"/>
    <col min="30" max="30" width="7" style="9" bestFit="1" customWidth="1"/>
    <col min="31" max="31" width="7.28515625" style="1" bestFit="1" customWidth="1"/>
  </cols>
  <sheetData>
    <row r="1" spans="1:31" ht="20.100000000000001" customHeight="1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43</v>
      </c>
      <c r="AE3" s="44" t="s">
        <v>40</v>
      </c>
    </row>
    <row r="4" spans="1:31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44" t="s">
        <v>42</v>
      </c>
    </row>
    <row r="5" spans="1:31" s="5" customFormat="1" ht="20.100000000000001" customHeight="1">
      <c r="A5" s="16" t="s">
        <v>46</v>
      </c>
      <c r="B5" s="17">
        <f>[1]Fevereiro!$D$5</f>
        <v>21.3</v>
      </c>
      <c r="C5" s="17">
        <f>[1]Fevereiro!$D$6</f>
        <v>22.7</v>
      </c>
      <c r="D5" s="17">
        <f>[1]Fevereiro!$D$7</f>
        <v>19.8</v>
      </c>
      <c r="E5" s="17">
        <f>[1]Fevereiro!$D$8</f>
        <v>20.3</v>
      </c>
      <c r="F5" s="17">
        <f>[1]Fevereiro!$D$9</f>
        <v>21.3</v>
      </c>
      <c r="G5" s="17">
        <f>[1]Fevereiro!$D$10</f>
        <v>20.9</v>
      </c>
      <c r="H5" s="17">
        <f>[1]Fevereiro!$D$11</f>
        <v>20.6</v>
      </c>
      <c r="I5" s="17">
        <f>[1]Fevereiro!$D$12</f>
        <v>19.8</v>
      </c>
      <c r="J5" s="17">
        <f>[1]Fevereiro!$D$13</f>
        <v>20.100000000000001</v>
      </c>
      <c r="K5" s="17">
        <f>[1]Fevereiro!$D$14</f>
        <v>21.3</v>
      </c>
      <c r="L5" s="17">
        <f>[1]Fevereiro!$D$15</f>
        <v>21.7</v>
      </c>
      <c r="M5" s="17">
        <f>[1]Fevereiro!$D$16</f>
        <v>22.6</v>
      </c>
      <c r="N5" s="17">
        <f>[1]Fevereiro!$D$17</f>
        <v>23.1</v>
      </c>
      <c r="O5" s="17">
        <f>[1]Fevereiro!$D$18</f>
        <v>23.2</v>
      </c>
      <c r="P5" s="17">
        <f>[1]Fevereiro!$D$19</f>
        <v>22</v>
      </c>
      <c r="Q5" s="17">
        <f>[1]Fevereiro!$D$20</f>
        <v>21.9</v>
      </c>
      <c r="R5" s="17">
        <f>[1]Fevereiro!$D$21</f>
        <v>23.4</v>
      </c>
      <c r="S5" s="17">
        <f>[1]Fevereiro!$D$22</f>
        <v>22.4</v>
      </c>
      <c r="T5" s="17">
        <f>[1]Fevereiro!$D$23</f>
        <v>21</v>
      </c>
      <c r="U5" s="17">
        <f>[1]Fevereiro!$D$24</f>
        <v>20.8</v>
      </c>
      <c r="V5" s="17">
        <f>[1]Fevereiro!$D$25</f>
        <v>22.6</v>
      </c>
      <c r="W5" s="17">
        <f>[1]Fevereiro!$D$26</f>
        <v>21.6</v>
      </c>
      <c r="X5" s="17">
        <f>[1]Fevereiro!$D$27</f>
        <v>21.9</v>
      </c>
      <c r="Y5" s="17">
        <f>[1]Fevereiro!$D$28</f>
        <v>21.1</v>
      </c>
      <c r="Z5" s="17">
        <f>[1]Fevereiro!$D$29</f>
        <v>20.6</v>
      </c>
      <c r="AA5" s="17">
        <f>[1]Fevereiro!$D$30</f>
        <v>22.5</v>
      </c>
      <c r="AB5" s="17">
        <f>[1]Fevereiro!$D$31</f>
        <v>23.5</v>
      </c>
      <c r="AC5" s="17">
        <f>[1]Fevereiro!$D$32</f>
        <v>22.1</v>
      </c>
      <c r="AD5" s="40">
        <f t="shared" ref="AD5:AD12" si="1">MIN(B5:AC5)</f>
        <v>19.8</v>
      </c>
      <c r="AE5" s="45">
        <f t="shared" ref="AE5:AE12" si="2">AVERAGE(B5:AC5)</f>
        <v>21.646428571428572</v>
      </c>
    </row>
    <row r="6" spans="1:31" ht="17.100000000000001" customHeight="1">
      <c r="A6" s="16" t="s">
        <v>0</v>
      </c>
      <c r="B6" s="18">
        <f>[2]Fevereiro!$D$5</f>
        <v>21.3</v>
      </c>
      <c r="C6" s="18">
        <f>[2]Fevereiro!$D$6</f>
        <v>22.7</v>
      </c>
      <c r="D6" s="18">
        <f>[2]Fevereiro!$D$7</f>
        <v>19.8</v>
      </c>
      <c r="E6" s="18">
        <f>[2]Fevereiro!$D$8</f>
        <v>20.3</v>
      </c>
      <c r="F6" s="18">
        <f>[2]Fevereiro!$D$9</f>
        <v>19.399999999999999</v>
      </c>
      <c r="G6" s="18">
        <f>[2]Fevereiro!$D$10</f>
        <v>20.6</v>
      </c>
      <c r="H6" s="18">
        <f>[2]Fevereiro!$D$11</f>
        <v>18.3</v>
      </c>
      <c r="I6" s="18">
        <f>[2]Fevereiro!$D$12</f>
        <v>18.100000000000001</v>
      </c>
      <c r="J6" s="18">
        <f>[2]Fevereiro!$D$13</f>
        <v>17.7</v>
      </c>
      <c r="K6" s="18">
        <f>[2]Fevereiro!$D$14</f>
        <v>20.3</v>
      </c>
      <c r="L6" s="18">
        <f>[2]Fevereiro!$D$15</f>
        <v>20.3</v>
      </c>
      <c r="M6" s="18">
        <f>[2]Fevereiro!$D$16</f>
        <v>20.5</v>
      </c>
      <c r="N6" s="18">
        <f>[2]Fevereiro!$D$17</f>
        <v>20.8</v>
      </c>
      <c r="O6" s="18">
        <f>[2]Fevereiro!$D$18</f>
        <v>21.3</v>
      </c>
      <c r="P6" s="18">
        <f>[2]Fevereiro!$D$19</f>
        <v>20.9</v>
      </c>
      <c r="Q6" s="18">
        <f>[2]Fevereiro!$D$20</f>
        <v>20.5</v>
      </c>
      <c r="R6" s="18">
        <f>[2]Fevereiro!$D$21</f>
        <v>19.8</v>
      </c>
      <c r="S6" s="18">
        <f>[2]Fevereiro!$D$22</f>
        <v>21.7</v>
      </c>
      <c r="T6" s="18">
        <f>[2]Fevereiro!$D$23</f>
        <v>21</v>
      </c>
      <c r="U6" s="18">
        <f>[2]Fevereiro!$D$24</f>
        <v>21.6</v>
      </c>
      <c r="V6" s="18">
        <f>[2]Fevereiro!$D$25</f>
        <v>21.7</v>
      </c>
      <c r="W6" s="18">
        <f>[2]Fevereiro!$D$26</f>
        <v>21.5</v>
      </c>
      <c r="X6" s="18">
        <f>[2]Fevereiro!$D$27</f>
        <v>20.3</v>
      </c>
      <c r="Y6" s="18">
        <f>[2]Fevereiro!$D$28</f>
        <v>19.8</v>
      </c>
      <c r="Z6" s="18">
        <f>[2]Fevereiro!$D$29</f>
        <v>21.1</v>
      </c>
      <c r="AA6" s="18">
        <f>[2]Fevereiro!$D$30</f>
        <v>21</v>
      </c>
      <c r="AB6" s="18">
        <f>[2]Fevereiro!$D$31</f>
        <v>19.2</v>
      </c>
      <c r="AC6" s="18">
        <f>[2]Fevereiro!$D$32</f>
        <v>20.8</v>
      </c>
      <c r="AD6" s="41">
        <f t="shared" si="1"/>
        <v>17.7</v>
      </c>
      <c r="AE6" s="43">
        <f t="shared" si="2"/>
        <v>20.439285714285717</v>
      </c>
    </row>
    <row r="7" spans="1:31" ht="17.100000000000001" customHeight="1">
      <c r="A7" s="16" t="s">
        <v>1</v>
      </c>
      <c r="B7" s="18">
        <f>[3]Fevereiro!$D$5</f>
        <v>23.9</v>
      </c>
      <c r="C7" s="18">
        <f>[3]Fevereiro!$D$6</f>
        <v>23.8</v>
      </c>
      <c r="D7" s="18">
        <f>[3]Fevereiro!$D$7</f>
        <v>24.4</v>
      </c>
      <c r="E7" s="18">
        <f>[3]Fevereiro!$D$8</f>
        <v>21.8</v>
      </c>
      <c r="F7" s="18">
        <f>[3]Fevereiro!$D$9</f>
        <v>24</v>
      </c>
      <c r="G7" s="18">
        <f>[3]Fevereiro!$D$10</f>
        <v>25.2</v>
      </c>
      <c r="H7" s="18">
        <f>[3]Fevereiro!$D$11</f>
        <v>21.9</v>
      </c>
      <c r="I7" s="18">
        <f>[3]Fevereiro!$D$12</f>
        <v>20.100000000000001</v>
      </c>
      <c r="J7" s="18">
        <f>[3]Fevereiro!$D$13</f>
        <v>21</v>
      </c>
      <c r="K7" s="18">
        <f>[3]Fevereiro!$D$14</f>
        <v>23.4</v>
      </c>
      <c r="L7" s="18">
        <f>[3]Fevereiro!$D$15</f>
        <v>23.3</v>
      </c>
      <c r="M7" s="18">
        <f>[3]Fevereiro!$D$16</f>
        <v>22.3</v>
      </c>
      <c r="N7" s="18">
        <f>[3]Fevereiro!$D$17</f>
        <v>23</v>
      </c>
      <c r="O7" s="18">
        <f>[3]Fevereiro!$D$18</f>
        <v>22</v>
      </c>
      <c r="P7" s="18">
        <f>[3]Fevereiro!$D$19</f>
        <v>22.4</v>
      </c>
      <c r="Q7" s="18">
        <f>[3]Fevereiro!$D$20</f>
        <v>22</v>
      </c>
      <c r="R7" s="18">
        <f>[3]Fevereiro!$D$21</f>
        <v>22.8</v>
      </c>
      <c r="S7" s="18">
        <f>[3]Fevereiro!$D$22</f>
        <v>24</v>
      </c>
      <c r="T7" s="18">
        <f>[3]Fevereiro!$D$23</f>
        <v>23.1</v>
      </c>
      <c r="U7" s="18">
        <f>[3]Fevereiro!$D$24</f>
        <v>23.9</v>
      </c>
      <c r="V7" s="18">
        <f>[3]Fevereiro!$D$25</f>
        <v>22.5</v>
      </c>
      <c r="W7" s="18">
        <f>[3]Fevereiro!$D$26</f>
        <v>22.8</v>
      </c>
      <c r="X7" s="18">
        <f>[3]Fevereiro!$D$27</f>
        <v>21.7</v>
      </c>
      <c r="Y7" s="18">
        <f>[3]Fevereiro!$D$28</f>
        <v>22.5</v>
      </c>
      <c r="Z7" s="18">
        <f>[3]Fevereiro!$D$29</f>
        <v>23.4</v>
      </c>
      <c r="AA7" s="18">
        <f>[3]Fevereiro!$D$30</f>
        <v>24.1</v>
      </c>
      <c r="AB7" s="18">
        <f>[3]Fevereiro!$D$31</f>
        <v>23.7</v>
      </c>
      <c r="AC7" s="18">
        <f>[3]Fevereiro!$D$32</f>
        <v>22.4</v>
      </c>
      <c r="AD7" s="41">
        <f t="shared" si="1"/>
        <v>20.100000000000001</v>
      </c>
      <c r="AE7" s="43">
        <f t="shared" si="2"/>
        <v>22.907142857142862</v>
      </c>
    </row>
    <row r="8" spans="1:31" ht="17.100000000000001" customHeight="1">
      <c r="A8" s="16" t="s">
        <v>47</v>
      </c>
      <c r="B8" s="18">
        <f>[4]Fevereiro!$D$5</f>
        <v>23.3</v>
      </c>
      <c r="C8" s="18">
        <f>[4]Fevereiro!$D$6</f>
        <v>24.5</v>
      </c>
      <c r="D8" s="18">
        <f>[4]Fevereiro!$D$7</f>
        <v>22.6</v>
      </c>
      <c r="E8" s="18">
        <f>[4]Fevereiro!$D$8</f>
        <v>20.6</v>
      </c>
      <c r="F8" s="18">
        <f>[4]Fevereiro!$D$9</f>
        <v>21.8</v>
      </c>
      <c r="G8" s="18">
        <f>[4]Fevereiro!$D$10</f>
        <v>22.9</v>
      </c>
      <c r="H8" s="18">
        <f>[4]Fevereiro!$D$11</f>
        <v>19.3</v>
      </c>
      <c r="I8" s="18">
        <f>[4]Fevereiro!$D$12</f>
        <v>22.2</v>
      </c>
      <c r="J8" s="18">
        <f>[4]Fevereiro!$D$13</f>
        <v>21.4</v>
      </c>
      <c r="K8" s="18">
        <f>[4]Fevereiro!$D$14</f>
        <v>23</v>
      </c>
      <c r="L8" s="18">
        <f>[4]Fevereiro!$D$15</f>
        <v>21.6</v>
      </c>
      <c r="M8" s="18">
        <f>[4]Fevereiro!$D$16</f>
        <v>21.6</v>
      </c>
      <c r="N8" s="18">
        <f>[4]Fevereiro!$D$17</f>
        <v>22.7</v>
      </c>
      <c r="O8" s="18">
        <f>[4]Fevereiro!$D$18</f>
        <v>23.6</v>
      </c>
      <c r="P8" s="18">
        <f>[4]Fevereiro!$D$19</f>
        <v>23.4</v>
      </c>
      <c r="Q8" s="18">
        <f>[4]Fevereiro!$D$20</f>
        <v>21.9</v>
      </c>
      <c r="R8" s="18">
        <f>[4]Fevereiro!$D$21</f>
        <v>23.5</v>
      </c>
      <c r="S8" s="18">
        <f>[4]Fevereiro!$D$22</f>
        <v>23.8</v>
      </c>
      <c r="T8" s="18">
        <f>[4]Fevereiro!$D$23</f>
        <v>22.8</v>
      </c>
      <c r="U8" s="18">
        <f>[4]Fevereiro!$D$24</f>
        <v>22.1</v>
      </c>
      <c r="V8" s="18">
        <f>[4]Fevereiro!$D$25</f>
        <v>23</v>
      </c>
      <c r="W8" s="18">
        <f>[4]Fevereiro!$D$26</f>
        <v>21.7</v>
      </c>
      <c r="X8" s="18">
        <f>[4]Fevereiro!$D$27</f>
        <v>21.1</v>
      </c>
      <c r="Y8" s="18">
        <f>[4]Fevereiro!$D$28</f>
        <v>22.5</v>
      </c>
      <c r="Z8" s="18">
        <f>[4]Fevereiro!$D$29</f>
        <v>21.8</v>
      </c>
      <c r="AA8" s="18">
        <f>[4]Fevereiro!$D$30</f>
        <v>22.9</v>
      </c>
      <c r="AB8" s="18">
        <f>[4]Fevereiro!$D$31</f>
        <v>20.6</v>
      </c>
      <c r="AC8" s="18">
        <f>[4]Fevereiro!$D$32</f>
        <v>21</v>
      </c>
      <c r="AD8" s="41">
        <f t="shared" si="1"/>
        <v>19.3</v>
      </c>
      <c r="AE8" s="43">
        <f t="shared" si="2"/>
        <v>22.257142857142856</v>
      </c>
    </row>
    <row r="9" spans="1:31" ht="17.100000000000001" customHeight="1">
      <c r="A9" s="16" t="s">
        <v>2</v>
      </c>
      <c r="B9" s="18">
        <f>[5]Fevereiro!$D$5</f>
        <v>21.5</v>
      </c>
      <c r="C9" s="18">
        <f>[5]Fevereiro!$D$6</f>
        <v>22.1</v>
      </c>
      <c r="D9" s="18">
        <f>[5]Fevereiro!$D$7</f>
        <v>21.5</v>
      </c>
      <c r="E9" s="18">
        <f>[5]Fevereiro!$D$8</f>
        <v>18.7</v>
      </c>
      <c r="F9" s="18">
        <f>[5]Fevereiro!$D$9</f>
        <v>21.9</v>
      </c>
      <c r="G9" s="18">
        <f>[5]Fevereiro!$D$10</f>
        <v>21.4</v>
      </c>
      <c r="H9" s="18">
        <f>[5]Fevereiro!$D$11</f>
        <v>20.399999999999999</v>
      </c>
      <c r="I9" s="18">
        <f>[5]Fevereiro!$D$12</f>
        <v>19.600000000000001</v>
      </c>
      <c r="J9" s="18">
        <f>[5]Fevereiro!$D$13</f>
        <v>19.899999999999999</v>
      </c>
      <c r="K9" s="18">
        <f>[5]Fevereiro!$D$14</f>
        <v>20.2</v>
      </c>
      <c r="L9" s="18">
        <f>[5]Fevereiro!$D$15</f>
        <v>20.399999999999999</v>
      </c>
      <c r="M9" s="18">
        <f>[5]Fevereiro!$D$16</f>
        <v>21</v>
      </c>
      <c r="N9" s="18">
        <f>[5]Fevereiro!$D$17</f>
        <v>22.5</v>
      </c>
      <c r="O9" s="18">
        <f>[5]Fevereiro!$D$18</f>
        <v>22</v>
      </c>
      <c r="P9" s="18">
        <f>[5]Fevereiro!$D$19</f>
        <v>21.8</v>
      </c>
      <c r="Q9" s="18">
        <f>[5]Fevereiro!$D$20</f>
        <v>20.9</v>
      </c>
      <c r="R9" s="18">
        <f>[5]Fevereiro!$D$21</f>
        <v>22.4</v>
      </c>
      <c r="S9" s="18">
        <f>[5]Fevereiro!$D$22</f>
        <v>19</v>
      </c>
      <c r="T9" s="18">
        <f>[5]Fevereiro!$D$23</f>
        <v>20.7</v>
      </c>
      <c r="U9" s="18">
        <f>[5]Fevereiro!$D$24</f>
        <v>21.1</v>
      </c>
      <c r="V9" s="18">
        <f>[5]Fevereiro!$D$25</f>
        <v>21.2</v>
      </c>
      <c r="W9" s="18">
        <f>[5]Fevereiro!$D$26</f>
        <v>19.7</v>
      </c>
      <c r="X9" s="18">
        <f>[5]Fevereiro!$D$27</f>
        <v>20.8</v>
      </c>
      <c r="Y9" s="18">
        <f>[5]Fevereiro!$D$28</f>
        <v>20.8</v>
      </c>
      <c r="Z9" s="18">
        <f>[5]Fevereiro!$D$29</f>
        <v>21.4</v>
      </c>
      <c r="AA9" s="18">
        <f>[5]Fevereiro!$D$30</f>
        <v>21.6</v>
      </c>
      <c r="AB9" s="18">
        <f>[5]Fevereiro!$D$31</f>
        <v>20.7</v>
      </c>
      <c r="AC9" s="18">
        <f>[5]Fevereiro!$D$32</f>
        <v>20</v>
      </c>
      <c r="AD9" s="41">
        <f t="shared" si="1"/>
        <v>18.7</v>
      </c>
      <c r="AE9" s="43">
        <f t="shared" si="2"/>
        <v>20.900000000000002</v>
      </c>
    </row>
    <row r="10" spans="1:31" ht="17.100000000000001" customHeight="1">
      <c r="A10" s="16" t="s">
        <v>3</v>
      </c>
      <c r="B10" s="18">
        <f>[6]Fevereiro!$D$5</f>
        <v>21.9</v>
      </c>
      <c r="C10" s="18">
        <f>[6]Fevereiro!$D$6</f>
        <v>21.9</v>
      </c>
      <c r="D10" s="18">
        <f>[6]Fevereiro!$D$7</f>
        <v>20.9</v>
      </c>
      <c r="E10" s="18">
        <f>[6]Fevereiro!$D$8</f>
        <v>21.2</v>
      </c>
      <c r="F10" s="18">
        <f>[6]Fevereiro!$D$9</f>
        <v>21</v>
      </c>
      <c r="G10" s="18">
        <f>[6]Fevereiro!$D$10</f>
        <v>20.9</v>
      </c>
      <c r="H10" s="18">
        <f>[6]Fevereiro!$D$11</f>
        <v>19.8</v>
      </c>
      <c r="I10" s="18">
        <f>[6]Fevereiro!$D$12</f>
        <v>20.7</v>
      </c>
      <c r="J10" s="18">
        <f>[6]Fevereiro!$D$13</f>
        <v>19.899999999999999</v>
      </c>
      <c r="K10" s="18">
        <f>[6]Fevereiro!$D$14</f>
        <v>20.399999999999999</v>
      </c>
      <c r="L10" s="18">
        <f>[6]Fevereiro!$D$15</f>
        <v>19.7</v>
      </c>
      <c r="M10" s="18">
        <f>[6]Fevereiro!$D$16</f>
        <v>20.7</v>
      </c>
      <c r="N10" s="18">
        <f>[6]Fevereiro!$D$17</f>
        <v>22.4</v>
      </c>
      <c r="O10" s="18">
        <f>[6]Fevereiro!$D$18</f>
        <v>22</v>
      </c>
      <c r="P10" s="18">
        <f>[6]Fevereiro!$D$19</f>
        <v>22.8</v>
      </c>
      <c r="Q10" s="18">
        <f>[6]Fevereiro!$D$20</f>
        <v>20.6</v>
      </c>
      <c r="R10" s="18">
        <f>[6]Fevereiro!$D$21</f>
        <v>21.5</v>
      </c>
      <c r="S10" s="18">
        <f>[6]Fevereiro!$D$22</f>
        <v>22</v>
      </c>
      <c r="T10" s="18">
        <f>[6]Fevereiro!$D$23</f>
        <v>21.1</v>
      </c>
      <c r="U10" s="18">
        <f>[6]Fevereiro!$D$24</f>
        <v>19.399999999999999</v>
      </c>
      <c r="V10" s="18">
        <f>[6]Fevereiro!$D$25</f>
        <v>20.8</v>
      </c>
      <c r="W10" s="18">
        <f>[6]Fevereiro!$D$26</f>
        <v>20.7</v>
      </c>
      <c r="X10" s="18">
        <f>[6]Fevereiro!$D$27</f>
        <v>21.3</v>
      </c>
      <c r="Y10" s="18">
        <f>[6]Fevereiro!$D$28</f>
        <v>20</v>
      </c>
      <c r="Z10" s="18">
        <f>[6]Fevereiro!$D$29</f>
        <v>19.7</v>
      </c>
      <c r="AA10" s="18">
        <f>[6]Fevereiro!$D$30</f>
        <v>20.8</v>
      </c>
      <c r="AB10" s="18">
        <f>[6]Fevereiro!$D$31</f>
        <v>21.7</v>
      </c>
      <c r="AC10" s="18">
        <f>[6]Fevereiro!$D$32</f>
        <v>21.5</v>
      </c>
      <c r="AD10" s="41">
        <f t="shared" si="1"/>
        <v>19.399999999999999</v>
      </c>
      <c r="AE10" s="43">
        <f t="shared" si="2"/>
        <v>20.975000000000001</v>
      </c>
    </row>
    <row r="11" spans="1:31" ht="17.100000000000001" customHeight="1">
      <c r="A11" s="16" t="s">
        <v>4</v>
      </c>
      <c r="B11" s="18">
        <f>[7]Fevereiro!$D$5</f>
        <v>20</v>
      </c>
      <c r="C11" s="18">
        <f>[7]Fevereiro!$D$6</f>
        <v>19.399999999999999</v>
      </c>
      <c r="D11" s="18">
        <f>[7]Fevereiro!$D$7</f>
        <v>19.8</v>
      </c>
      <c r="E11" s="18">
        <f>[7]Fevereiro!$D$8</f>
        <v>19.7</v>
      </c>
      <c r="F11" s="18">
        <f>[7]Fevereiro!$D$9</f>
        <v>19.399999999999999</v>
      </c>
      <c r="G11" s="18">
        <f>[7]Fevereiro!$D$10</f>
        <v>19.600000000000001</v>
      </c>
      <c r="H11" s="18">
        <f>[7]Fevereiro!$D$11</f>
        <v>19.7</v>
      </c>
      <c r="I11" s="18">
        <f>[7]Fevereiro!$D$12</f>
        <v>18</v>
      </c>
      <c r="J11" s="18">
        <f>[7]Fevereiro!$D$13</f>
        <v>18.3</v>
      </c>
      <c r="K11" s="18">
        <f>[7]Fevereiro!$D$14</f>
        <v>18.7</v>
      </c>
      <c r="L11" s="18">
        <f>[7]Fevereiro!$D$15</f>
        <v>19.8</v>
      </c>
      <c r="M11" s="18">
        <f>[7]Fevereiro!$D$16</f>
        <v>19.100000000000001</v>
      </c>
      <c r="N11" s="18">
        <f>[7]Fevereiro!$D$17</f>
        <v>20.7</v>
      </c>
      <c r="O11" s="18">
        <f>[7]Fevereiro!$D$18</f>
        <v>21.3</v>
      </c>
      <c r="P11" s="18">
        <f>[7]Fevereiro!$D$19</f>
        <v>20</v>
      </c>
      <c r="Q11" s="18">
        <f>[7]Fevereiro!$D$20</f>
        <v>19.2</v>
      </c>
      <c r="R11" s="18">
        <f>[7]Fevereiro!$D$21</f>
        <v>19.399999999999999</v>
      </c>
      <c r="S11" s="18">
        <f>[7]Fevereiro!$D$22</f>
        <v>19.100000000000001</v>
      </c>
      <c r="T11" s="18">
        <f>[7]Fevereiro!$D$23</f>
        <v>19.5</v>
      </c>
      <c r="U11" s="18">
        <f>[7]Fevereiro!$D$24</f>
        <v>17.600000000000001</v>
      </c>
      <c r="V11" s="18">
        <f>[7]Fevereiro!$D$25</f>
        <v>20.6</v>
      </c>
      <c r="W11" s="18">
        <f>[7]Fevereiro!$D$26</f>
        <v>19.2</v>
      </c>
      <c r="X11" s="18">
        <f>[7]Fevereiro!$D$27</f>
        <v>18.399999999999999</v>
      </c>
      <c r="Y11" s="18">
        <f>[7]Fevereiro!$D$28</f>
        <v>18.8</v>
      </c>
      <c r="Z11" s="18">
        <f>[7]Fevereiro!$D$29</f>
        <v>18.5</v>
      </c>
      <c r="AA11" s="18">
        <f>[7]Fevereiro!$D$30</f>
        <v>19.399999999999999</v>
      </c>
      <c r="AB11" s="18">
        <f>[7]Fevereiro!$D$31</f>
        <v>20.2</v>
      </c>
      <c r="AC11" s="18">
        <f>[7]Fevereiro!$D$32</f>
        <v>18.899999999999999</v>
      </c>
      <c r="AD11" s="41">
        <f t="shared" si="1"/>
        <v>17.600000000000001</v>
      </c>
      <c r="AE11" s="43">
        <f t="shared" si="2"/>
        <v>19.36785714285714</v>
      </c>
    </row>
    <row r="12" spans="1:31" ht="17.100000000000001" customHeight="1">
      <c r="A12" s="16" t="s">
        <v>5</v>
      </c>
      <c r="B12" s="18">
        <f>[8]Fevereiro!$D$5</f>
        <v>24.6</v>
      </c>
      <c r="C12" s="18">
        <f>[8]Fevereiro!$D$6</f>
        <v>24.3</v>
      </c>
      <c r="D12" s="19">
        <f>[8]Fevereiro!$D$7</f>
        <v>25.3</v>
      </c>
      <c r="E12" s="19">
        <f>[8]Fevereiro!$D$8</f>
        <v>23.2</v>
      </c>
      <c r="F12" s="19">
        <f>[8]Fevereiro!$D$9</f>
        <v>24.7</v>
      </c>
      <c r="G12" s="19">
        <f>[8]Fevereiro!$D$10</f>
        <v>25.4</v>
      </c>
      <c r="H12" s="19">
        <f>[8]Fevereiro!$D$11</f>
        <v>23.5</v>
      </c>
      <c r="I12" s="19">
        <f>[8]Fevereiro!$D$12</f>
        <v>23.3</v>
      </c>
      <c r="J12" s="19">
        <f>[8]Fevereiro!$D$13</f>
        <v>23.2</v>
      </c>
      <c r="K12" s="19">
        <f>[8]Fevereiro!$D$14</f>
        <v>23.3</v>
      </c>
      <c r="L12" s="19">
        <f>[8]Fevereiro!$D$15</f>
        <v>22.6</v>
      </c>
      <c r="M12" s="19">
        <f>[8]Fevereiro!$D$16</f>
        <v>23.8</v>
      </c>
      <c r="N12" s="19">
        <f>[8]Fevereiro!$D$17</f>
        <v>23.8</v>
      </c>
      <c r="O12" s="19">
        <f>[8]Fevereiro!$D$18</f>
        <v>25.3</v>
      </c>
      <c r="P12" s="18">
        <f>[8]Fevereiro!$D$19</f>
        <v>24.6</v>
      </c>
      <c r="Q12" s="18">
        <f>[8]Fevereiro!$D$20</f>
        <v>25.2</v>
      </c>
      <c r="R12" s="18">
        <f>[8]Fevereiro!$D$21</f>
        <v>26.4</v>
      </c>
      <c r="S12" s="18">
        <f>[8]Fevereiro!$D$22</f>
        <v>25.8</v>
      </c>
      <c r="T12" s="18">
        <f>[8]Fevereiro!$D$23</f>
        <v>24.1</v>
      </c>
      <c r="U12" s="18">
        <f>[8]Fevereiro!$D$24</f>
        <v>22.3</v>
      </c>
      <c r="V12" s="18">
        <f>[8]Fevereiro!$D$25</f>
        <v>22.9</v>
      </c>
      <c r="W12" s="18">
        <f>[8]Fevereiro!$D$26</f>
        <v>22.7</v>
      </c>
      <c r="X12" s="18">
        <f>[8]Fevereiro!$D$27</f>
        <v>23.3</v>
      </c>
      <c r="Y12" s="18">
        <f>[8]Fevereiro!$D$28</f>
        <v>24</v>
      </c>
      <c r="Z12" s="18">
        <f>[8]Fevereiro!$D$29</f>
        <v>23.7</v>
      </c>
      <c r="AA12" s="18">
        <f>[8]Fevereiro!$D$30</f>
        <v>23.6</v>
      </c>
      <c r="AB12" s="18">
        <f>[8]Fevereiro!$D$31</f>
        <v>24</v>
      </c>
      <c r="AC12" s="18">
        <f>[8]Fevereiro!$D$32</f>
        <v>24.1</v>
      </c>
      <c r="AD12" s="41">
        <f t="shared" si="1"/>
        <v>22.3</v>
      </c>
      <c r="AE12" s="43">
        <f t="shared" si="2"/>
        <v>24.035714285714288</v>
      </c>
    </row>
    <row r="13" spans="1:31" ht="17.100000000000001" customHeight="1">
      <c r="A13" s="16" t="s">
        <v>49</v>
      </c>
      <c r="B13" s="18">
        <f>[9]Fevereiro!$D$5</f>
        <v>20.9</v>
      </c>
      <c r="C13" s="18">
        <f>[9]Fevereiro!$D$6</f>
        <v>20.100000000000001</v>
      </c>
      <c r="D13" s="19">
        <f>[9]Fevereiro!$D$7</f>
        <v>21.6</v>
      </c>
      <c r="E13" s="19">
        <f>[9]Fevereiro!$D$8</f>
        <v>19.899999999999999</v>
      </c>
      <c r="F13" s="19">
        <f>[9]Fevereiro!$D$9</f>
        <v>20.100000000000001</v>
      </c>
      <c r="G13" s="19">
        <f>[9]Fevereiro!$D$10</f>
        <v>19.600000000000001</v>
      </c>
      <c r="H13" s="19">
        <f>[9]Fevereiro!$D$11</f>
        <v>18</v>
      </c>
      <c r="I13" s="19">
        <f>[9]Fevereiro!$D$12</f>
        <v>18.7</v>
      </c>
      <c r="J13" s="19">
        <f>[9]Fevereiro!$D$13</f>
        <v>19.100000000000001</v>
      </c>
      <c r="K13" s="19">
        <f>[9]Fevereiro!$D$14</f>
        <v>19</v>
      </c>
      <c r="L13" s="19">
        <f>[9]Fevereiro!$D$15</f>
        <v>18.5</v>
      </c>
      <c r="M13" s="19">
        <f>[9]Fevereiro!$D$16</f>
        <v>19.3</v>
      </c>
      <c r="N13" s="19">
        <f>[9]Fevereiro!$D$17</f>
        <v>20.3</v>
      </c>
      <c r="O13" s="19">
        <f>[9]Fevereiro!$D$18</f>
        <v>20.9</v>
      </c>
      <c r="P13" s="18">
        <f>[9]Fevereiro!$D$19</f>
        <v>20.5</v>
      </c>
      <c r="Q13" s="18">
        <f>[9]Fevereiro!$D$20</f>
        <v>19.399999999999999</v>
      </c>
      <c r="R13" s="18">
        <f>[9]Fevereiro!$D$21</f>
        <v>21.2</v>
      </c>
      <c r="S13" s="18">
        <f>[9]Fevereiro!$D$22</f>
        <v>21.1</v>
      </c>
      <c r="T13" s="18">
        <f>[9]Fevereiro!$D$23</f>
        <v>20.2</v>
      </c>
      <c r="U13" s="18">
        <f>[9]Fevereiro!$D$24</f>
        <v>19.3</v>
      </c>
      <c r="V13" s="18">
        <f>[9]Fevereiro!$D$25</f>
        <v>19.7</v>
      </c>
      <c r="W13" s="18">
        <f>[9]Fevereiro!$D$26</f>
        <v>19.600000000000001</v>
      </c>
      <c r="X13" s="18">
        <f>[9]Fevereiro!$D$27</f>
        <v>18.399999999999999</v>
      </c>
      <c r="Y13" s="18">
        <f>[9]Fevereiro!$D$28</f>
        <v>19.2</v>
      </c>
      <c r="Z13" s="18">
        <f>[9]Fevereiro!$D$29</f>
        <v>19</v>
      </c>
      <c r="AA13" s="18">
        <f>[9]Fevereiro!$D$30</f>
        <v>19.399999999999999</v>
      </c>
      <c r="AB13" s="18">
        <f>[9]Fevereiro!$D$31</f>
        <v>20.399999999999999</v>
      </c>
      <c r="AC13" s="18">
        <f>[9]Fevereiro!$D$32</f>
        <v>20</v>
      </c>
      <c r="AD13" s="41">
        <f>MIN(B13:AC13)</f>
        <v>18</v>
      </c>
      <c r="AE13" s="43">
        <f>AVERAGE(B13:AC13)</f>
        <v>19.764285714285712</v>
      </c>
    </row>
    <row r="14" spans="1:31" ht="17.100000000000001" customHeight="1">
      <c r="A14" s="16" t="s">
        <v>6</v>
      </c>
      <c r="B14" s="19">
        <f>[10]Fevereiro!$D$5</f>
        <v>22.7</v>
      </c>
      <c r="C14" s="19">
        <f>[10]Fevereiro!$D$6</f>
        <v>23.2</v>
      </c>
      <c r="D14" s="19">
        <f>[10]Fevereiro!$D$7</f>
        <v>24.1</v>
      </c>
      <c r="E14" s="19">
        <f>[10]Fevereiro!$D$8</f>
        <v>22.5</v>
      </c>
      <c r="F14" s="19">
        <f>[10]Fevereiro!$D$9</f>
        <v>21.7</v>
      </c>
      <c r="G14" s="19">
        <f>[10]Fevereiro!$D$10</f>
        <v>22.2</v>
      </c>
      <c r="H14" s="19">
        <f>[10]Fevereiro!$D$11</f>
        <v>21.6</v>
      </c>
      <c r="I14" s="19">
        <f>[10]Fevereiro!$D$12</f>
        <v>21</v>
      </c>
      <c r="J14" s="19">
        <f>[10]Fevereiro!$D$13</f>
        <v>20.9</v>
      </c>
      <c r="K14" s="19">
        <f>[10]Fevereiro!$D$14</f>
        <v>20.9</v>
      </c>
      <c r="L14" s="19">
        <f>[10]Fevereiro!$D$15</f>
        <v>20.399999999999999</v>
      </c>
      <c r="M14" s="19">
        <f>[10]Fevereiro!$D$16</f>
        <v>21.9</v>
      </c>
      <c r="N14" s="19">
        <f>[10]Fevereiro!$D$17</f>
        <v>21.9</v>
      </c>
      <c r="O14" s="19">
        <f>[10]Fevereiro!$D$18</f>
        <v>21.7</v>
      </c>
      <c r="P14" s="19">
        <f>[10]Fevereiro!$D$19</f>
        <v>22.3</v>
      </c>
      <c r="Q14" s="19">
        <f>[10]Fevereiro!$D$20</f>
        <v>21.2</v>
      </c>
      <c r="R14" s="19">
        <f>[10]Fevereiro!$D$21</f>
        <v>21.9</v>
      </c>
      <c r="S14" s="19">
        <f>[10]Fevereiro!$D$22</f>
        <v>21.9</v>
      </c>
      <c r="T14" s="19">
        <f>[10]Fevereiro!$D$23</f>
        <v>20.8</v>
      </c>
      <c r="U14" s="19">
        <f>[10]Fevereiro!$D$24</f>
        <v>21.2</v>
      </c>
      <c r="V14" s="19">
        <f>[10]Fevereiro!$D$25</f>
        <v>22.2</v>
      </c>
      <c r="W14" s="19">
        <f>[10]Fevereiro!$D$26</f>
        <v>21.6</v>
      </c>
      <c r="X14" s="19">
        <f>[10]Fevereiro!$D$27</f>
        <v>23.5</v>
      </c>
      <c r="Y14" s="19">
        <f>[10]Fevereiro!$D$28</f>
        <v>21.4</v>
      </c>
      <c r="Z14" s="19">
        <f>[10]Fevereiro!$D$29</f>
        <v>21.3</v>
      </c>
      <c r="AA14" s="19">
        <f>[10]Fevereiro!$D$30</f>
        <v>21</v>
      </c>
      <c r="AB14" s="19">
        <f>[10]Fevereiro!$D$31</f>
        <v>22.2</v>
      </c>
      <c r="AC14" s="19">
        <f>[10]Fevereiro!$D$32</f>
        <v>22</v>
      </c>
      <c r="AD14" s="41">
        <f t="shared" ref="AD14:AD29" si="3">MIN(B14:AC14)</f>
        <v>20.399999999999999</v>
      </c>
      <c r="AE14" s="43">
        <f t="shared" ref="AE14:AE29" si="4">AVERAGE(B14:AC14)</f>
        <v>21.828571428571426</v>
      </c>
    </row>
    <row r="15" spans="1:31" ht="17.100000000000001" customHeight="1">
      <c r="A15" s="16" t="s">
        <v>7</v>
      </c>
      <c r="B15" s="19">
        <f>[11]Fevereiro!$D$5</f>
        <v>22</v>
      </c>
      <c r="C15" s="19">
        <f>[11]Fevereiro!$D$6</f>
        <v>22.1</v>
      </c>
      <c r="D15" s="19">
        <f>[11]Fevereiro!$D$7</f>
        <v>21.3</v>
      </c>
      <c r="E15" s="19">
        <f>[11]Fevereiro!$D$8</f>
        <v>20</v>
      </c>
      <c r="F15" s="19">
        <f>[11]Fevereiro!$D$9</f>
        <v>20.8</v>
      </c>
      <c r="G15" s="19">
        <f>[11]Fevereiro!$D$10</f>
        <v>21.5</v>
      </c>
      <c r="H15" s="19">
        <f>[11]Fevereiro!$D$11</f>
        <v>18.600000000000001</v>
      </c>
      <c r="I15" s="19">
        <f>[11]Fevereiro!$D$12</f>
        <v>18.5</v>
      </c>
      <c r="J15" s="19">
        <f>[11]Fevereiro!$D$13</f>
        <v>18.100000000000001</v>
      </c>
      <c r="K15" s="19">
        <f>[11]Fevereiro!$D$14</f>
        <v>20.7</v>
      </c>
      <c r="L15" s="19">
        <f>[11]Fevereiro!$D$15</f>
        <v>20.9</v>
      </c>
      <c r="M15" s="19">
        <f>[11]Fevereiro!$D$16</f>
        <v>20.399999999999999</v>
      </c>
      <c r="N15" s="19">
        <f>[11]Fevereiro!$D$17</f>
        <v>20.2</v>
      </c>
      <c r="O15" s="19">
        <f>[11]Fevereiro!$D$18</f>
        <v>21.4</v>
      </c>
      <c r="P15" s="19">
        <f>[11]Fevereiro!$D$19</f>
        <v>21.1</v>
      </c>
      <c r="Q15" s="19">
        <f>[11]Fevereiro!$D$20</f>
        <v>20.3</v>
      </c>
      <c r="R15" s="19">
        <f>[11]Fevereiro!$D$21</f>
        <v>21.5</v>
      </c>
      <c r="S15" s="19">
        <f>[11]Fevereiro!$D$22</f>
        <v>22.1</v>
      </c>
      <c r="T15" s="19">
        <f>[11]Fevereiro!$D$23</f>
        <v>21.5</v>
      </c>
      <c r="U15" s="19">
        <f>[11]Fevereiro!$D$24</f>
        <v>21.4</v>
      </c>
      <c r="V15" s="19">
        <f>[11]Fevereiro!$D$25</f>
        <v>21</v>
      </c>
      <c r="W15" s="19">
        <f>[11]Fevereiro!$D$26</f>
        <v>21.5</v>
      </c>
      <c r="X15" s="19">
        <f>[11]Fevereiro!$D$27</f>
        <v>20.9</v>
      </c>
      <c r="Y15" s="19">
        <f>[11]Fevereiro!$D$28</f>
        <v>20.5</v>
      </c>
      <c r="Z15" s="19">
        <f>[11]Fevereiro!$D$29</f>
        <v>20.399999999999999</v>
      </c>
      <c r="AA15" s="19">
        <f>[11]Fevereiro!$D$30</f>
        <v>21.7</v>
      </c>
      <c r="AB15" s="19">
        <f>[11]Fevereiro!$D$31</f>
        <v>20.6</v>
      </c>
      <c r="AC15" s="19">
        <f>[11]Fevereiro!$D$32</f>
        <v>20.3</v>
      </c>
      <c r="AD15" s="41">
        <f t="shared" si="3"/>
        <v>18.100000000000001</v>
      </c>
      <c r="AE15" s="43">
        <f t="shared" si="4"/>
        <v>20.76071428571429</v>
      </c>
    </row>
    <row r="16" spans="1:31" ht="17.100000000000001" customHeight="1">
      <c r="A16" s="16" t="s">
        <v>8</v>
      </c>
      <c r="B16" s="19">
        <f>[12]Fevereiro!$D$5</f>
        <v>23</v>
      </c>
      <c r="C16" s="19">
        <f>[12]Fevereiro!$D$6</f>
        <v>22.7</v>
      </c>
      <c r="D16" s="19">
        <f>[12]Fevereiro!$D$7</f>
        <v>21</v>
      </c>
      <c r="E16" s="19">
        <f>[12]Fevereiro!$D$8</f>
        <v>20.100000000000001</v>
      </c>
      <c r="F16" s="19">
        <f>[12]Fevereiro!$D$9</f>
        <v>19.7</v>
      </c>
      <c r="G16" s="19">
        <f>[12]Fevereiro!$D$10</f>
        <v>21.5</v>
      </c>
      <c r="H16" s="19">
        <f>[12]Fevereiro!$D$11</f>
        <v>20.3</v>
      </c>
      <c r="I16" s="19">
        <f>[12]Fevereiro!$D$12</f>
        <v>17.600000000000001</v>
      </c>
      <c r="J16" s="19">
        <f>[12]Fevereiro!$D$13</f>
        <v>19.7</v>
      </c>
      <c r="K16" s="19">
        <f>[12]Fevereiro!$D$14</f>
        <v>21.2</v>
      </c>
      <c r="L16" s="19">
        <f>[12]Fevereiro!$D$15</f>
        <v>21.2</v>
      </c>
      <c r="M16" s="19">
        <f>[12]Fevereiro!$D$16</f>
        <v>21.6</v>
      </c>
      <c r="N16" s="19">
        <f>[12]Fevereiro!$D$17</f>
        <v>21</v>
      </c>
      <c r="O16" s="19">
        <f>[12]Fevereiro!$D$18</f>
        <v>21</v>
      </c>
      <c r="P16" s="19">
        <f>[12]Fevereiro!$D$19</f>
        <v>20.7</v>
      </c>
      <c r="Q16" s="19">
        <f>[12]Fevereiro!$D$20</f>
        <v>20.6</v>
      </c>
      <c r="R16" s="19">
        <f>[12]Fevereiro!$D$21</f>
        <v>21.5</v>
      </c>
      <c r="S16" s="19">
        <f>[12]Fevereiro!$D$22</f>
        <v>22.8</v>
      </c>
      <c r="T16" s="19">
        <f>[12]Fevereiro!$D$23</f>
        <v>21.4</v>
      </c>
      <c r="U16" s="19">
        <f>[12]Fevereiro!$D$24</f>
        <v>22</v>
      </c>
      <c r="V16" s="19">
        <f>[12]Fevereiro!$D$25</f>
        <v>21.7</v>
      </c>
      <c r="W16" s="19">
        <f>[12]Fevereiro!$D$26</f>
        <v>22.3</v>
      </c>
      <c r="X16" s="19">
        <f>[12]Fevereiro!$D$27</f>
        <v>20.399999999999999</v>
      </c>
      <c r="Y16" s="19">
        <f>[12]Fevereiro!$D$28</f>
        <v>21.1</v>
      </c>
      <c r="Z16" s="19">
        <f>[12]Fevereiro!$D$29</f>
        <v>22.6</v>
      </c>
      <c r="AA16" s="19">
        <f>[12]Fevereiro!$D$30</f>
        <v>22.3</v>
      </c>
      <c r="AB16" s="19">
        <f>[12]Fevereiro!$D$31</f>
        <v>20.399999999999999</v>
      </c>
      <c r="AC16" s="19">
        <f>[12]Fevereiro!$D$32</f>
        <v>20.2</v>
      </c>
      <c r="AD16" s="41">
        <f t="shared" si="3"/>
        <v>17.600000000000001</v>
      </c>
      <c r="AE16" s="43">
        <f t="shared" si="4"/>
        <v>21.128571428571426</v>
      </c>
    </row>
    <row r="17" spans="1:31" ht="17.100000000000001" customHeight="1">
      <c r="A17" s="16" t="s">
        <v>9</v>
      </c>
      <c r="B17" s="19">
        <f>[13]Fevereiro!$D$5</f>
        <v>22.1</v>
      </c>
      <c r="C17" s="19">
        <f>[13]Fevereiro!$D$6</f>
        <v>22.6</v>
      </c>
      <c r="D17" s="19">
        <f>[13]Fevereiro!$D$7</f>
        <v>21</v>
      </c>
      <c r="E17" s="19">
        <f>[13]Fevereiro!$D$8</f>
        <v>19.7</v>
      </c>
      <c r="F17" s="19">
        <f>[13]Fevereiro!$D$9</f>
        <v>21.1</v>
      </c>
      <c r="G17" s="19">
        <f>[13]Fevereiro!$D$10</f>
        <v>21.6</v>
      </c>
      <c r="H17" s="19">
        <f>[13]Fevereiro!$D$11</f>
        <v>19.5</v>
      </c>
      <c r="I17" s="19">
        <f>[13]Fevereiro!$D$12</f>
        <v>19.8</v>
      </c>
      <c r="J17" s="19">
        <f>[13]Fevereiro!$D$13</f>
        <v>19.899999999999999</v>
      </c>
      <c r="K17" s="19">
        <f>[13]Fevereiro!$D$14</f>
        <v>21.3</v>
      </c>
      <c r="L17" s="19">
        <f>[13]Fevereiro!$D$15</f>
        <v>21.2</v>
      </c>
      <c r="M17" s="19">
        <f>[13]Fevereiro!$D$16</f>
        <v>21.4</v>
      </c>
      <c r="N17" s="19">
        <f>[13]Fevereiro!$D$17</f>
        <v>22</v>
      </c>
      <c r="O17" s="19">
        <f>[13]Fevereiro!$D$18</f>
        <v>21.7</v>
      </c>
      <c r="P17" s="19">
        <f>[13]Fevereiro!$D$19</f>
        <v>21.6</v>
      </c>
      <c r="Q17" s="19">
        <f>[13]Fevereiro!$D$20</f>
        <v>21.2</v>
      </c>
      <c r="R17" s="19">
        <f>[13]Fevereiro!$D$21</f>
        <v>23.4</v>
      </c>
      <c r="S17" s="19">
        <f>[13]Fevereiro!$D$22</f>
        <v>20.2</v>
      </c>
      <c r="T17" s="19">
        <f>[13]Fevereiro!$D$23</f>
        <v>21.6</v>
      </c>
      <c r="U17" s="19">
        <f>[13]Fevereiro!$D$24</f>
        <v>21.5</v>
      </c>
      <c r="V17" s="19">
        <f>[13]Fevereiro!$D$25</f>
        <v>23.1</v>
      </c>
      <c r="W17" s="19">
        <f>[13]Fevereiro!$D$26</f>
        <v>21.9</v>
      </c>
      <c r="X17" s="19">
        <f>[13]Fevereiro!$D$27</f>
        <v>21.3</v>
      </c>
      <c r="Y17" s="19">
        <f>[13]Fevereiro!$D$28</f>
        <v>20.8</v>
      </c>
      <c r="Z17" s="19">
        <f>[13]Fevereiro!$D$29</f>
        <v>21.3</v>
      </c>
      <c r="AA17" s="19">
        <f>[13]Fevereiro!$D$30</f>
        <v>22.6</v>
      </c>
      <c r="AB17" s="19">
        <f>[13]Fevereiro!$D$31</f>
        <v>22.6</v>
      </c>
      <c r="AC17" s="19">
        <f>[13]Fevereiro!$D$32</f>
        <v>19.7</v>
      </c>
      <c r="AD17" s="41">
        <f t="shared" si="3"/>
        <v>19.5</v>
      </c>
      <c r="AE17" s="43">
        <f t="shared" si="4"/>
        <v>21.346428571428579</v>
      </c>
    </row>
    <row r="18" spans="1:31" ht="17.100000000000001" customHeight="1">
      <c r="A18" s="16" t="s">
        <v>48</v>
      </c>
      <c r="B18" s="19">
        <f>[14]Fevereiro!$D$5</f>
        <v>24.1</v>
      </c>
      <c r="C18" s="19">
        <f>[14]Fevereiro!$D$6</f>
        <v>24.6</v>
      </c>
      <c r="D18" s="19">
        <f>[14]Fevereiro!$D$7</f>
        <v>23.7</v>
      </c>
      <c r="E18" s="19">
        <f>[14]Fevereiro!$D$8</f>
        <v>21.2</v>
      </c>
      <c r="F18" s="19">
        <f>[14]Fevereiro!$D$9</f>
        <v>22.9</v>
      </c>
      <c r="G18" s="19">
        <f>[14]Fevereiro!$D$10</f>
        <v>24.1</v>
      </c>
      <c r="H18" s="19">
        <f>[14]Fevereiro!$D$11</f>
        <v>20.8</v>
      </c>
      <c r="I18" s="19">
        <f>[14]Fevereiro!$D$12</f>
        <v>21.1</v>
      </c>
      <c r="J18" s="19">
        <f>[14]Fevereiro!$D$13</f>
        <v>21.5</v>
      </c>
      <c r="K18" s="19">
        <f>[14]Fevereiro!$D$14</f>
        <v>23.2</v>
      </c>
      <c r="L18" s="19">
        <f>[14]Fevereiro!$D$15</f>
        <v>21.6</v>
      </c>
      <c r="M18" s="19">
        <f>[14]Fevereiro!$D$16</f>
        <v>21.6</v>
      </c>
      <c r="N18" s="19">
        <f>[14]Fevereiro!$D$17</f>
        <v>22.8</v>
      </c>
      <c r="O18" s="19">
        <f>[14]Fevereiro!$D$18</f>
        <v>23.2</v>
      </c>
      <c r="P18" s="19">
        <f>[14]Fevereiro!$D$19</f>
        <v>21.9</v>
      </c>
      <c r="Q18" s="19">
        <f>[14]Fevereiro!$D$20</f>
        <v>21.2</v>
      </c>
      <c r="R18" s="19">
        <f>[14]Fevereiro!$D$21</f>
        <v>23.2</v>
      </c>
      <c r="S18" s="19">
        <f>[14]Fevereiro!$D$22</f>
        <v>24</v>
      </c>
      <c r="T18" s="19">
        <f>[14]Fevereiro!$D$23</f>
        <v>22.9</v>
      </c>
      <c r="U18" s="19">
        <f>[14]Fevereiro!$D$24</f>
        <v>23.1</v>
      </c>
      <c r="V18" s="19">
        <f>[14]Fevereiro!$D$25</f>
        <v>21.8</v>
      </c>
      <c r="W18" s="19">
        <f>[14]Fevereiro!$D$26</f>
        <v>23</v>
      </c>
      <c r="X18" s="19">
        <f>[14]Fevereiro!$D$27</f>
        <v>21.7</v>
      </c>
      <c r="Y18" s="19">
        <f>[14]Fevereiro!$D$28</f>
        <v>22.3</v>
      </c>
      <c r="Z18" s="19">
        <f>[14]Fevereiro!$D$29</f>
        <v>23.2</v>
      </c>
      <c r="AA18" s="19">
        <f>[14]Fevereiro!$D$30</f>
        <v>22.3</v>
      </c>
      <c r="AB18" s="19">
        <f>[14]Fevereiro!$D$31</f>
        <v>22.1</v>
      </c>
      <c r="AC18" s="19">
        <f>[14]Fevereiro!$D$32</f>
        <v>22.8</v>
      </c>
      <c r="AD18" s="41">
        <f t="shared" si="3"/>
        <v>20.8</v>
      </c>
      <c r="AE18" s="43">
        <f t="shared" si="4"/>
        <v>22.56785714285714</v>
      </c>
    </row>
    <row r="19" spans="1:31" ht="17.100000000000001" customHeight="1">
      <c r="A19" s="16" t="s">
        <v>10</v>
      </c>
      <c r="B19" s="19">
        <f>[15]Fevereiro!$D$5</f>
        <v>23</v>
      </c>
      <c r="C19" s="19">
        <f>[15]Fevereiro!$D$6</f>
        <v>23.5</v>
      </c>
      <c r="D19" s="19">
        <f>[15]Fevereiro!$D$7</f>
        <v>20</v>
      </c>
      <c r="E19" s="19">
        <f>[15]Fevereiro!$D$8</f>
        <v>20.7</v>
      </c>
      <c r="F19" s="19">
        <f>[15]Fevereiro!$D$9</f>
        <v>20.6</v>
      </c>
      <c r="G19" s="19">
        <f>[15]Fevereiro!$D$10</f>
        <v>22.6</v>
      </c>
      <c r="H19" s="19">
        <f>[15]Fevereiro!$D$11</f>
        <v>19.399999999999999</v>
      </c>
      <c r="I19" s="19">
        <f>[15]Fevereiro!$D$12</f>
        <v>18.899999999999999</v>
      </c>
      <c r="J19" s="19">
        <f>[15]Fevereiro!$D$13</f>
        <v>19.3</v>
      </c>
      <c r="K19" s="19">
        <f>[15]Fevereiro!$D$14</f>
        <v>21.5</v>
      </c>
      <c r="L19" s="19">
        <f>[15]Fevereiro!$D$15</f>
        <v>21.7</v>
      </c>
      <c r="M19" s="19">
        <f>[15]Fevereiro!$D$16</f>
        <v>21.3</v>
      </c>
      <c r="N19" s="19">
        <f>[15]Fevereiro!$D$17</f>
        <v>20.2</v>
      </c>
      <c r="O19" s="19">
        <f>[15]Fevereiro!$D$18</f>
        <v>21.7</v>
      </c>
      <c r="P19" s="19">
        <f>[15]Fevereiro!$D$19</f>
        <v>21.1</v>
      </c>
      <c r="Q19" s="19">
        <f>[15]Fevereiro!$D$20</f>
        <v>20.8</v>
      </c>
      <c r="R19" s="19">
        <f>[15]Fevereiro!$D$21</f>
        <v>21.5</v>
      </c>
      <c r="S19" s="19">
        <f>[15]Fevereiro!$D$22</f>
        <v>23.8</v>
      </c>
      <c r="T19" s="19">
        <f>[15]Fevereiro!$D$23</f>
        <v>21.1</v>
      </c>
      <c r="U19" s="19">
        <f>[15]Fevereiro!$D$24</f>
        <v>21.5</v>
      </c>
      <c r="V19" s="19">
        <f>[15]Fevereiro!$D$25</f>
        <v>21.8</v>
      </c>
      <c r="W19" s="19">
        <f>[15]Fevereiro!$D$26</f>
        <v>22.9</v>
      </c>
      <c r="X19" s="19">
        <f>[15]Fevereiro!$D$27</f>
        <v>21.8</v>
      </c>
      <c r="Y19" s="19">
        <f>[15]Fevereiro!$D$28</f>
        <v>22</v>
      </c>
      <c r="Z19" s="19">
        <f>[15]Fevereiro!$D$29</f>
        <v>22.3</v>
      </c>
      <c r="AA19" s="19">
        <f>[15]Fevereiro!$D$30</f>
        <v>22.3</v>
      </c>
      <c r="AB19" s="19">
        <f>[15]Fevereiro!$D$31</f>
        <v>20.5</v>
      </c>
      <c r="AC19" s="19">
        <f>[15]Fevereiro!$D$32</f>
        <v>19.600000000000001</v>
      </c>
      <c r="AD19" s="41">
        <f t="shared" si="3"/>
        <v>18.899999999999999</v>
      </c>
      <c r="AE19" s="43">
        <f t="shared" si="4"/>
        <v>21.335714285714285</v>
      </c>
    </row>
    <row r="20" spans="1:31" ht="17.100000000000001" customHeight="1">
      <c r="A20" s="16" t="s">
        <v>11</v>
      </c>
      <c r="B20" s="19">
        <f>[16]Fevereiro!$D$5</f>
        <v>21.6</v>
      </c>
      <c r="C20" s="19">
        <f>[16]Fevereiro!$D$6</f>
        <v>22.2</v>
      </c>
      <c r="D20" s="19">
        <f>[16]Fevereiro!$D$7</f>
        <v>22.4</v>
      </c>
      <c r="E20" s="19">
        <f>[16]Fevereiro!$D$8</f>
        <v>17.7</v>
      </c>
      <c r="F20" s="19">
        <f>[16]Fevereiro!$D$9</f>
        <v>19.3</v>
      </c>
      <c r="G20" s="19">
        <f>[16]Fevereiro!$D$10</f>
        <v>21.3</v>
      </c>
      <c r="H20" s="19">
        <f>[16]Fevereiro!$D$11</f>
        <v>19</v>
      </c>
      <c r="I20" s="19">
        <f>[16]Fevereiro!$D$12</f>
        <v>17.8</v>
      </c>
      <c r="J20" s="19">
        <f>[16]Fevereiro!$D$13</f>
        <v>19</v>
      </c>
      <c r="K20" s="19">
        <f>[16]Fevereiro!$D$14</f>
        <v>20.2</v>
      </c>
      <c r="L20" s="19">
        <f>[16]Fevereiro!$D$15</f>
        <v>19.7</v>
      </c>
      <c r="M20" s="19">
        <f>[16]Fevereiro!$D$16</f>
        <v>20.399999999999999</v>
      </c>
      <c r="N20" s="19">
        <f>[16]Fevereiro!$D$17</f>
        <v>22.3</v>
      </c>
      <c r="O20" s="19">
        <f>[16]Fevereiro!$D$18</f>
        <v>22.1</v>
      </c>
      <c r="P20" s="19">
        <f>[16]Fevereiro!$D$19</f>
        <v>21.7</v>
      </c>
      <c r="Q20" s="19">
        <f>[16]Fevereiro!$D$20</f>
        <v>21</v>
      </c>
      <c r="R20" s="19">
        <f>[16]Fevereiro!$D$21</f>
        <v>20</v>
      </c>
      <c r="S20" s="19">
        <f>[16]Fevereiro!$D$22</f>
        <v>21</v>
      </c>
      <c r="T20" s="19">
        <f>[16]Fevereiro!$D$23</f>
        <v>21.6</v>
      </c>
      <c r="U20" s="19">
        <f>[16]Fevereiro!$D$24</f>
        <v>22.2</v>
      </c>
      <c r="V20" s="19">
        <f>[16]Fevereiro!$D$25</f>
        <v>21.4</v>
      </c>
      <c r="W20" s="19">
        <f>[16]Fevereiro!$D$26</f>
        <v>21.6</v>
      </c>
      <c r="X20" s="19">
        <f>[16]Fevereiro!$D$27</f>
        <v>20</v>
      </c>
      <c r="Y20" s="19">
        <f>[16]Fevereiro!$D$28</f>
        <v>20.2</v>
      </c>
      <c r="Z20" s="19">
        <f>[16]Fevereiro!$D$29</f>
        <v>19.899999999999999</v>
      </c>
      <c r="AA20" s="19">
        <f>[16]Fevereiro!$D$30</f>
        <v>22</v>
      </c>
      <c r="AB20" s="19">
        <f>[16]Fevereiro!$D$31</f>
        <v>21.1</v>
      </c>
      <c r="AC20" s="19">
        <f>[16]Fevereiro!$D$32</f>
        <v>21.6</v>
      </c>
      <c r="AD20" s="41">
        <f t="shared" si="3"/>
        <v>17.7</v>
      </c>
      <c r="AE20" s="43">
        <f t="shared" si="4"/>
        <v>20.725000000000001</v>
      </c>
    </row>
    <row r="21" spans="1:31" ht="17.100000000000001" customHeight="1">
      <c r="A21" s="16" t="s">
        <v>12</v>
      </c>
      <c r="B21" s="19">
        <f>[17]Fevereiro!$D$5</f>
        <v>24.2</v>
      </c>
      <c r="C21" s="19">
        <f>[17]Fevereiro!$D$6</f>
        <v>24.7</v>
      </c>
      <c r="D21" s="19">
        <f>[17]Fevereiro!$D$7</f>
        <v>23.7</v>
      </c>
      <c r="E21" s="19">
        <f>[17]Fevereiro!$D$8</f>
        <v>21.7</v>
      </c>
      <c r="F21" s="19">
        <f>[17]Fevereiro!$D$9</f>
        <v>24.1</v>
      </c>
      <c r="G21" s="19">
        <f>[17]Fevereiro!$D$10</f>
        <v>23.5</v>
      </c>
      <c r="H21" s="19">
        <f>[17]Fevereiro!$D$11</f>
        <v>22</v>
      </c>
      <c r="I21" s="19">
        <f>[17]Fevereiro!$D$12</f>
        <v>20.7</v>
      </c>
      <c r="J21" s="19">
        <f>[17]Fevereiro!$D$13</f>
        <v>21.1</v>
      </c>
      <c r="K21" s="19">
        <f>[17]Fevereiro!$D$14</f>
        <v>23.3</v>
      </c>
      <c r="L21" s="19">
        <f>[17]Fevereiro!$D$15</f>
        <v>22.8</v>
      </c>
      <c r="M21" s="19">
        <f>[17]Fevereiro!$D$16</f>
        <v>21.8</v>
      </c>
      <c r="N21" s="19">
        <f>[17]Fevereiro!$D$17</f>
        <v>23.5</v>
      </c>
      <c r="O21" s="19">
        <f>[17]Fevereiro!$D$18</f>
        <v>23.1</v>
      </c>
      <c r="P21" s="19">
        <f>[17]Fevereiro!$D$19</f>
        <v>23.2</v>
      </c>
      <c r="Q21" s="19">
        <f>[17]Fevereiro!$D$20</f>
        <v>21.9</v>
      </c>
      <c r="R21" s="19">
        <f>[17]Fevereiro!$D$21</f>
        <v>22.7</v>
      </c>
      <c r="S21" s="19">
        <f>[17]Fevereiro!$D$22</f>
        <v>22.9</v>
      </c>
      <c r="T21" s="19">
        <f>[17]Fevereiro!$D$23</f>
        <v>23.2</v>
      </c>
      <c r="U21" s="19">
        <f>[17]Fevereiro!$D$24</f>
        <v>23.4</v>
      </c>
      <c r="V21" s="19">
        <f>[17]Fevereiro!$D$25</f>
        <v>23.5</v>
      </c>
      <c r="W21" s="19">
        <f>[17]Fevereiro!$D$26</f>
        <v>22.8</v>
      </c>
      <c r="X21" s="19">
        <f>[17]Fevereiro!$D$27</f>
        <v>21.7</v>
      </c>
      <c r="Y21" s="19">
        <f>[17]Fevereiro!$D$28</f>
        <v>22.4</v>
      </c>
      <c r="Z21" s="19">
        <f>[17]Fevereiro!$D$29</f>
        <v>23.8</v>
      </c>
      <c r="AA21" s="19">
        <f>[17]Fevereiro!$D$30</f>
        <v>24.1</v>
      </c>
      <c r="AB21" s="19">
        <f>[17]Fevereiro!$D$31</f>
        <v>23.7</v>
      </c>
      <c r="AC21" s="19">
        <f>[17]Fevereiro!$D$32</f>
        <v>23.1</v>
      </c>
      <c r="AD21" s="41">
        <f t="shared" si="3"/>
        <v>20.7</v>
      </c>
      <c r="AE21" s="43">
        <f t="shared" si="4"/>
        <v>22.95</v>
      </c>
    </row>
    <row r="22" spans="1:31" ht="17.100000000000001" customHeight="1">
      <c r="A22" s="16" t="s">
        <v>13</v>
      </c>
      <c r="B22" s="19">
        <f>[18]Fevereiro!$D$5</f>
        <v>23.7</v>
      </c>
      <c r="C22" s="19">
        <f>[18]Fevereiro!$D$6</f>
        <v>23.9</v>
      </c>
      <c r="D22" s="19">
        <f>[18]Fevereiro!$D$7</f>
        <v>24.1</v>
      </c>
      <c r="E22" s="19">
        <f>[18]Fevereiro!$D$8</f>
        <v>22.8</v>
      </c>
      <c r="F22" s="19">
        <f>[18]Fevereiro!$D$9</f>
        <v>23.6</v>
      </c>
      <c r="G22" s="19">
        <f>[18]Fevereiro!$D$10</f>
        <v>23.6</v>
      </c>
      <c r="H22" s="19">
        <f>[18]Fevereiro!$D$11</f>
        <v>24.1</v>
      </c>
      <c r="I22" s="19">
        <f>[18]Fevereiro!$D$12</f>
        <v>21.9</v>
      </c>
      <c r="J22" s="19">
        <f>[18]Fevereiro!$D$13</f>
        <v>22.2</v>
      </c>
      <c r="K22" s="19">
        <f>[18]Fevereiro!$D$14</f>
        <v>22.7</v>
      </c>
      <c r="L22" s="19">
        <f>[18]Fevereiro!$D$15</f>
        <v>23.2</v>
      </c>
      <c r="M22" s="19">
        <f>[18]Fevereiro!$D$16</f>
        <v>24.2</v>
      </c>
      <c r="N22" s="19">
        <f>[18]Fevereiro!$D$17</f>
        <v>23.6</v>
      </c>
      <c r="O22" s="19">
        <f>[18]Fevereiro!$D$18</f>
        <v>23.1</v>
      </c>
      <c r="P22" s="19">
        <f>[18]Fevereiro!$D$19</f>
        <v>23.2</v>
      </c>
      <c r="Q22" s="19">
        <f>[18]Fevereiro!$D$20</f>
        <v>21.9</v>
      </c>
      <c r="R22" s="19">
        <f>[18]Fevereiro!$D$21</f>
        <v>22.7</v>
      </c>
      <c r="S22" s="19">
        <f>[18]Fevereiro!$D$22</f>
        <v>22.9</v>
      </c>
      <c r="T22" s="19">
        <f>[18]Fevereiro!$D$23</f>
        <v>23.7</v>
      </c>
      <c r="U22" s="19">
        <f>[18]Fevereiro!$D$24</f>
        <v>21.3</v>
      </c>
      <c r="V22" s="19">
        <f>[18]Fevereiro!$D$25</f>
        <v>21.9</v>
      </c>
      <c r="W22" s="19">
        <f>[18]Fevereiro!$D$26</f>
        <v>22.9</v>
      </c>
      <c r="X22" s="19">
        <f>[18]Fevereiro!$D$27</f>
        <v>22.2</v>
      </c>
      <c r="Y22" s="19">
        <f>[18]Fevereiro!$D$28</f>
        <v>22.5</v>
      </c>
      <c r="Z22" s="19">
        <f>[18]Fevereiro!$D$29</f>
        <v>23.3</v>
      </c>
      <c r="AA22" s="19">
        <f>[18]Fevereiro!$D$30</f>
        <v>22.4</v>
      </c>
      <c r="AB22" s="19">
        <f>[18]Fevereiro!$D$31</f>
        <v>22.4</v>
      </c>
      <c r="AC22" s="19">
        <f>[18]Fevereiro!$D$32</f>
        <v>23.2</v>
      </c>
      <c r="AD22" s="41">
        <f t="shared" si="3"/>
        <v>21.3</v>
      </c>
      <c r="AE22" s="43">
        <f t="shared" si="4"/>
        <v>22.971428571428564</v>
      </c>
    </row>
    <row r="23" spans="1:31" ht="17.100000000000001" customHeight="1">
      <c r="A23" s="16" t="s">
        <v>14</v>
      </c>
      <c r="B23" s="19">
        <f>[19]Fevereiro!$D$5</f>
        <v>21.5</v>
      </c>
      <c r="C23" s="19">
        <f>[19]Fevereiro!$D$6</f>
        <v>22.5</v>
      </c>
      <c r="D23" s="19">
        <f>[19]Fevereiro!$D$7</f>
        <v>21</v>
      </c>
      <c r="E23" s="19">
        <f>[19]Fevereiro!$D$8</f>
        <v>21.1</v>
      </c>
      <c r="F23" s="19">
        <f>[19]Fevereiro!$D$9</f>
        <v>21.6</v>
      </c>
      <c r="G23" s="19">
        <f>[19]Fevereiro!$D$10</f>
        <v>22.2</v>
      </c>
      <c r="H23" s="19">
        <f>[19]Fevereiro!$D$11</f>
        <v>21</v>
      </c>
      <c r="I23" s="19">
        <f>[19]Fevereiro!$D$12</f>
        <v>21.3</v>
      </c>
      <c r="J23" s="19">
        <f>[19]Fevereiro!$D$13</f>
        <v>20.399999999999999</v>
      </c>
      <c r="K23" s="19">
        <f>[19]Fevereiro!$D$14</f>
        <v>20.8</v>
      </c>
      <c r="L23" s="19">
        <f>[19]Fevereiro!$D$15</f>
        <v>20.399999999999999</v>
      </c>
      <c r="M23" s="19">
        <f>[19]Fevereiro!$D$16</f>
        <v>21.5</v>
      </c>
      <c r="N23" s="19">
        <f>[19]Fevereiro!$D$17</f>
        <v>23.5</v>
      </c>
      <c r="O23" s="19">
        <f>[19]Fevereiro!$D$18</f>
        <v>23.2</v>
      </c>
      <c r="P23" s="19">
        <f>[19]Fevereiro!$D$19</f>
        <v>22.4</v>
      </c>
      <c r="Q23" s="19">
        <f>[19]Fevereiro!$D$20</f>
        <v>21.6</v>
      </c>
      <c r="R23" s="19">
        <f>[19]Fevereiro!$D$21</f>
        <v>22.9</v>
      </c>
      <c r="S23" s="19">
        <f>[19]Fevereiro!$D$22</f>
        <v>21.6</v>
      </c>
      <c r="T23" s="19">
        <f>[19]Fevereiro!$D$23</f>
        <v>22.1</v>
      </c>
      <c r="U23" s="19">
        <f>[19]Fevereiro!$D$24</f>
        <v>23.1</v>
      </c>
      <c r="V23" s="19">
        <f>[19]Fevereiro!$D$25</f>
        <v>22.3</v>
      </c>
      <c r="W23" s="19">
        <f>[19]Fevereiro!$D$26</f>
        <v>21.7</v>
      </c>
      <c r="X23" s="19">
        <f>[19]Fevereiro!$D$27</f>
        <v>21.2</v>
      </c>
      <c r="Y23" s="19">
        <f>[19]Fevereiro!$D$28</f>
        <v>22.5</v>
      </c>
      <c r="Z23" s="19">
        <f>[19]Fevereiro!$D$29</f>
        <v>21.1</v>
      </c>
      <c r="AA23" s="19">
        <f>[19]Fevereiro!$D$30</f>
        <v>21.8</v>
      </c>
      <c r="AB23" s="19">
        <f>[19]Fevereiro!$D$31</f>
        <v>22.4</v>
      </c>
      <c r="AC23" s="19">
        <f>[19]Fevereiro!$D$32</f>
        <v>21.8</v>
      </c>
      <c r="AD23" s="41">
        <f t="shared" si="3"/>
        <v>20.399999999999999</v>
      </c>
      <c r="AE23" s="43">
        <f t="shared" si="4"/>
        <v>21.803571428571427</v>
      </c>
    </row>
    <row r="24" spans="1:31" ht="17.100000000000001" customHeight="1">
      <c r="A24" s="16" t="s">
        <v>15</v>
      </c>
      <c r="B24" s="19">
        <f>[20]Fevereiro!$D$5</f>
        <v>21.4</v>
      </c>
      <c r="C24" s="19">
        <f>[20]Fevereiro!$D$6</f>
        <v>22.1</v>
      </c>
      <c r="D24" s="19">
        <f>[20]Fevereiro!$D$7</f>
        <v>20.2</v>
      </c>
      <c r="E24" s="19">
        <f>[20]Fevereiro!$D$8</f>
        <v>18.899999999999999</v>
      </c>
      <c r="F24" s="19">
        <f>[20]Fevereiro!$D$9</f>
        <v>20</v>
      </c>
      <c r="G24" s="19">
        <f>[20]Fevereiro!$D$10</f>
        <v>21.2</v>
      </c>
      <c r="H24" s="19">
        <f>[20]Fevereiro!$D$11</f>
        <v>17.5</v>
      </c>
      <c r="I24" s="19">
        <f>[20]Fevereiro!$D$12</f>
        <v>18.2</v>
      </c>
      <c r="J24" s="19">
        <f>[20]Fevereiro!$D$13</f>
        <v>17.8</v>
      </c>
      <c r="K24" s="19">
        <f>[20]Fevereiro!$D$14</f>
        <v>20.3</v>
      </c>
      <c r="L24" s="19">
        <f>[20]Fevereiro!$D$15</f>
        <v>20.100000000000001</v>
      </c>
      <c r="M24" s="19">
        <f>[20]Fevereiro!$D$16</f>
        <v>20.100000000000001</v>
      </c>
      <c r="N24" s="19">
        <f>[20]Fevereiro!$D$17</f>
        <v>21.1</v>
      </c>
      <c r="O24" s="19">
        <f>[20]Fevereiro!$D$18</f>
        <v>20.8</v>
      </c>
      <c r="P24" s="19">
        <f>[20]Fevereiro!$D$19</f>
        <v>21.4</v>
      </c>
      <c r="Q24" s="19">
        <f>[20]Fevereiro!$D$20</f>
        <v>20.6</v>
      </c>
      <c r="R24" s="19">
        <f>[20]Fevereiro!$D$21</f>
        <v>20.7</v>
      </c>
      <c r="S24" s="19">
        <f>[20]Fevereiro!$D$22</f>
        <v>21.6</v>
      </c>
      <c r="T24" s="19">
        <f>[20]Fevereiro!$D$23</f>
        <v>20.6</v>
      </c>
      <c r="U24" s="19">
        <f>[20]Fevereiro!$D$24</f>
        <v>20.7</v>
      </c>
      <c r="V24" s="19">
        <f>[20]Fevereiro!$D$25</f>
        <v>20.5</v>
      </c>
      <c r="W24" s="19">
        <f>[20]Fevereiro!$D$26</f>
        <v>21.2</v>
      </c>
      <c r="X24" s="19">
        <f>[20]Fevereiro!$D$27</f>
        <v>19.5</v>
      </c>
      <c r="Y24" s="19">
        <f>[20]Fevereiro!$D$28</f>
        <v>19.600000000000001</v>
      </c>
      <c r="Z24" s="19">
        <f>[20]Fevereiro!$D$29</f>
        <v>20.5</v>
      </c>
      <c r="AA24" s="19">
        <f>[20]Fevereiro!$D$30</f>
        <v>20.6</v>
      </c>
      <c r="AB24" s="19">
        <f>[20]Fevereiro!$D$31</f>
        <v>20.100000000000001</v>
      </c>
      <c r="AC24" s="19">
        <f>[20]Fevereiro!$D$32</f>
        <v>20.8</v>
      </c>
      <c r="AD24" s="41">
        <f t="shared" si="3"/>
        <v>17.5</v>
      </c>
      <c r="AE24" s="43">
        <f t="shared" si="4"/>
        <v>20.289285714285715</v>
      </c>
    </row>
    <row r="25" spans="1:31" ht="17.100000000000001" customHeight="1">
      <c r="A25" s="16" t="s">
        <v>16</v>
      </c>
      <c r="B25" s="19">
        <f>[21]Fevereiro!$D$5</f>
        <v>26.3</v>
      </c>
      <c r="C25" s="19">
        <f>[21]Fevereiro!$D$6</f>
        <v>26.2</v>
      </c>
      <c r="D25" s="19">
        <f>[21]Fevereiro!$D$7</f>
        <v>25.7</v>
      </c>
      <c r="E25" s="19">
        <f>[21]Fevereiro!$D$8</f>
        <v>22.5</v>
      </c>
      <c r="F25" s="19">
        <f>[21]Fevereiro!$D$9</f>
        <v>24.4</v>
      </c>
      <c r="G25" s="19">
        <f>[21]Fevereiro!$D$10</f>
        <v>25.1</v>
      </c>
      <c r="H25" s="19">
        <f>[21]Fevereiro!$D$11</f>
        <v>22.7</v>
      </c>
      <c r="I25" s="19">
        <f>[21]Fevereiro!$D$12</f>
        <v>22.6</v>
      </c>
      <c r="J25" s="19">
        <f>[21]Fevereiro!$D$13</f>
        <v>22.3</v>
      </c>
      <c r="K25" s="19">
        <f>[21]Fevereiro!$D$14</f>
        <v>24.3</v>
      </c>
      <c r="L25" s="19">
        <f>[21]Fevereiro!$D$15</f>
        <v>21.7</v>
      </c>
      <c r="M25" s="19">
        <f>[21]Fevereiro!$D$16</f>
        <v>22.4</v>
      </c>
      <c r="N25" s="19">
        <f>[21]Fevereiro!$D$17</f>
        <v>22.1</v>
      </c>
      <c r="O25" s="19">
        <f>[21]Fevereiro!$D$18</f>
        <v>25.2</v>
      </c>
      <c r="P25" s="19">
        <f>[21]Fevereiro!$D$19</f>
        <v>23.5</v>
      </c>
      <c r="Q25" s="19">
        <f>[21]Fevereiro!$D$20</f>
        <v>25.1</v>
      </c>
      <c r="R25" s="19">
        <f>[21]Fevereiro!$D$21</f>
        <v>25.5</v>
      </c>
      <c r="S25" s="19">
        <f>[21]Fevereiro!$D$22</f>
        <v>26.4</v>
      </c>
      <c r="T25" s="19">
        <f>[21]Fevereiro!$D$23</f>
        <v>24.5</v>
      </c>
      <c r="U25" s="19">
        <f>[21]Fevereiro!$D$24</f>
        <v>23.8</v>
      </c>
      <c r="V25" s="19">
        <f>[21]Fevereiro!$D$25</f>
        <v>24.1</v>
      </c>
      <c r="W25" s="19">
        <f>[21]Fevereiro!$D$26</f>
        <v>23.6</v>
      </c>
      <c r="X25" s="19">
        <f>[21]Fevereiro!$D$27</f>
        <v>23.9</v>
      </c>
      <c r="Y25" s="19">
        <f>[21]Fevereiro!$D$28</f>
        <v>24.5</v>
      </c>
      <c r="Z25" s="19">
        <f>[21]Fevereiro!$D$29</f>
        <v>24.8</v>
      </c>
      <c r="AA25" s="19">
        <f>[21]Fevereiro!$D$30</f>
        <v>23.1</v>
      </c>
      <c r="AB25" s="19">
        <f>[21]Fevereiro!$D$31</f>
        <v>22.4</v>
      </c>
      <c r="AC25" s="19">
        <f>[21]Fevereiro!$D$32</f>
        <v>22.4</v>
      </c>
      <c r="AD25" s="41">
        <f t="shared" si="3"/>
        <v>21.7</v>
      </c>
      <c r="AE25" s="43">
        <f t="shared" si="4"/>
        <v>23.967857142857138</v>
      </c>
    </row>
    <row r="26" spans="1:31" ht="17.100000000000001" customHeight="1">
      <c r="A26" s="16" t="s">
        <v>17</v>
      </c>
      <c r="B26" s="19">
        <f>[22]Fevereiro!$D$5</f>
        <v>22</v>
      </c>
      <c r="C26" s="19">
        <f>[22]Fevereiro!$D$6</f>
        <v>23.3</v>
      </c>
      <c r="D26" s="19">
        <f>[22]Fevereiro!$D$7</f>
        <v>20.7</v>
      </c>
      <c r="E26" s="19">
        <f>[22]Fevereiro!$D$8</f>
        <v>19</v>
      </c>
      <c r="F26" s="19">
        <f>[22]Fevereiro!$D$9</f>
        <v>20.2</v>
      </c>
      <c r="G26" s="19">
        <f>[22]Fevereiro!$D$10</f>
        <v>19.8</v>
      </c>
      <c r="H26" s="19">
        <f>[22]Fevereiro!$D$11</f>
        <v>19.399999999999999</v>
      </c>
      <c r="I26" s="19">
        <f>[22]Fevereiro!$D$12</f>
        <v>17.899999999999999</v>
      </c>
      <c r="J26" s="19">
        <f>[22]Fevereiro!$D$13</f>
        <v>19.7</v>
      </c>
      <c r="K26" s="19">
        <f>[22]Fevereiro!$D$14</f>
        <v>20.8</v>
      </c>
      <c r="L26" s="19">
        <f>[22]Fevereiro!$D$15</f>
        <v>20.6</v>
      </c>
      <c r="M26" s="19">
        <f>[22]Fevereiro!$D$16</f>
        <v>20.399999999999999</v>
      </c>
      <c r="N26" s="19">
        <f>[22]Fevereiro!$D$17</f>
        <v>22.5</v>
      </c>
      <c r="O26" s="19">
        <f>[22]Fevereiro!$D$18</f>
        <v>22.3</v>
      </c>
      <c r="P26" s="19">
        <f>[22]Fevereiro!$D$19</f>
        <v>21.9</v>
      </c>
      <c r="Q26" s="19">
        <f>[22]Fevereiro!$D$20</f>
        <v>21.3</v>
      </c>
      <c r="R26" s="19">
        <f>[22]Fevereiro!$D$21</f>
        <v>20.3</v>
      </c>
      <c r="S26" s="19">
        <f>[22]Fevereiro!$D$22</f>
        <v>22.2</v>
      </c>
      <c r="T26" s="19">
        <f>[22]Fevereiro!$D$23</f>
        <v>20.5</v>
      </c>
      <c r="U26" s="19">
        <f>[22]Fevereiro!$D$24</f>
        <v>21.3</v>
      </c>
      <c r="V26" s="19">
        <f>[22]Fevereiro!$D$25</f>
        <v>22</v>
      </c>
      <c r="W26" s="19">
        <f>[22]Fevereiro!$D$26</f>
        <v>21.7</v>
      </c>
      <c r="X26" s="19">
        <f>[22]Fevereiro!$D$27</f>
        <v>21.3</v>
      </c>
      <c r="Y26" s="19">
        <f>[22]Fevereiro!$D$28</f>
        <v>20.399999999999999</v>
      </c>
      <c r="Z26" s="19">
        <f>[22]Fevereiro!$D$29</f>
        <v>20.9</v>
      </c>
      <c r="AA26" s="19">
        <f>[22]Fevereiro!$D$30</f>
        <v>22.1</v>
      </c>
      <c r="AB26" s="19">
        <f>[22]Fevereiro!$D$31</f>
        <v>20.8</v>
      </c>
      <c r="AC26" s="19">
        <f>[22]Fevereiro!$D$32</f>
        <v>19.3</v>
      </c>
      <c r="AD26" s="41">
        <f t="shared" si="3"/>
        <v>17.899999999999999</v>
      </c>
      <c r="AE26" s="43">
        <f t="shared" si="4"/>
        <v>20.878571428571426</v>
      </c>
    </row>
    <row r="27" spans="1:31" ht="17.100000000000001" customHeight="1">
      <c r="A27" s="16" t="s">
        <v>18</v>
      </c>
      <c r="B27" s="19">
        <f>[23]Fevereiro!$D$5</f>
        <v>20.7</v>
      </c>
      <c r="C27" s="19">
        <f>[23]Fevereiro!$D$6</f>
        <v>20.7</v>
      </c>
      <c r="D27" s="19">
        <f>[23]Fevereiro!$D$7</f>
        <v>21.4</v>
      </c>
      <c r="E27" s="19">
        <f>[23]Fevereiro!$D$8</f>
        <v>19.899999999999999</v>
      </c>
      <c r="F27" s="19">
        <f>[23]Fevereiro!$D$9</f>
        <v>20.5</v>
      </c>
      <c r="G27" s="19">
        <f>[23]Fevereiro!$D$10</f>
        <v>20.399999999999999</v>
      </c>
      <c r="H27" s="19">
        <f>[23]Fevereiro!$D$11</f>
        <v>20.2</v>
      </c>
      <c r="I27" s="19">
        <f>[23]Fevereiro!$D$12</f>
        <v>18.399999999999999</v>
      </c>
      <c r="J27" s="19">
        <f>[23]Fevereiro!$D$13</f>
        <v>18.7</v>
      </c>
      <c r="K27" s="19">
        <f>[23]Fevereiro!$D$14</f>
        <v>19.5</v>
      </c>
      <c r="L27" s="19">
        <f>[23]Fevereiro!$D$15</f>
        <v>18.899999999999999</v>
      </c>
      <c r="M27" s="19">
        <f>[23]Fevereiro!$D$16</f>
        <v>20.3</v>
      </c>
      <c r="N27" s="19">
        <f>[23]Fevereiro!$D$17</f>
        <v>20.5</v>
      </c>
      <c r="O27" s="19">
        <f>[23]Fevereiro!$D$18</f>
        <v>20</v>
      </c>
      <c r="P27" s="19">
        <f>[23]Fevereiro!$D$19</f>
        <v>19.5</v>
      </c>
      <c r="Q27" s="19">
        <f>[23]Fevereiro!$D$20</f>
        <v>19.100000000000001</v>
      </c>
      <c r="R27" s="19">
        <f>[23]Fevereiro!$D$21</f>
        <v>19.600000000000001</v>
      </c>
      <c r="S27" s="19">
        <f>[23]Fevereiro!$D$22</f>
        <v>20.6</v>
      </c>
      <c r="T27" s="19">
        <f>[23]Fevereiro!$D$23</f>
        <v>20.8</v>
      </c>
      <c r="U27" s="19">
        <f>[23]Fevereiro!$D$24</f>
        <v>19.399999999999999</v>
      </c>
      <c r="V27" s="19">
        <f>[23]Fevereiro!$D$25</f>
        <v>20</v>
      </c>
      <c r="W27" s="19">
        <f>[23]Fevereiro!$D$26</f>
        <v>19.8</v>
      </c>
      <c r="X27" s="19">
        <f>[23]Fevereiro!$D$27</f>
        <v>18.399999999999999</v>
      </c>
      <c r="Y27" s="19">
        <f>[23]Fevereiro!$D$28</f>
        <v>19</v>
      </c>
      <c r="Z27" s="19">
        <f>[23]Fevereiro!$D$29</f>
        <v>19.7</v>
      </c>
      <c r="AA27" s="19">
        <f>[23]Fevereiro!$D$30</f>
        <v>19.600000000000001</v>
      </c>
      <c r="AB27" s="19">
        <f>[23]Fevereiro!$D$31</f>
        <v>21</v>
      </c>
      <c r="AC27" s="19">
        <f>[23]Fevereiro!$D$32</f>
        <v>19.899999999999999</v>
      </c>
      <c r="AD27" s="41">
        <f t="shared" si="3"/>
        <v>18.399999999999999</v>
      </c>
      <c r="AE27" s="43">
        <f t="shared" si="4"/>
        <v>19.875</v>
      </c>
    </row>
    <row r="28" spans="1:31" ht="17.100000000000001" customHeight="1">
      <c r="A28" s="16" t="s">
        <v>19</v>
      </c>
      <c r="B28" s="19">
        <f>[24]Fevereiro!$D$5</f>
        <v>22.9</v>
      </c>
      <c r="C28" s="19">
        <f>[24]Fevereiro!$D$6</f>
        <v>22.7</v>
      </c>
      <c r="D28" s="19">
        <f>[24]Fevereiro!$D$7</f>
        <v>22.5</v>
      </c>
      <c r="E28" s="19">
        <f>[24]Fevereiro!$D$8</f>
        <v>19.899999999999999</v>
      </c>
      <c r="F28" s="19">
        <f>[24]Fevereiro!$D$9</f>
        <v>19.7</v>
      </c>
      <c r="G28" s="19">
        <f>[24]Fevereiro!$D$10</f>
        <v>19.600000000000001</v>
      </c>
      <c r="H28" s="19">
        <f>[24]Fevereiro!$D$11</f>
        <v>18.399999999999999</v>
      </c>
      <c r="I28" s="19">
        <f>[24]Fevereiro!$D$12</f>
        <v>17.7</v>
      </c>
      <c r="J28" s="19">
        <f>[24]Fevereiro!$D$13</f>
        <v>18.5</v>
      </c>
      <c r="K28" s="19">
        <f>[24]Fevereiro!$D$14</f>
        <v>20.8</v>
      </c>
      <c r="L28" s="19">
        <f>[24]Fevereiro!$D$15</f>
        <v>21.2</v>
      </c>
      <c r="M28" s="19">
        <f>[24]Fevereiro!$D$16</f>
        <v>20.8</v>
      </c>
      <c r="N28" s="19">
        <f>[24]Fevereiro!$D$17</f>
        <v>21.7</v>
      </c>
      <c r="O28" s="19">
        <f>[24]Fevereiro!$D$18</f>
        <v>21</v>
      </c>
      <c r="P28" s="19">
        <f>[24]Fevereiro!$D$19</f>
        <v>20.8</v>
      </c>
      <c r="Q28" s="19">
        <f>[24]Fevereiro!$D$20</f>
        <v>20.9</v>
      </c>
      <c r="R28" s="19">
        <f>[24]Fevereiro!$D$21</f>
        <v>21.1</v>
      </c>
      <c r="S28" s="19">
        <f>[24]Fevereiro!$D$22</f>
        <v>20.9</v>
      </c>
      <c r="T28" s="19">
        <f>[24]Fevereiro!$D$23</f>
        <v>20.399999999999999</v>
      </c>
      <c r="U28" s="19">
        <f>[24]Fevereiro!$D$24</f>
        <v>21.9</v>
      </c>
      <c r="V28" s="19">
        <f>[24]Fevereiro!$D$25</f>
        <v>22.2</v>
      </c>
      <c r="W28" s="19">
        <f>[24]Fevereiro!$D$26</f>
        <v>21.6</v>
      </c>
      <c r="X28" s="19">
        <f>[24]Fevereiro!$D$27</f>
        <v>21.3</v>
      </c>
      <c r="Y28" s="19">
        <f>[24]Fevereiro!$D$28</f>
        <v>21.3</v>
      </c>
      <c r="Z28" s="19">
        <f>[24]Fevereiro!$D$29</f>
        <v>21.6</v>
      </c>
      <c r="AA28" s="19">
        <f>[24]Fevereiro!$D$30</f>
        <v>20.8</v>
      </c>
      <c r="AB28" s="19">
        <f>[24]Fevereiro!$D$31</f>
        <v>17.8</v>
      </c>
      <c r="AC28" s="19">
        <f>[24]Fevereiro!$D$32</f>
        <v>19.3</v>
      </c>
      <c r="AD28" s="41">
        <f t="shared" si="3"/>
        <v>17.7</v>
      </c>
      <c r="AE28" s="43">
        <f t="shared" si="4"/>
        <v>20.68928571428571</v>
      </c>
    </row>
    <row r="29" spans="1:31" ht="17.100000000000001" customHeight="1">
      <c r="A29" s="16" t="s">
        <v>31</v>
      </c>
      <c r="B29" s="19">
        <f>[25]Fevereiro!$D$5</f>
        <v>21.5</v>
      </c>
      <c r="C29" s="19">
        <f>[25]Fevereiro!$D$6</f>
        <v>22.4</v>
      </c>
      <c r="D29" s="19">
        <f>[25]Fevereiro!$D$7</f>
        <v>21.8</v>
      </c>
      <c r="E29" s="19">
        <f>[25]Fevereiro!$D$8</f>
        <v>18.5</v>
      </c>
      <c r="F29" s="19">
        <f>[25]Fevereiro!$D$9</f>
        <v>22.2</v>
      </c>
      <c r="G29" s="19">
        <f>[25]Fevereiro!$D$10</f>
        <v>18.2</v>
      </c>
      <c r="H29" s="19">
        <f>[25]Fevereiro!$D$11</f>
        <v>20.3</v>
      </c>
      <c r="I29" s="19">
        <f>[25]Fevereiro!$D$12</f>
        <v>19.5</v>
      </c>
      <c r="J29" s="19">
        <f>[25]Fevereiro!$D$13</f>
        <v>20.5</v>
      </c>
      <c r="K29" s="19">
        <f>[25]Fevereiro!$D$14</f>
        <v>20.6</v>
      </c>
      <c r="L29" s="19">
        <f>[25]Fevereiro!$D$15</f>
        <v>21.1</v>
      </c>
      <c r="M29" s="19">
        <f>[25]Fevereiro!$D$16</f>
        <v>20.5</v>
      </c>
      <c r="N29" s="19">
        <f>[25]Fevereiro!$D$17</f>
        <v>22.7</v>
      </c>
      <c r="O29" s="19">
        <f>[25]Fevereiro!$D$18</f>
        <v>22.3</v>
      </c>
      <c r="P29" s="19">
        <f>[25]Fevereiro!$D$19</f>
        <v>22.3</v>
      </c>
      <c r="Q29" s="19">
        <f>[25]Fevereiro!$D$20</f>
        <v>20.8</v>
      </c>
      <c r="R29" s="19">
        <f>[25]Fevereiro!$D$21</f>
        <v>23.4</v>
      </c>
      <c r="S29" s="19">
        <f>[25]Fevereiro!$D$22</f>
        <v>20.399999999999999</v>
      </c>
      <c r="T29" s="19">
        <f>[25]Fevereiro!$D$23</f>
        <v>20.7</v>
      </c>
      <c r="U29" s="19">
        <f>[25]Fevereiro!$D$24</f>
        <v>21.3</v>
      </c>
      <c r="V29" s="19">
        <f>[25]Fevereiro!$D$25</f>
        <v>22</v>
      </c>
      <c r="W29" s="19">
        <f>[25]Fevereiro!$D$26</f>
        <v>21.4</v>
      </c>
      <c r="X29" s="19">
        <f>[25]Fevereiro!$D$27</f>
        <v>19.899999999999999</v>
      </c>
      <c r="Y29" s="19">
        <f>[25]Fevereiro!$D$28</f>
        <v>20.7</v>
      </c>
      <c r="Z29" s="19">
        <f>[25]Fevereiro!$D$29</f>
        <v>22.4</v>
      </c>
      <c r="AA29" s="19">
        <f>[25]Fevereiro!$D$30</f>
        <v>22.1</v>
      </c>
      <c r="AB29" s="19">
        <f>[25]Fevereiro!$D$31</f>
        <v>22.4</v>
      </c>
      <c r="AC29" s="19">
        <f>[25]Fevereiro!$D$32</f>
        <v>21.1</v>
      </c>
      <c r="AD29" s="41">
        <f t="shared" si="3"/>
        <v>18.2</v>
      </c>
      <c r="AE29" s="43">
        <f t="shared" si="4"/>
        <v>21.178571428571427</v>
      </c>
    </row>
    <row r="30" spans="1:31" ht="17.100000000000001" customHeight="1">
      <c r="A30" s="16" t="s">
        <v>50</v>
      </c>
      <c r="B30" s="19" t="str">
        <f>[26]Fevereiro!$D$5</f>
        <v>**</v>
      </c>
      <c r="C30" s="19" t="str">
        <f>[26]Fevereiro!$D$6</f>
        <v>**</v>
      </c>
      <c r="D30" s="19" t="str">
        <f>[26]Fevereiro!$D$7</f>
        <v>**</v>
      </c>
      <c r="E30" s="19" t="str">
        <f>[26]Fevereiro!$D$8</f>
        <v>**</v>
      </c>
      <c r="F30" s="19" t="str">
        <f>[26]Fevereiro!$D$9</f>
        <v>**</v>
      </c>
      <c r="G30" s="19" t="str">
        <f>[26]Fevereiro!$D$10</f>
        <v>**</v>
      </c>
      <c r="H30" s="19" t="str">
        <f>[26]Fevereiro!$D$11</f>
        <v>**</v>
      </c>
      <c r="I30" s="19" t="str">
        <f>[26]Fevereiro!$D$12</f>
        <v>**</v>
      </c>
      <c r="J30" s="19" t="str">
        <f>[26]Fevereiro!$D$13</f>
        <v>**</v>
      </c>
      <c r="K30" s="19" t="str">
        <f>[26]Fevereiro!$D$14</f>
        <v>**</v>
      </c>
      <c r="L30" s="19" t="str">
        <f>[26]Fevereiro!$D$15</f>
        <v>**</v>
      </c>
      <c r="M30" s="19" t="str">
        <f>[26]Fevereiro!$D$16</f>
        <v>**</v>
      </c>
      <c r="N30" s="19" t="str">
        <f>[26]Fevereiro!$D$17</f>
        <v>**</v>
      </c>
      <c r="O30" s="19" t="str">
        <f>[26]Fevereiro!$D$18</f>
        <v>**</v>
      </c>
      <c r="P30" s="19" t="str">
        <f>[26]Fevereiro!$D$19</f>
        <v>**</v>
      </c>
      <c r="Q30" s="19" t="str">
        <f>[26]Fevereiro!$D$20</f>
        <v>**</v>
      </c>
      <c r="R30" s="19" t="str">
        <f>[26]Fevereiro!$D$21</f>
        <v>**</v>
      </c>
      <c r="S30" s="19" t="str">
        <f>[26]Fevereiro!$D$22</f>
        <v>**</v>
      </c>
      <c r="T30" s="19" t="str">
        <f>[26]Fevereiro!$D$23</f>
        <v>**</v>
      </c>
      <c r="U30" s="19" t="str">
        <f>[26]Fevereiro!$D$24</f>
        <v>**</v>
      </c>
      <c r="V30" s="19" t="str">
        <f>[26]Fevereiro!$D$25</f>
        <v>**</v>
      </c>
      <c r="W30" s="19" t="str">
        <f>[26]Fevereiro!$D$26</f>
        <v>**</v>
      </c>
      <c r="X30" s="19" t="str">
        <f>[26]Fevereiro!$D$27</f>
        <v>**</v>
      </c>
      <c r="Y30" s="19" t="str">
        <f>[26]Fevereiro!$D$28</f>
        <v>**</v>
      </c>
      <c r="Z30" s="19" t="str">
        <f>[26]Fevereiro!$D$29</f>
        <v>**</v>
      </c>
      <c r="AA30" s="19" t="str">
        <f>[26]Fevereiro!$D$30</f>
        <v>**</v>
      </c>
      <c r="AB30" s="18" t="s">
        <v>74</v>
      </c>
      <c r="AC30" s="18" t="s">
        <v>74</v>
      </c>
      <c r="AD30" s="41" t="s">
        <v>74</v>
      </c>
      <c r="AE30" s="43" t="s">
        <v>74</v>
      </c>
    </row>
    <row r="31" spans="1:31" ht="17.100000000000001" customHeight="1">
      <c r="A31" s="16" t="s">
        <v>20</v>
      </c>
      <c r="B31" s="19">
        <f>[27]Fevereiro!$D$5</f>
        <v>23</v>
      </c>
      <c r="C31" s="19">
        <f>[27]Fevereiro!$D$6</f>
        <v>24</v>
      </c>
      <c r="D31" s="19">
        <f>[27]Fevereiro!$D$7</f>
        <v>21.4</v>
      </c>
      <c r="E31" s="19">
        <f>[27]Fevereiro!$D$8</f>
        <v>21.1</v>
      </c>
      <c r="F31" s="19">
        <f>[27]Fevereiro!$D$9</f>
        <v>22</v>
      </c>
      <c r="G31" s="19">
        <f>[27]Fevereiro!$D$10</f>
        <v>22.7</v>
      </c>
      <c r="H31" s="19">
        <f>[27]Fevereiro!$D$11</f>
        <v>21.3</v>
      </c>
      <c r="I31" s="19">
        <f>[27]Fevereiro!$D$12</f>
        <v>20.2</v>
      </c>
      <c r="J31" s="19">
        <f>[27]Fevereiro!$D$13</f>
        <v>20.6</v>
      </c>
      <c r="K31" s="19">
        <f>[27]Fevereiro!$D$14</f>
        <v>21.3</v>
      </c>
      <c r="L31" s="19">
        <f>[27]Fevereiro!$D$15</f>
        <v>22.8</v>
      </c>
      <c r="M31" s="19">
        <f>[27]Fevereiro!$D$16</f>
        <v>23.1</v>
      </c>
      <c r="N31" s="19">
        <f>[27]Fevereiro!$D$17</f>
        <v>23.1</v>
      </c>
      <c r="O31" s="19">
        <f>[27]Fevereiro!$D$18</f>
        <v>22.8</v>
      </c>
      <c r="P31" s="19">
        <f>[27]Fevereiro!$D$19</f>
        <v>22.3</v>
      </c>
      <c r="Q31" s="19">
        <f>[27]Fevereiro!$D$20</f>
        <v>23</v>
      </c>
      <c r="R31" s="19">
        <f>[27]Fevereiro!$D$21</f>
        <v>25</v>
      </c>
      <c r="S31" s="19">
        <f>[27]Fevereiro!$D$22</f>
        <v>24.2</v>
      </c>
      <c r="T31" s="19">
        <f>[27]Fevereiro!$D$23</f>
        <v>21.8</v>
      </c>
      <c r="U31" s="19">
        <f>[27]Fevereiro!$D$24</f>
        <v>23</v>
      </c>
      <c r="V31" s="19">
        <f>[27]Fevereiro!$D$25</f>
        <v>22.5</v>
      </c>
      <c r="W31" s="19">
        <f>[27]Fevereiro!$D$26</f>
        <v>22.1</v>
      </c>
      <c r="X31" s="19">
        <f>[27]Fevereiro!$D$27</f>
        <v>21.4</v>
      </c>
      <c r="Y31" s="19">
        <f>[27]Fevereiro!$D$28</f>
        <v>21.2</v>
      </c>
      <c r="Z31" s="19">
        <f>[27]Fevereiro!$D$29</f>
        <v>21.5</v>
      </c>
      <c r="AA31" s="19">
        <f>[27]Fevereiro!$D$30</f>
        <v>21.9</v>
      </c>
      <c r="AB31" s="19">
        <f>[27]Fevereiro!$D$31</f>
        <v>23</v>
      </c>
      <c r="AC31" s="19">
        <f>[27]Fevereiro!$D$32</f>
        <v>22.5</v>
      </c>
      <c r="AD31" s="41">
        <f>MIN(B31:AC31)</f>
        <v>20.2</v>
      </c>
      <c r="AE31" s="43">
        <f>AVERAGE(B31:AC31)</f>
        <v>22.314285714285717</v>
      </c>
    </row>
    <row r="32" spans="1:31" s="5" customFormat="1" ht="17.100000000000001" customHeight="1">
      <c r="A32" s="37" t="s">
        <v>35</v>
      </c>
      <c r="B32" s="38">
        <f t="shared" ref="B32:AD32" si="5">MIN(B5:B31)</f>
        <v>20</v>
      </c>
      <c r="C32" s="38">
        <f t="shared" si="5"/>
        <v>19.399999999999999</v>
      </c>
      <c r="D32" s="38">
        <f t="shared" si="5"/>
        <v>19.8</v>
      </c>
      <c r="E32" s="38">
        <f t="shared" si="5"/>
        <v>17.7</v>
      </c>
      <c r="F32" s="38">
        <f t="shared" si="5"/>
        <v>19.3</v>
      </c>
      <c r="G32" s="38">
        <f t="shared" si="5"/>
        <v>18.2</v>
      </c>
      <c r="H32" s="38">
        <f t="shared" si="5"/>
        <v>17.5</v>
      </c>
      <c r="I32" s="38">
        <f t="shared" si="5"/>
        <v>17.600000000000001</v>
      </c>
      <c r="J32" s="38">
        <f t="shared" si="5"/>
        <v>17.7</v>
      </c>
      <c r="K32" s="38">
        <f t="shared" si="5"/>
        <v>18.7</v>
      </c>
      <c r="L32" s="38">
        <f t="shared" si="5"/>
        <v>18.5</v>
      </c>
      <c r="M32" s="38">
        <f t="shared" si="5"/>
        <v>19.100000000000001</v>
      </c>
      <c r="N32" s="38">
        <f t="shared" si="5"/>
        <v>20.2</v>
      </c>
      <c r="O32" s="38">
        <f t="shared" si="5"/>
        <v>20</v>
      </c>
      <c r="P32" s="38">
        <f t="shared" si="5"/>
        <v>19.5</v>
      </c>
      <c r="Q32" s="38">
        <f t="shared" si="5"/>
        <v>19.100000000000001</v>
      </c>
      <c r="R32" s="38">
        <f t="shared" si="5"/>
        <v>19.399999999999999</v>
      </c>
      <c r="S32" s="38">
        <f t="shared" si="5"/>
        <v>19</v>
      </c>
      <c r="T32" s="38">
        <f t="shared" si="5"/>
        <v>19.5</v>
      </c>
      <c r="U32" s="38">
        <f t="shared" si="5"/>
        <v>17.600000000000001</v>
      </c>
      <c r="V32" s="38">
        <f t="shared" si="5"/>
        <v>19.7</v>
      </c>
      <c r="W32" s="38">
        <f t="shared" si="5"/>
        <v>19.2</v>
      </c>
      <c r="X32" s="38">
        <f t="shared" si="5"/>
        <v>18.399999999999999</v>
      </c>
      <c r="Y32" s="38">
        <f t="shared" si="5"/>
        <v>18.8</v>
      </c>
      <c r="Z32" s="38">
        <f t="shared" si="5"/>
        <v>18.5</v>
      </c>
      <c r="AA32" s="38">
        <f t="shared" si="5"/>
        <v>19.399999999999999</v>
      </c>
      <c r="AB32" s="38">
        <f t="shared" si="5"/>
        <v>17.8</v>
      </c>
      <c r="AC32" s="38">
        <f t="shared" si="5"/>
        <v>18.899999999999999</v>
      </c>
      <c r="AD32" s="41">
        <f t="shared" si="5"/>
        <v>17.5</v>
      </c>
      <c r="AE32" s="43">
        <f>AVERAGE(AE5:AE31)</f>
        <v>21.496291208791209</v>
      </c>
    </row>
    <row r="33" spans="1:32">
      <c r="AF33" t="s">
        <v>51</v>
      </c>
    </row>
    <row r="34" spans="1:32">
      <c r="B34" s="29"/>
      <c r="C34" s="29" t="s">
        <v>52</v>
      </c>
      <c r="D34" s="29"/>
      <c r="E34" s="29"/>
      <c r="F34" s="29"/>
      <c r="M34" s="2" t="s">
        <v>53</v>
      </c>
      <c r="Y34" s="2" t="s">
        <v>55</v>
      </c>
    </row>
    <row r="35" spans="1:32">
      <c r="J35" s="31"/>
      <c r="K35" s="31"/>
      <c r="L35" s="31"/>
      <c r="M35" s="31" t="s">
        <v>54</v>
      </c>
      <c r="N35" s="31"/>
      <c r="O35" s="31"/>
      <c r="P35" s="31"/>
      <c r="Q35" s="32"/>
      <c r="R35" s="32"/>
      <c r="S35" s="32"/>
      <c r="T35" s="32"/>
      <c r="U35" s="32"/>
      <c r="V35" s="32"/>
      <c r="W35" s="31"/>
      <c r="X35" s="31"/>
      <c r="Y35" s="31" t="s">
        <v>56</v>
      </c>
      <c r="Z35" s="31"/>
      <c r="AA35" s="31"/>
    </row>
    <row r="36" spans="1:32">
      <c r="A36" s="55" t="s">
        <v>73</v>
      </c>
      <c r="J36" s="2" t="s">
        <v>51</v>
      </c>
    </row>
    <row r="39" spans="1:32">
      <c r="J39" s="2" t="s">
        <v>51</v>
      </c>
      <c r="T39" s="2" t="s">
        <v>51</v>
      </c>
      <c r="W39" s="2" t="s">
        <v>51</v>
      </c>
    </row>
  </sheetData>
  <mergeCells count="31">
    <mergeCell ref="I3:I4"/>
    <mergeCell ref="V3:V4"/>
    <mergeCell ref="K3:K4"/>
    <mergeCell ref="B2:AE2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39"/>
  <sheetViews>
    <sheetView zoomScale="90" zoomScaleNormal="90" workbookViewId="0">
      <selection activeCell="H23" sqref="H23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6.5703125" style="9" bestFit="1" customWidth="1"/>
    <col min="31" max="31" width="9.140625" style="1"/>
  </cols>
  <sheetData>
    <row r="1" spans="1:31" ht="20.100000000000001" customHeight="1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1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7"/>
    </row>
    <row r="3" spans="1:31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40</v>
      </c>
      <c r="AE3" s="8"/>
    </row>
    <row r="4" spans="1:31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8"/>
    </row>
    <row r="5" spans="1:31" s="5" customFormat="1" ht="20.100000000000001" customHeight="1">
      <c r="A5" s="16" t="s">
        <v>46</v>
      </c>
      <c r="B5" s="17">
        <f>[1]Fevereiro!$E$5</f>
        <v>73.375</v>
      </c>
      <c r="C5" s="17">
        <f>[1]Fevereiro!$E$6</f>
        <v>70.416666666666671</v>
      </c>
      <c r="D5" s="17">
        <f>[1]Fevereiro!$E$7</f>
        <v>77.583333333333329</v>
      </c>
      <c r="E5" s="17">
        <f>[1]Fevereiro!$E$8</f>
        <v>76.291666666666671</v>
      </c>
      <c r="F5" s="17">
        <f>[1]Fevereiro!$E$9</f>
        <v>68.166666666666671</v>
      </c>
      <c r="G5" s="17">
        <f>[1]Fevereiro!$E$10</f>
        <v>69.166666666666671</v>
      </c>
      <c r="H5" s="17">
        <f>[1]Fevereiro!$E$11</f>
        <v>73.208333333333329</v>
      </c>
      <c r="I5" s="17">
        <f>[1]Fevereiro!$E$12</f>
        <v>86.125</v>
      </c>
      <c r="J5" s="17">
        <f>[1]Fevereiro!$E$13</f>
        <v>92.041666666666671</v>
      </c>
      <c r="K5" s="17">
        <f>[1]Fevereiro!$E$14</f>
        <v>88.083333333333329</v>
      </c>
      <c r="L5" s="17">
        <f>[1]Fevereiro!$E$15</f>
        <v>75.375</v>
      </c>
      <c r="M5" s="17">
        <f>[1]Fevereiro!$E$16</f>
        <v>70</v>
      </c>
      <c r="N5" s="17">
        <f>[1]Fevereiro!$E$17</f>
        <v>70.875</v>
      </c>
      <c r="O5" s="17">
        <f>[1]Fevereiro!$E$18</f>
        <v>69.375</v>
      </c>
      <c r="P5" s="17">
        <f>[1]Fevereiro!$E$19</f>
        <v>70.125</v>
      </c>
      <c r="Q5" s="17">
        <f>[1]Fevereiro!$E$20</f>
        <v>68.375</v>
      </c>
      <c r="R5" s="17">
        <f>[1]Fevereiro!$E$21</f>
        <v>63.083333333333336</v>
      </c>
      <c r="S5" s="17">
        <f>[1]Fevereiro!$E$22</f>
        <v>70.583333333333329</v>
      </c>
      <c r="T5" s="17">
        <f>[1]Fevereiro!$E$23</f>
        <v>77.666666666666671</v>
      </c>
      <c r="U5" s="17">
        <f>[1]Fevereiro!$E$24</f>
        <v>75.375</v>
      </c>
      <c r="V5" s="17">
        <f>[1]Fevereiro!$E$25</f>
        <v>74.791666666666671</v>
      </c>
      <c r="W5" s="17">
        <f>[1]Fevereiro!$E$26</f>
        <v>80.916666666666671</v>
      </c>
      <c r="X5" s="17">
        <f>[1]Fevereiro!$E$27</f>
        <v>73.5</v>
      </c>
      <c r="Y5" s="17">
        <f>[1]Fevereiro!$E$28</f>
        <v>76.625</v>
      </c>
      <c r="Z5" s="17">
        <f>[1]Fevereiro!$E$29</f>
        <v>79.208333333333329</v>
      </c>
      <c r="AA5" s="17">
        <f>[1]Fevereiro!$E$30</f>
        <v>73.416666666666671</v>
      </c>
      <c r="AB5" s="17">
        <f>[1]Fevereiro!$E$31</f>
        <v>76.5</v>
      </c>
      <c r="AC5" s="17">
        <f>[1]Fevereiro!$E$32</f>
        <v>77.416666666666671</v>
      </c>
      <c r="AD5" s="40">
        <f t="shared" ref="AD5:AD12" si="1">AVERAGE(B5:AC5)</f>
        <v>74.916666666666671</v>
      </c>
      <c r="AE5" s="8"/>
    </row>
    <row r="6" spans="1:31" ht="17.100000000000001" customHeight="1">
      <c r="A6" s="16" t="s">
        <v>0</v>
      </c>
      <c r="B6" s="18">
        <f>[2]Fevereiro!$E$5</f>
        <v>73.375</v>
      </c>
      <c r="C6" s="18">
        <f>[2]Fevereiro!$E$6</f>
        <v>70.416666666666671</v>
      </c>
      <c r="D6" s="18">
        <f>[2]Fevereiro!$E$7</f>
        <v>77.583333333333329</v>
      </c>
      <c r="E6" s="18">
        <f>[2]Fevereiro!$E$8</f>
        <v>74.75</v>
      </c>
      <c r="F6" s="18">
        <f>[2]Fevereiro!$E$9</f>
        <v>62.166666666666664</v>
      </c>
      <c r="G6" s="18">
        <f>[2]Fevereiro!$E$10</f>
        <v>70.791666666666671</v>
      </c>
      <c r="H6" s="18">
        <f>[2]Fevereiro!$E$11</f>
        <v>78.083333333333329</v>
      </c>
      <c r="I6" s="18">
        <f>[2]Fevereiro!$E$12</f>
        <v>86.541666666666671</v>
      </c>
      <c r="J6" s="18">
        <f>[2]Fevereiro!$E$13</f>
        <v>82.708333333333329</v>
      </c>
      <c r="K6" s="18">
        <f>[2]Fevereiro!$E$14</f>
        <v>75.416666666666671</v>
      </c>
      <c r="L6" s="18">
        <f>[2]Fevereiro!$E$15</f>
        <v>80.625</v>
      </c>
      <c r="M6" s="18">
        <f>[2]Fevereiro!$E$16</f>
        <v>83.12</v>
      </c>
      <c r="N6" s="18">
        <f>[2]Fevereiro!$E$17</f>
        <v>88.521739130434781</v>
      </c>
      <c r="O6" s="18">
        <f>[2]Fevereiro!$E$18</f>
        <v>91.166666666666671</v>
      </c>
      <c r="P6" s="18">
        <f>[2]Fevereiro!$E$19</f>
        <v>86.5</v>
      </c>
      <c r="Q6" s="18">
        <f>[2]Fevereiro!$E$20</f>
        <v>82.958333333333329</v>
      </c>
      <c r="R6" s="18">
        <f>[2]Fevereiro!$E$21</f>
        <v>71.583333333333329</v>
      </c>
      <c r="S6" s="18">
        <f>[2]Fevereiro!$E$22</f>
        <v>71.166666666666671</v>
      </c>
      <c r="T6" s="18">
        <f>[2]Fevereiro!$E$23</f>
        <v>77.708333333333329</v>
      </c>
      <c r="U6" s="18">
        <f>[2]Fevereiro!$E$24</f>
        <v>81.166666666666671</v>
      </c>
      <c r="V6" s="18">
        <f>[2]Fevereiro!$E$25</f>
        <v>83.083333333333329</v>
      </c>
      <c r="W6" s="18">
        <f>[2]Fevereiro!$E$26</f>
        <v>75.916666666666671</v>
      </c>
      <c r="X6" s="18">
        <f>[2]Fevereiro!$E$27</f>
        <v>72.333333333333329</v>
      </c>
      <c r="Y6" s="18">
        <f>[2]Fevereiro!$E$28</f>
        <v>72.75</v>
      </c>
      <c r="Z6" s="18">
        <f>[2]Fevereiro!$E$29</f>
        <v>79.333333333333329</v>
      </c>
      <c r="AA6" s="18">
        <f>[2]Fevereiro!$E$30</f>
        <v>84.791666666666671</v>
      </c>
      <c r="AB6" s="18">
        <f>[2]Fevereiro!$E$31</f>
        <v>72.666666666666671</v>
      </c>
      <c r="AC6" s="18">
        <f>[2]Fevereiro!$E$32</f>
        <v>66.916666666666671</v>
      </c>
      <c r="AD6" s="41">
        <f t="shared" si="1"/>
        <v>77.647919254658376</v>
      </c>
    </row>
    <row r="7" spans="1:31" ht="17.100000000000001" customHeight="1">
      <c r="A7" s="16" t="s">
        <v>1</v>
      </c>
      <c r="B7" s="18">
        <f>[3]Fevereiro!$E$5</f>
        <v>76.708333333333329</v>
      </c>
      <c r="C7" s="18">
        <f>[3]Fevereiro!$E$6</f>
        <v>69.166666666666671</v>
      </c>
      <c r="D7" s="18">
        <f>[3]Fevereiro!$E$7</f>
        <v>72.416666666666671</v>
      </c>
      <c r="E7" s="18">
        <f>[3]Fevereiro!$E$8</f>
        <v>71.875</v>
      </c>
      <c r="F7" s="18">
        <f>[3]Fevereiro!$E$9</f>
        <v>68.416666666666671</v>
      </c>
      <c r="G7" s="18">
        <f>[3]Fevereiro!$E$10</f>
        <v>67.625</v>
      </c>
      <c r="H7" s="18">
        <f>[3]Fevereiro!$E$11</f>
        <v>70.666666666666671</v>
      </c>
      <c r="I7" s="18">
        <f>[3]Fevereiro!$E$12</f>
        <v>79.166666666666671</v>
      </c>
      <c r="J7" s="18">
        <f>[3]Fevereiro!$E$13</f>
        <v>85.541666666666671</v>
      </c>
      <c r="K7" s="18">
        <f>[3]Fevereiro!$E$14</f>
        <v>76</v>
      </c>
      <c r="L7" s="18">
        <f>[3]Fevereiro!$E$15</f>
        <v>76</v>
      </c>
      <c r="M7" s="18">
        <f>[3]Fevereiro!$E$16</f>
        <v>82.083333333333329</v>
      </c>
      <c r="N7" s="18">
        <f>[3]Fevereiro!$E$17</f>
        <v>88.791666666666671</v>
      </c>
      <c r="O7" s="18">
        <f>[3]Fevereiro!$E$18</f>
        <v>87.666666666666671</v>
      </c>
      <c r="P7" s="18">
        <f>[3]Fevereiro!$E$19</f>
        <v>83.958333333333329</v>
      </c>
      <c r="Q7" s="18">
        <f>[3]Fevereiro!$E$20</f>
        <v>75.041666666666671</v>
      </c>
      <c r="R7" s="18">
        <f>[3]Fevereiro!$E$21</f>
        <v>68.583333333333329</v>
      </c>
      <c r="S7" s="18">
        <f>[3]Fevereiro!$E$22</f>
        <v>69.708333333333329</v>
      </c>
      <c r="T7" s="18">
        <f>[3]Fevereiro!$E$23</f>
        <v>73</v>
      </c>
      <c r="U7" s="18">
        <f>[3]Fevereiro!$E$24</f>
        <v>71.541666666666671</v>
      </c>
      <c r="V7" s="18">
        <f>[3]Fevereiro!$E$25</f>
        <v>77.041666666666671</v>
      </c>
      <c r="W7" s="18">
        <f>[3]Fevereiro!$E$26</f>
        <v>81.25</v>
      </c>
      <c r="X7" s="18">
        <f>[3]Fevereiro!$E$27</f>
        <v>76.583333333333329</v>
      </c>
      <c r="Y7" s="18">
        <f>[3]Fevereiro!$E$28</f>
        <v>72.541666666666671</v>
      </c>
      <c r="Z7" s="18">
        <f>[3]Fevereiro!$E$29</f>
        <v>67.25</v>
      </c>
      <c r="AA7" s="18">
        <f>[3]Fevereiro!$E$30</f>
        <v>73</v>
      </c>
      <c r="AB7" s="18">
        <f>[3]Fevereiro!$E$31</f>
        <v>76.25</v>
      </c>
      <c r="AC7" s="18">
        <f>[3]Fevereiro!$E$32</f>
        <v>78.5</v>
      </c>
      <c r="AD7" s="41">
        <f t="shared" si="1"/>
        <v>75.584821428571431</v>
      </c>
    </row>
    <row r="8" spans="1:31" ht="17.100000000000001" customHeight="1">
      <c r="A8" s="16" t="s">
        <v>47</v>
      </c>
      <c r="B8" s="18">
        <f>[4]Fevereiro!$E$5</f>
        <v>68</v>
      </c>
      <c r="C8" s="18">
        <f>[4]Fevereiro!$E$6</f>
        <v>68.916666666666671</v>
      </c>
      <c r="D8" s="18">
        <f>[4]Fevereiro!$E$7</f>
        <v>72.375</v>
      </c>
      <c r="E8" s="18">
        <f>[4]Fevereiro!$E$8</f>
        <v>71.875</v>
      </c>
      <c r="F8" s="18">
        <f>[4]Fevereiro!$E$9</f>
        <v>63.708333333333336</v>
      </c>
      <c r="G8" s="18">
        <f>[4]Fevereiro!$E$10</f>
        <v>62.083333333333336</v>
      </c>
      <c r="H8" s="18">
        <f>[4]Fevereiro!$E$11</f>
        <v>60.791666666666664</v>
      </c>
      <c r="I8" s="18">
        <f>[4]Fevereiro!$E$12</f>
        <v>67.916666666666671</v>
      </c>
      <c r="J8" s="18">
        <f>[4]Fevereiro!$E$13</f>
        <v>71.25</v>
      </c>
      <c r="K8" s="18">
        <f>[4]Fevereiro!$E$14</f>
        <v>66.416666666666671</v>
      </c>
      <c r="L8" s="18">
        <f>[4]Fevereiro!$E$15</f>
        <v>76.458333333333329</v>
      </c>
      <c r="M8" s="18">
        <f>[4]Fevereiro!$E$16</f>
        <v>85.791666666666671</v>
      </c>
      <c r="N8" s="18">
        <f>[4]Fevereiro!$E$17</f>
        <v>82.875</v>
      </c>
      <c r="O8" s="18">
        <f>[4]Fevereiro!$E$18</f>
        <v>78.666666666666671</v>
      </c>
      <c r="P8" s="18">
        <f>[4]Fevereiro!$E$19</f>
        <v>80.666666666666671</v>
      </c>
      <c r="Q8" s="18">
        <f>[4]Fevereiro!$E$20</f>
        <v>76.875</v>
      </c>
      <c r="R8" s="18">
        <f>[4]Fevereiro!$E$21</f>
        <v>68.875</v>
      </c>
      <c r="S8" s="18">
        <f>[4]Fevereiro!$E$22</f>
        <v>70.541666666666671</v>
      </c>
      <c r="T8" s="18">
        <f>[4]Fevereiro!$E$23</f>
        <v>77.125</v>
      </c>
      <c r="U8" s="18">
        <f>[4]Fevereiro!$E$24</f>
        <v>76.125</v>
      </c>
      <c r="V8" s="18">
        <f>[4]Fevereiro!$E$25</f>
        <v>77.166666666666671</v>
      </c>
      <c r="W8" s="18">
        <f>[4]Fevereiro!$E$26</f>
        <v>75.125</v>
      </c>
      <c r="X8" s="18">
        <f>[4]Fevereiro!$E$27</f>
        <v>70.416666666666671</v>
      </c>
      <c r="Y8" s="18">
        <f>[4]Fevereiro!$E$28</f>
        <v>66.833333333333329</v>
      </c>
      <c r="Z8" s="18">
        <f>[4]Fevereiro!$E$29</f>
        <v>73.208333333333329</v>
      </c>
      <c r="AA8" s="18">
        <f>[4]Fevereiro!$E$30</f>
        <v>81.583333333333329</v>
      </c>
      <c r="AB8" s="18">
        <f>[4]Fevereiro!$E$31</f>
        <v>73.083333333333329</v>
      </c>
      <c r="AC8" s="18">
        <f>[4]Fevereiro!$E$32</f>
        <v>70.041666666666671</v>
      </c>
      <c r="AD8" s="41">
        <f t="shared" si="1"/>
        <v>72.671130952380949</v>
      </c>
    </row>
    <row r="9" spans="1:31" ht="17.100000000000001" customHeight="1">
      <c r="A9" s="16" t="s">
        <v>2</v>
      </c>
      <c r="B9" s="18">
        <f>[5]Fevereiro!$E$5</f>
        <v>82.416666666666671</v>
      </c>
      <c r="C9" s="18">
        <f>[5]Fevereiro!$E$6</f>
        <v>75.291666666666671</v>
      </c>
      <c r="D9" s="18">
        <f>[5]Fevereiro!$E$7</f>
        <v>79.916666666666671</v>
      </c>
      <c r="E9" s="18">
        <f>[5]Fevereiro!$E$8</f>
        <v>75.416666666666671</v>
      </c>
      <c r="F9" s="18">
        <f>[5]Fevereiro!$E$9</f>
        <v>70.25</v>
      </c>
      <c r="G9" s="18">
        <f>[5]Fevereiro!$E$10</f>
        <v>69.5</v>
      </c>
      <c r="H9" s="18">
        <f>[5]Fevereiro!$E$11</f>
        <v>75.125</v>
      </c>
      <c r="I9" s="18">
        <f>[5]Fevereiro!$E$12</f>
        <v>82.458333333333329</v>
      </c>
      <c r="J9" s="18">
        <f>[5]Fevereiro!$E$13</f>
        <v>89.833333333333329</v>
      </c>
      <c r="K9" s="18">
        <f>[5]Fevereiro!$E$14</f>
        <v>86.583333333333329</v>
      </c>
      <c r="L9" s="18">
        <f>[5]Fevereiro!$E$15</f>
        <v>80</v>
      </c>
      <c r="M9" s="18">
        <f>[5]Fevereiro!$E$16</f>
        <v>79.708333333333329</v>
      </c>
      <c r="N9" s="18">
        <f>[5]Fevereiro!$E$17</f>
        <v>76.875</v>
      </c>
      <c r="O9" s="18">
        <f>[5]Fevereiro!$E$18</f>
        <v>76.208333333333329</v>
      </c>
      <c r="P9" s="18">
        <f>[5]Fevereiro!$E$19</f>
        <v>72.416666666666671</v>
      </c>
      <c r="Q9" s="18">
        <f>[5]Fevereiro!$E$20</f>
        <v>67.125</v>
      </c>
      <c r="R9" s="18">
        <f>[5]Fevereiro!$E$21</f>
        <v>64.041666666666671</v>
      </c>
      <c r="S9" s="18">
        <f>[5]Fevereiro!$E$22</f>
        <v>77.083333333333329</v>
      </c>
      <c r="T9" s="18">
        <f>[5]Fevereiro!$E$23</f>
        <v>72.583333333333329</v>
      </c>
      <c r="U9" s="18">
        <f>[5]Fevereiro!$E$24</f>
        <v>71.708333333333329</v>
      </c>
      <c r="V9" s="18">
        <f>[5]Fevereiro!$E$25</f>
        <v>75</v>
      </c>
      <c r="W9" s="18">
        <f>[5]Fevereiro!$E$26</f>
        <v>83.5</v>
      </c>
      <c r="X9" s="18">
        <f>[5]Fevereiro!$E$27</f>
        <v>78.791666666666671</v>
      </c>
      <c r="Y9" s="18">
        <f>[5]Fevereiro!$E$28</f>
        <v>73.375</v>
      </c>
      <c r="Z9" s="18">
        <f>[5]Fevereiro!$E$29</f>
        <v>72.916666666666671</v>
      </c>
      <c r="AA9" s="18">
        <f>[5]Fevereiro!$E$30</f>
        <v>76.25</v>
      </c>
      <c r="AB9" s="18">
        <f>[5]Fevereiro!$E$31</f>
        <v>83.458333333333329</v>
      </c>
      <c r="AC9" s="18">
        <f>[5]Fevereiro!$E$32</f>
        <v>80.375</v>
      </c>
      <c r="AD9" s="41">
        <f t="shared" si="1"/>
        <v>76.72172619047619</v>
      </c>
    </row>
    <row r="10" spans="1:31" ht="17.100000000000001" customHeight="1">
      <c r="A10" s="16" t="s">
        <v>3</v>
      </c>
      <c r="B10" s="18">
        <f>[6]Fevereiro!$E$5</f>
        <v>86.625</v>
      </c>
      <c r="C10" s="18">
        <f>[6]Fevereiro!$E$6</f>
        <v>77.125</v>
      </c>
      <c r="D10" s="18">
        <f>[6]Fevereiro!$E$7</f>
        <v>79.791666666666671</v>
      </c>
      <c r="E10" s="18">
        <f>[6]Fevereiro!$E$8</f>
        <v>75.125</v>
      </c>
      <c r="F10" s="18">
        <f>[6]Fevereiro!$E$9</f>
        <v>73.291666666666671</v>
      </c>
      <c r="G10" s="18">
        <f>[6]Fevereiro!$E$10</f>
        <v>79</v>
      </c>
      <c r="H10" s="18">
        <f>[6]Fevereiro!$E$11</f>
        <v>83.375</v>
      </c>
      <c r="I10" s="18">
        <f>[6]Fevereiro!$E$12</f>
        <v>91.25</v>
      </c>
      <c r="J10" s="18">
        <f>[6]Fevereiro!$E$13</f>
        <v>92.291666666666671</v>
      </c>
      <c r="K10" s="18">
        <f>[6]Fevereiro!$E$14</f>
        <v>80.75</v>
      </c>
      <c r="L10" s="18">
        <f>[6]Fevereiro!$E$15</f>
        <v>74.458333333333329</v>
      </c>
      <c r="M10" s="18">
        <f>[6]Fevereiro!$E$16</f>
        <v>74.75</v>
      </c>
      <c r="N10" s="18">
        <f>[6]Fevereiro!$E$17</f>
        <v>72.583333333333329</v>
      </c>
      <c r="O10" s="18">
        <f>[6]Fevereiro!$E$18</f>
        <v>66.75</v>
      </c>
      <c r="P10" s="18">
        <f>[6]Fevereiro!$E$19</f>
        <v>66.625</v>
      </c>
      <c r="Q10" s="18">
        <f>[6]Fevereiro!$E$20</f>
        <v>66.125</v>
      </c>
      <c r="R10" s="18">
        <f>[6]Fevereiro!$E$21</f>
        <v>63.291666666666664</v>
      </c>
      <c r="S10" s="18">
        <f>[6]Fevereiro!$E$22</f>
        <v>67.916666666666671</v>
      </c>
      <c r="T10" s="18">
        <f>[6]Fevereiro!$E$23</f>
        <v>72.625</v>
      </c>
      <c r="U10" s="18">
        <f>[6]Fevereiro!$E$24</f>
        <v>71.208333333333329</v>
      </c>
      <c r="V10" s="18">
        <f>[6]Fevereiro!$E$25</f>
        <v>78.416666666666671</v>
      </c>
      <c r="W10" s="18">
        <f>[6]Fevereiro!$E$26</f>
        <v>73.541666666666671</v>
      </c>
      <c r="X10" s="18">
        <f>[6]Fevereiro!$E$27</f>
        <v>73.833333333333329</v>
      </c>
      <c r="Y10" s="18">
        <f>[6]Fevereiro!$E$28</f>
        <v>82.541666666666671</v>
      </c>
      <c r="Z10" s="18">
        <f>[6]Fevereiro!$E$29</f>
        <v>78.458333333333329</v>
      </c>
      <c r="AA10" s="18">
        <f>[6]Fevereiro!$E$30</f>
        <v>75.541666666666671</v>
      </c>
      <c r="AB10" s="18">
        <f>[6]Fevereiro!$E$31</f>
        <v>83.083333333333329</v>
      </c>
      <c r="AC10" s="18">
        <f>[6]Fevereiro!$E$32</f>
        <v>80.833333333333329</v>
      </c>
      <c r="AD10" s="41">
        <f t="shared" si="1"/>
        <v>76.471726190476218</v>
      </c>
    </row>
    <row r="11" spans="1:31" ht="17.100000000000001" customHeight="1">
      <c r="A11" s="16" t="s">
        <v>4</v>
      </c>
      <c r="B11" s="18">
        <f>[7]Fevereiro!$E$5</f>
        <v>81.25</v>
      </c>
      <c r="C11" s="18">
        <f>[7]Fevereiro!$E$6</f>
        <v>73.916666666666671</v>
      </c>
      <c r="D11" s="18">
        <f>[7]Fevereiro!$E$7</f>
        <v>78.333333333333329</v>
      </c>
      <c r="E11" s="18">
        <f>[7]Fevereiro!$E$8</f>
        <v>85</v>
      </c>
      <c r="F11" s="18">
        <f>[7]Fevereiro!$E$9</f>
        <v>76.458333333333329</v>
      </c>
      <c r="G11" s="18">
        <f>[7]Fevereiro!$E$10</f>
        <v>81.833333333333329</v>
      </c>
      <c r="H11" s="18">
        <f>[7]Fevereiro!$E$11</f>
        <v>89.041666666666671</v>
      </c>
      <c r="I11" s="18">
        <f>[7]Fevereiro!$E$12</f>
        <v>93.5</v>
      </c>
      <c r="J11" s="18">
        <f>[7]Fevereiro!$E$13</f>
        <v>93.083333333333329</v>
      </c>
      <c r="K11" s="18">
        <f>[7]Fevereiro!$E$14</f>
        <v>85.125</v>
      </c>
      <c r="L11" s="18">
        <f>[7]Fevereiro!$E$15</f>
        <v>76.416666666666671</v>
      </c>
      <c r="M11" s="18">
        <f>[7]Fevereiro!$E$16</f>
        <v>80.625</v>
      </c>
      <c r="N11" s="18">
        <f>[7]Fevereiro!$E$17</f>
        <v>73.5</v>
      </c>
      <c r="O11" s="18">
        <f>[7]Fevereiro!$E$18</f>
        <v>73.416666666666671</v>
      </c>
      <c r="P11" s="18">
        <f>[7]Fevereiro!$E$19</f>
        <v>72.166666666666671</v>
      </c>
      <c r="Q11" s="18">
        <f>[7]Fevereiro!$E$20</f>
        <v>73.75</v>
      </c>
      <c r="R11" s="18">
        <f>[7]Fevereiro!$E$21</f>
        <v>66.291666666666671</v>
      </c>
      <c r="S11" s="18">
        <f>[7]Fevereiro!$E$22</f>
        <v>72.583333333333329</v>
      </c>
      <c r="T11" s="18">
        <f>[7]Fevereiro!$E$23</f>
        <v>79.166666666666671</v>
      </c>
      <c r="U11" s="18">
        <f>[7]Fevereiro!$E$24</f>
        <v>73.75</v>
      </c>
      <c r="V11" s="18">
        <f>[7]Fevereiro!$E$25</f>
        <v>74.791666666666671</v>
      </c>
      <c r="W11" s="18">
        <f>[7]Fevereiro!$E$26</f>
        <v>81.083333333333329</v>
      </c>
      <c r="X11" s="18">
        <f>[7]Fevereiro!$E$27</f>
        <v>85.25</v>
      </c>
      <c r="Y11" s="18">
        <f>[7]Fevereiro!$E$28</f>
        <v>78.291666666666671</v>
      </c>
      <c r="Z11" s="18">
        <f>[7]Fevereiro!$E$29</f>
        <v>84.416666666666671</v>
      </c>
      <c r="AA11" s="18">
        <f>[7]Fevereiro!$E$30</f>
        <v>77.875</v>
      </c>
      <c r="AB11" s="18">
        <f>[7]Fevereiro!$E$31</f>
        <v>79.208333333333329</v>
      </c>
      <c r="AC11" s="18">
        <f>[7]Fevereiro!$E$32</f>
        <v>78.791666666666671</v>
      </c>
      <c r="AD11" s="41">
        <f t="shared" si="1"/>
        <v>79.247023809523824</v>
      </c>
    </row>
    <row r="12" spans="1:31" ht="17.100000000000001" customHeight="1">
      <c r="A12" s="16" t="s">
        <v>5</v>
      </c>
      <c r="B12" s="18">
        <f>[8]Fevereiro!$E$5</f>
        <v>79.083333333333329</v>
      </c>
      <c r="C12" s="18">
        <f>[8]Fevereiro!$E$6</f>
        <v>78.75</v>
      </c>
      <c r="D12" s="18">
        <f>[8]Fevereiro!$E$7</f>
        <v>78.083333333333329</v>
      </c>
      <c r="E12" s="18">
        <f>[8]Fevereiro!$E$8</f>
        <v>75.458333333333329</v>
      </c>
      <c r="F12" s="18">
        <f>[8]Fevereiro!$E$9</f>
        <v>72.291666666666671</v>
      </c>
      <c r="G12" s="18">
        <f>[8]Fevereiro!$E$10</f>
        <v>66.458333333333329</v>
      </c>
      <c r="H12" s="18">
        <f>[8]Fevereiro!$E$11</f>
        <v>67.625</v>
      </c>
      <c r="I12" s="18">
        <f>[8]Fevereiro!$E$12</f>
        <v>80.625</v>
      </c>
      <c r="J12" s="18">
        <f>[8]Fevereiro!$E$13</f>
        <v>81.916666666666671</v>
      </c>
      <c r="K12" s="18">
        <f>[8]Fevereiro!$E$14</f>
        <v>80.478260869565219</v>
      </c>
      <c r="L12" s="18">
        <f>[8]Fevereiro!$E$15</f>
        <v>82.5</v>
      </c>
      <c r="M12" s="18">
        <f>[8]Fevereiro!$E$16</f>
        <v>72.208333333333329</v>
      </c>
      <c r="N12" s="18">
        <f>[8]Fevereiro!$E$17</f>
        <v>76.708333333333329</v>
      </c>
      <c r="O12" s="18">
        <f>[8]Fevereiro!$E$18</f>
        <v>72.125</v>
      </c>
      <c r="P12" s="18">
        <f>[8]Fevereiro!$E$19</f>
        <v>67.125</v>
      </c>
      <c r="Q12" s="18">
        <f>[8]Fevereiro!$E$20</f>
        <v>67.75</v>
      </c>
      <c r="R12" s="18">
        <f>[8]Fevereiro!$E$21</f>
        <v>64.958333333333329</v>
      </c>
      <c r="S12" s="18">
        <f>[8]Fevereiro!$E$22</f>
        <v>67.833333333333329</v>
      </c>
      <c r="T12" s="18">
        <f>[8]Fevereiro!$E$23</f>
        <v>76.541666666666671</v>
      </c>
      <c r="U12" s="18">
        <f>[8]Fevereiro!$E$24</f>
        <v>82.541666666666671</v>
      </c>
      <c r="V12" s="18">
        <f>[8]Fevereiro!$E$25</f>
        <v>79.916666666666671</v>
      </c>
      <c r="W12" s="18">
        <f>[8]Fevereiro!$E$26</f>
        <v>77.75</v>
      </c>
      <c r="X12" s="18">
        <f>[8]Fevereiro!$E$27</f>
        <v>76.208333333333329</v>
      </c>
      <c r="Y12" s="18">
        <f>[8]Fevereiro!$E$28</f>
        <v>81</v>
      </c>
      <c r="Z12" s="18">
        <f>[8]Fevereiro!$E$29</f>
        <v>75.916666666666671</v>
      </c>
      <c r="AA12" s="18">
        <f>[8]Fevereiro!$E$30</f>
        <v>80.833333333333329</v>
      </c>
      <c r="AB12" s="18">
        <f>[8]Fevereiro!$E$31</f>
        <v>81.458333333333329</v>
      </c>
      <c r="AC12" s="18">
        <f>[8]Fevereiro!$E$32</f>
        <v>83.166666666666671</v>
      </c>
      <c r="AD12" s="41">
        <f t="shared" si="1"/>
        <v>75.975414078674945</v>
      </c>
    </row>
    <row r="13" spans="1:31" ht="17.100000000000001" customHeight="1">
      <c r="A13" s="16" t="s">
        <v>49</v>
      </c>
      <c r="B13" s="18">
        <f>[9]Fevereiro!$E$5</f>
        <v>79.208333333333329</v>
      </c>
      <c r="C13" s="18">
        <f>[9]Fevereiro!$E$6</f>
        <v>76.041666666666671</v>
      </c>
      <c r="D13" s="18">
        <f>[9]Fevereiro!$E$7</f>
        <v>74.75</v>
      </c>
      <c r="E13" s="18">
        <f>[9]Fevereiro!$E$8</f>
        <v>80.791666666666671</v>
      </c>
      <c r="F13" s="18">
        <f>[9]Fevereiro!$E$9</f>
        <v>77.75</v>
      </c>
      <c r="G13" s="18">
        <f>[9]Fevereiro!$E$10</f>
        <v>77.916666666666671</v>
      </c>
      <c r="H13" s="18">
        <f>[9]Fevereiro!$E$11</f>
        <v>86.583333333333329</v>
      </c>
      <c r="I13" s="18">
        <f>[9]Fevereiro!$E$12</f>
        <v>94.208333333333329</v>
      </c>
      <c r="J13" s="18">
        <f>[9]Fevereiro!$E$13</f>
        <v>91.75</v>
      </c>
      <c r="K13" s="18">
        <f>[9]Fevereiro!$E$14</f>
        <v>82.666666666666671</v>
      </c>
      <c r="L13" s="18">
        <f>[9]Fevereiro!$E$15</f>
        <v>74.125</v>
      </c>
      <c r="M13" s="18">
        <f>[9]Fevereiro!$E$16</f>
        <v>77</v>
      </c>
      <c r="N13" s="18">
        <f>[9]Fevereiro!$E$17</f>
        <v>82.5</v>
      </c>
      <c r="O13" s="18">
        <f>[9]Fevereiro!$E$18</f>
        <v>68.583333333333329</v>
      </c>
      <c r="P13" s="18">
        <f>[9]Fevereiro!$E$19</f>
        <v>73.708333333333329</v>
      </c>
      <c r="Q13" s="18">
        <f>[9]Fevereiro!$E$20</f>
        <v>75.541666666666671</v>
      </c>
      <c r="R13" s="18">
        <f>[9]Fevereiro!$E$21</f>
        <v>67.333333333333329</v>
      </c>
      <c r="S13" s="18">
        <f>[9]Fevereiro!$E$22</f>
        <v>76.583333333333329</v>
      </c>
      <c r="T13" s="18">
        <f>[9]Fevereiro!$E$23</f>
        <v>71.833333333333329</v>
      </c>
      <c r="U13" s="18">
        <f>[9]Fevereiro!$E$24</f>
        <v>76.875</v>
      </c>
      <c r="V13" s="18">
        <f>[9]Fevereiro!$E$25</f>
        <v>80.166666666666671</v>
      </c>
      <c r="W13" s="18">
        <f>[9]Fevereiro!$E$26</f>
        <v>81.25</v>
      </c>
      <c r="X13" s="18">
        <f>[9]Fevereiro!$E$27</f>
        <v>84.458333333333329</v>
      </c>
      <c r="Y13" s="18">
        <f>[9]Fevereiro!$E$28</f>
        <v>75.416666666666671</v>
      </c>
      <c r="Z13" s="18">
        <f>[9]Fevereiro!$E$29</f>
        <v>79.458333333333329</v>
      </c>
      <c r="AA13" s="18">
        <f>[9]Fevereiro!$E$30</f>
        <v>79.208333333333329</v>
      </c>
      <c r="AB13" s="18">
        <f>[9]Fevereiro!$E$31</f>
        <v>75.791666666666671</v>
      </c>
      <c r="AC13" s="18">
        <f>[9]Fevereiro!$E$32</f>
        <v>79.791666666666671</v>
      </c>
      <c r="AD13" s="41">
        <f>AVERAGE(B13:AC13)</f>
        <v>78.617559523809504</v>
      </c>
    </row>
    <row r="14" spans="1:31" ht="17.100000000000001" customHeight="1">
      <c r="A14" s="16" t="s">
        <v>6</v>
      </c>
      <c r="B14" s="18">
        <f>[10]Fevereiro!$E$5</f>
        <v>78</v>
      </c>
      <c r="C14" s="18">
        <f>[10]Fevereiro!$E$6</f>
        <v>67.833333333333329</v>
      </c>
      <c r="D14" s="18">
        <f>[10]Fevereiro!$E$7</f>
        <v>71.307692307692307</v>
      </c>
      <c r="E14" s="18">
        <f>[10]Fevereiro!$E$8</f>
        <v>69.416666666666671</v>
      </c>
      <c r="F14" s="18">
        <f>[10]Fevereiro!$E$9</f>
        <v>59</v>
      </c>
      <c r="G14" s="18">
        <f>[10]Fevereiro!$E$10</f>
        <v>63.3125</v>
      </c>
      <c r="H14" s="18">
        <f>[10]Fevereiro!$E$11</f>
        <v>68.411764705882348</v>
      </c>
      <c r="I14" s="18">
        <f>[10]Fevereiro!$E$12</f>
        <v>79.666666666666671</v>
      </c>
      <c r="J14" s="18">
        <f>[10]Fevereiro!$E$13</f>
        <v>87</v>
      </c>
      <c r="K14" s="18">
        <f>[10]Fevereiro!$E$14</f>
        <v>72.416666666666671</v>
      </c>
      <c r="L14" s="18">
        <f>[10]Fevereiro!$E$15</f>
        <v>64.785714285714292</v>
      </c>
      <c r="M14" s="18">
        <f>[10]Fevereiro!$E$16</f>
        <v>74.272727272727266</v>
      </c>
      <c r="N14" s="18">
        <f>[10]Fevereiro!$E$17</f>
        <v>55.25</v>
      </c>
      <c r="O14" s="18">
        <f>[10]Fevereiro!$E$18</f>
        <v>65.0625</v>
      </c>
      <c r="P14" s="18">
        <f>[10]Fevereiro!$E$19</f>
        <v>72.266666666666666</v>
      </c>
      <c r="Q14" s="18">
        <f>[10]Fevereiro!$E$20</f>
        <v>52.916666666666664</v>
      </c>
      <c r="R14" s="18">
        <f>[10]Fevereiro!$E$21</f>
        <v>69.1875</v>
      </c>
      <c r="S14" s="18">
        <f>[10]Fevereiro!$E$22</f>
        <v>78.714285714285708</v>
      </c>
      <c r="T14" s="18">
        <f>[10]Fevereiro!$E$23</f>
        <v>59.916666666666664</v>
      </c>
      <c r="U14" s="18">
        <f>[10]Fevereiro!$E$24</f>
        <v>74</v>
      </c>
      <c r="V14" s="18">
        <f>[10]Fevereiro!$E$25</f>
        <v>66.84615384615384</v>
      </c>
      <c r="W14" s="18">
        <f>[10]Fevereiro!$E$26</f>
        <v>65.833333333333329</v>
      </c>
      <c r="X14" s="18">
        <f>[10]Fevereiro!$E$27</f>
        <v>73.92307692307692</v>
      </c>
      <c r="Y14" s="18">
        <f>[10]Fevereiro!$E$28</f>
        <v>58.153846153846153</v>
      </c>
      <c r="Z14" s="18">
        <f>[10]Fevereiro!$E$29</f>
        <v>67.882352941176464</v>
      </c>
      <c r="AA14" s="18">
        <f>[10]Fevereiro!$E$30</f>
        <v>68.733333333333334</v>
      </c>
      <c r="AB14" s="18">
        <f>[10]Fevereiro!$E$31</f>
        <v>66.599999999999994</v>
      </c>
      <c r="AC14" s="18">
        <f>[10]Fevereiro!$E$32</f>
        <v>70.083333333333329</v>
      </c>
      <c r="AD14" s="41">
        <f t="shared" ref="AD14:AD31" si="2">AVERAGE(B14:AC14)</f>
        <v>68.599765981567444</v>
      </c>
    </row>
    <row r="15" spans="1:31" ht="17.100000000000001" customHeight="1">
      <c r="A15" s="16" t="s">
        <v>7</v>
      </c>
      <c r="B15" s="18">
        <f>[11]Fevereiro!$E$5</f>
        <v>70.625</v>
      </c>
      <c r="C15" s="18">
        <f>[11]Fevereiro!$E$6</f>
        <v>70.375</v>
      </c>
      <c r="D15" s="18">
        <f>[11]Fevereiro!$E$7</f>
        <v>72.458333333333329</v>
      </c>
      <c r="E15" s="18">
        <f>[11]Fevereiro!$E$8</f>
        <v>75</v>
      </c>
      <c r="F15" s="18">
        <f>[11]Fevereiro!$E$9</f>
        <v>61.375</v>
      </c>
      <c r="G15" s="18">
        <f>[11]Fevereiro!$E$10</f>
        <v>59.583333333333336</v>
      </c>
      <c r="H15" s="18">
        <f>[11]Fevereiro!$E$11</f>
        <v>71.708333333333329</v>
      </c>
      <c r="I15" s="18">
        <f>[11]Fevereiro!$E$12</f>
        <v>84.125</v>
      </c>
      <c r="J15" s="18">
        <f>[11]Fevereiro!$E$13</f>
        <v>86.541666666666671</v>
      </c>
      <c r="K15" s="18">
        <f>[11]Fevereiro!$E$14</f>
        <v>78.708333333333329</v>
      </c>
      <c r="L15" s="18">
        <f>[11]Fevereiro!$E$15</f>
        <v>87.375</v>
      </c>
      <c r="M15" s="18">
        <f>[11]Fevereiro!$E$16</f>
        <v>81.958333333333329</v>
      </c>
      <c r="N15" s="18">
        <f>[11]Fevereiro!$E$17</f>
        <v>90.5</v>
      </c>
      <c r="O15" s="18">
        <f>[11]Fevereiro!$E$18</f>
        <v>88.041666666666671</v>
      </c>
      <c r="P15" s="18">
        <f>[11]Fevereiro!$E$19</f>
        <v>89.458333333333329</v>
      </c>
      <c r="Q15" s="18">
        <f>[11]Fevereiro!$E$20</f>
        <v>75.291666666666671</v>
      </c>
      <c r="R15" s="18">
        <f>[11]Fevereiro!$E$21</f>
        <v>64.125</v>
      </c>
      <c r="S15" s="18">
        <f>[11]Fevereiro!$E$22</f>
        <v>69.666666666666671</v>
      </c>
      <c r="T15" s="18">
        <f>[11]Fevereiro!$E$23</f>
        <v>77.083333333333329</v>
      </c>
      <c r="U15" s="18">
        <f>[11]Fevereiro!$E$24</f>
        <v>72.791666666666671</v>
      </c>
      <c r="V15" s="18">
        <f>[11]Fevereiro!$E$25</f>
        <v>77.958333333333329</v>
      </c>
      <c r="W15" s="18">
        <f>[11]Fevereiro!$E$26</f>
        <v>81.625</v>
      </c>
      <c r="X15" s="18">
        <f>[11]Fevereiro!$E$27</f>
        <v>76.458333333333329</v>
      </c>
      <c r="Y15" s="18">
        <f>[11]Fevereiro!$E$28</f>
        <v>69.25</v>
      </c>
      <c r="Z15" s="18">
        <f>[11]Fevereiro!$E$29</f>
        <v>69.958333333333329</v>
      </c>
      <c r="AA15" s="18">
        <f>[11]Fevereiro!$E$30</f>
        <v>83.708333333333329</v>
      </c>
      <c r="AB15" s="18">
        <f>[11]Fevereiro!$E$31</f>
        <v>72.041666666666671</v>
      </c>
      <c r="AC15" s="18">
        <f>[11]Fevereiro!$E$32</f>
        <v>75.583333333333329</v>
      </c>
      <c r="AD15" s="41">
        <f t="shared" si="2"/>
        <v>76.191964285714292</v>
      </c>
    </row>
    <row r="16" spans="1:31" ht="17.100000000000001" customHeight="1">
      <c r="A16" s="16" t="s">
        <v>8</v>
      </c>
      <c r="B16" s="18">
        <f>[12]Fevereiro!$E$5</f>
        <v>70.541666666666671</v>
      </c>
      <c r="C16" s="18">
        <f>[12]Fevereiro!$E$6</f>
        <v>66.666666666666671</v>
      </c>
      <c r="D16" s="18">
        <f>[12]Fevereiro!$E$7</f>
        <v>84.291666666666671</v>
      </c>
      <c r="E16" s="18">
        <f>[12]Fevereiro!$E$8</f>
        <v>77.833333333333329</v>
      </c>
      <c r="F16" s="18">
        <f>[12]Fevereiro!$E$9</f>
        <v>68.666666666666671</v>
      </c>
      <c r="G16" s="18">
        <f>[12]Fevereiro!$E$10</f>
        <v>72.083333333333329</v>
      </c>
      <c r="H16" s="18">
        <f>[12]Fevereiro!$E$11</f>
        <v>79.791666666666671</v>
      </c>
      <c r="I16" s="18">
        <f>[12]Fevereiro!$E$12</f>
        <v>81.791666666666671</v>
      </c>
      <c r="J16" s="18">
        <f>[12]Fevereiro!$E$13</f>
        <v>84.083333333333329</v>
      </c>
      <c r="K16" s="18">
        <f>[12]Fevereiro!$E$14</f>
        <v>80.958333333333329</v>
      </c>
      <c r="L16" s="18">
        <f>[12]Fevereiro!$E$15</f>
        <v>85.208333333333329</v>
      </c>
      <c r="M16" s="18">
        <f>[12]Fevereiro!$E$16</f>
        <v>81.583333333333329</v>
      </c>
      <c r="N16" s="18">
        <f>[12]Fevereiro!$E$17</f>
        <v>88.916666666666671</v>
      </c>
      <c r="O16" s="18">
        <f>[12]Fevereiro!$E$18</f>
        <v>87.625</v>
      </c>
      <c r="P16" s="18">
        <f>[12]Fevereiro!$E$19</f>
        <v>89.333333333333329</v>
      </c>
      <c r="Q16" s="18">
        <f>[12]Fevereiro!$E$20</f>
        <v>82.958333333333329</v>
      </c>
      <c r="R16" s="18">
        <f>[12]Fevereiro!$E$21</f>
        <v>72.708333333333329</v>
      </c>
      <c r="S16" s="18">
        <f>[12]Fevereiro!$E$22</f>
        <v>68.416666666666671</v>
      </c>
      <c r="T16" s="18">
        <f>[12]Fevereiro!$E$23</f>
        <v>81.541666666666671</v>
      </c>
      <c r="U16" s="18">
        <f>[12]Fevereiro!$E$24</f>
        <v>80.708333333333329</v>
      </c>
      <c r="V16" s="18">
        <f>[12]Fevereiro!$E$25</f>
        <v>84.291666666666671</v>
      </c>
      <c r="W16" s="18">
        <f>[12]Fevereiro!$E$26</f>
        <v>76.416666666666671</v>
      </c>
      <c r="X16" s="18">
        <f>[12]Fevereiro!$E$27</f>
        <v>72.5</v>
      </c>
      <c r="Y16" s="18">
        <f>[12]Fevereiro!$E$28</f>
        <v>76.5</v>
      </c>
      <c r="Z16" s="18">
        <f>[12]Fevereiro!$E$29</f>
        <v>73.416666666666671</v>
      </c>
      <c r="AA16" s="18">
        <f>[12]Fevereiro!$E$30</f>
        <v>82.333333333333329</v>
      </c>
      <c r="AB16" s="18">
        <f>[12]Fevereiro!$E$31</f>
        <v>67.666666666666671</v>
      </c>
      <c r="AC16" s="18">
        <f>[12]Fevereiro!$E$32</f>
        <v>75.208333333333329</v>
      </c>
      <c r="AD16" s="41">
        <f t="shared" si="2"/>
        <v>78.358630952380963</v>
      </c>
    </row>
    <row r="17" spans="1:31" ht="17.100000000000001" customHeight="1">
      <c r="A17" s="16" t="s">
        <v>9</v>
      </c>
      <c r="B17" s="18">
        <f>[13]Fevereiro!$E$5</f>
        <v>74</v>
      </c>
      <c r="C17" s="18">
        <f>[13]Fevereiro!$E$6</f>
        <v>69.166666666666671</v>
      </c>
      <c r="D17" s="18">
        <f>[13]Fevereiro!$E$7</f>
        <v>77.458333333333329</v>
      </c>
      <c r="E17" s="18">
        <f>[13]Fevereiro!$E$8</f>
        <v>80.541666666666671</v>
      </c>
      <c r="F17" s="18">
        <f>[13]Fevereiro!$E$9</f>
        <v>68.875</v>
      </c>
      <c r="G17" s="18">
        <f>[13]Fevereiro!$E$10</f>
        <v>66.958333333333329</v>
      </c>
      <c r="H17" s="18">
        <f>[13]Fevereiro!$E$11</f>
        <v>79.708333333333329</v>
      </c>
      <c r="I17" s="18">
        <f>[13]Fevereiro!$E$12</f>
        <v>81</v>
      </c>
      <c r="J17" s="18">
        <f>[13]Fevereiro!$E$13</f>
        <v>86.125</v>
      </c>
      <c r="K17" s="18">
        <f>[13]Fevereiro!$E$14</f>
        <v>86.416666666666671</v>
      </c>
      <c r="L17" s="18">
        <f>[13]Fevereiro!$E$15</f>
        <v>87.791666666666671</v>
      </c>
      <c r="M17" s="18">
        <f>[13]Fevereiro!$E$16</f>
        <v>81.166666666666671</v>
      </c>
      <c r="N17" s="18">
        <f>[13]Fevereiro!$E$17</f>
        <v>85.208333333333329</v>
      </c>
      <c r="O17" s="18">
        <f>[13]Fevereiro!$E$18</f>
        <v>85.916666666666671</v>
      </c>
      <c r="P17" s="18">
        <f>[13]Fevereiro!$E$19</f>
        <v>86.875</v>
      </c>
      <c r="Q17" s="18">
        <f>[13]Fevereiro!$E$20</f>
        <v>77.083333333333329</v>
      </c>
      <c r="R17" s="18">
        <f>[13]Fevereiro!$E$21</f>
        <v>68.875</v>
      </c>
      <c r="S17" s="18">
        <f>[13]Fevereiro!$E$22</f>
        <v>71.541666666666671</v>
      </c>
      <c r="T17" s="18">
        <f>[13]Fevereiro!$E$23</f>
        <v>81.25</v>
      </c>
      <c r="U17" s="18">
        <f>[13]Fevereiro!$E$24</f>
        <v>73</v>
      </c>
      <c r="V17" s="18">
        <f>[13]Fevereiro!$E$25</f>
        <v>78.666666666666671</v>
      </c>
      <c r="W17" s="18">
        <f>[13]Fevereiro!$E$26</f>
        <v>82.583333333333329</v>
      </c>
      <c r="X17" s="18">
        <f>[13]Fevereiro!$E$27</f>
        <v>73.708333333333329</v>
      </c>
      <c r="Y17" s="18">
        <f>[13]Fevereiro!$E$28</f>
        <v>76.291666666666671</v>
      </c>
      <c r="Z17" s="18">
        <f>[13]Fevereiro!$E$29</f>
        <v>74.958333333333329</v>
      </c>
      <c r="AA17" s="18">
        <f>[13]Fevereiro!$E$30</f>
        <v>79.666666666666671</v>
      </c>
      <c r="AB17" s="18">
        <f>[13]Fevereiro!$E$31</f>
        <v>70.541666666666671</v>
      </c>
      <c r="AC17" s="18">
        <f>[13]Fevereiro!$E$32</f>
        <v>77.125</v>
      </c>
      <c r="AD17" s="41">
        <f t="shared" si="2"/>
        <v>77.946428571428569</v>
      </c>
    </row>
    <row r="18" spans="1:31" ht="17.100000000000001" customHeight="1">
      <c r="A18" s="16" t="s">
        <v>48</v>
      </c>
      <c r="B18" s="18">
        <f>[14]Fevereiro!$E$5</f>
        <v>71.333333333333329</v>
      </c>
      <c r="C18" s="18">
        <f>[14]Fevereiro!$E$6</f>
        <v>70.083333333333329</v>
      </c>
      <c r="D18" s="18">
        <f>[14]Fevereiro!$E$7</f>
        <v>67.75</v>
      </c>
      <c r="E18" s="18">
        <f>[14]Fevereiro!$E$8</f>
        <v>66.666666666666671</v>
      </c>
      <c r="F18" s="18">
        <f>[14]Fevereiro!$E$9</f>
        <v>57.875</v>
      </c>
      <c r="G18" s="18">
        <f>[14]Fevereiro!$E$10</f>
        <v>58.125</v>
      </c>
      <c r="H18" s="18">
        <f>[14]Fevereiro!$E$11</f>
        <v>68.916666666666671</v>
      </c>
      <c r="I18" s="18">
        <f>[14]Fevereiro!$E$12</f>
        <v>69.958333333333329</v>
      </c>
      <c r="J18" s="18">
        <f>[14]Fevereiro!$E$13</f>
        <v>75.291666666666671</v>
      </c>
      <c r="K18" s="18">
        <f>[14]Fevereiro!$E$14</f>
        <v>69.541666666666671</v>
      </c>
      <c r="L18" s="18">
        <f>[14]Fevereiro!$E$15</f>
        <v>84.625</v>
      </c>
      <c r="M18" s="18">
        <f>[14]Fevereiro!$E$16</f>
        <v>89.708333333333329</v>
      </c>
      <c r="N18" s="18">
        <f>[14]Fevereiro!$E$17</f>
        <v>87.291666666666671</v>
      </c>
      <c r="O18" s="18">
        <f>[14]Fevereiro!$E$18</f>
        <v>85.083333333333329</v>
      </c>
      <c r="P18" s="18">
        <f>[14]Fevereiro!$E$19</f>
        <v>87.75</v>
      </c>
      <c r="Q18" s="18">
        <f>[14]Fevereiro!$E$20</f>
        <v>76.75</v>
      </c>
      <c r="R18" s="18">
        <f>[14]Fevereiro!$E$21</f>
        <v>64.75</v>
      </c>
      <c r="S18" s="18">
        <f>[14]Fevereiro!$E$22</f>
        <v>68.666666666666671</v>
      </c>
      <c r="T18" s="18">
        <f>[14]Fevereiro!$E$23</f>
        <v>78.375</v>
      </c>
      <c r="U18" s="18">
        <f>[14]Fevereiro!$E$24</f>
        <v>74.875</v>
      </c>
      <c r="V18" s="18">
        <f>[14]Fevereiro!$E$25</f>
        <v>83.583333333333329</v>
      </c>
      <c r="W18" s="18">
        <f>[14]Fevereiro!$E$26</f>
        <v>79.583333333333329</v>
      </c>
      <c r="X18" s="18">
        <f>[14]Fevereiro!$E$27</f>
        <v>73.25</v>
      </c>
      <c r="Y18" s="18">
        <f>[14]Fevereiro!$E$28</f>
        <v>69.791666666666671</v>
      </c>
      <c r="Z18" s="18">
        <f>[14]Fevereiro!$E$29</f>
        <v>70.5</v>
      </c>
      <c r="AA18" s="18">
        <f>[14]Fevereiro!$E$30</f>
        <v>79.916666666666671</v>
      </c>
      <c r="AB18" s="18">
        <f>[14]Fevereiro!$E$31</f>
        <v>73.666666666666671</v>
      </c>
      <c r="AC18" s="18">
        <f>[14]Fevereiro!$E$32</f>
        <v>73.333333333333329</v>
      </c>
      <c r="AD18" s="41">
        <f t="shared" si="2"/>
        <v>74.180059523809533</v>
      </c>
    </row>
    <row r="19" spans="1:31" ht="17.100000000000001" customHeight="1">
      <c r="A19" s="16" t="s">
        <v>10</v>
      </c>
      <c r="B19" s="18">
        <f>[15]Fevereiro!$E$5</f>
        <v>66.541666666666671</v>
      </c>
      <c r="C19" s="18">
        <f>[15]Fevereiro!$E$6</f>
        <v>66.666666666666671</v>
      </c>
      <c r="D19" s="18">
        <f>[15]Fevereiro!$E$7</f>
        <v>76.416666666666671</v>
      </c>
      <c r="E19" s="18">
        <f>[15]Fevereiro!$E$8</f>
        <v>74.75</v>
      </c>
      <c r="F19" s="18">
        <f>[15]Fevereiro!$E$9</f>
        <v>63.083333333333336</v>
      </c>
      <c r="G19" s="18">
        <f>[15]Fevereiro!$E$10</f>
        <v>64.208333333333329</v>
      </c>
      <c r="H19" s="18">
        <f>[15]Fevereiro!$E$11</f>
        <v>80.041666666666671</v>
      </c>
      <c r="I19" s="18">
        <f>[15]Fevereiro!$E$12</f>
        <v>82.208333333333329</v>
      </c>
      <c r="J19" s="18">
        <f>[15]Fevereiro!$E$13</f>
        <v>80.833333333333329</v>
      </c>
      <c r="K19" s="18">
        <f>[15]Fevereiro!$E$14</f>
        <v>76.708333333333329</v>
      </c>
      <c r="L19" s="18">
        <f>[15]Fevereiro!$E$15</f>
        <v>82.583333333333329</v>
      </c>
      <c r="M19" s="18">
        <f>[15]Fevereiro!$E$16</f>
        <v>81.583333333333329</v>
      </c>
      <c r="N19" s="18">
        <f>[15]Fevereiro!$E$17</f>
        <v>86.666666666666671</v>
      </c>
      <c r="O19" s="18">
        <f>[15]Fevereiro!$E$18</f>
        <v>85.875</v>
      </c>
      <c r="P19" s="18">
        <f>[15]Fevereiro!$E$19</f>
        <v>89.083333333333329</v>
      </c>
      <c r="Q19" s="18">
        <f>[15]Fevereiro!$E$20</f>
        <v>78.041666666666671</v>
      </c>
      <c r="R19" s="18">
        <f>[15]Fevereiro!$E$21</f>
        <v>69.083333333333329</v>
      </c>
      <c r="S19" s="18">
        <f>[15]Fevereiro!$E$22</f>
        <v>65.666666666666671</v>
      </c>
      <c r="T19" s="18">
        <f>[15]Fevereiro!$E$23</f>
        <v>77.041666666666671</v>
      </c>
      <c r="U19" s="18">
        <f>[15]Fevereiro!$E$24</f>
        <v>74.541666666666671</v>
      </c>
      <c r="V19" s="18">
        <f>[15]Fevereiro!$E$25</f>
        <v>77</v>
      </c>
      <c r="W19" s="18">
        <f>[15]Fevereiro!$E$26</f>
        <v>74.458333333333329</v>
      </c>
      <c r="X19" s="18">
        <f>[15]Fevereiro!$E$27</f>
        <v>70.083333333333329</v>
      </c>
      <c r="Y19" s="18">
        <f>[15]Fevereiro!$E$28</f>
        <v>67.875</v>
      </c>
      <c r="Z19" s="18">
        <f>[15]Fevereiro!$E$29</f>
        <v>68.708333333333329</v>
      </c>
      <c r="AA19" s="18">
        <f>[15]Fevereiro!$E$30</f>
        <v>83.291666666666671</v>
      </c>
      <c r="AB19" s="18">
        <f>[15]Fevereiro!$E$31</f>
        <v>69.916666666666671</v>
      </c>
      <c r="AC19" s="18">
        <f>[15]Fevereiro!$E$32</f>
        <v>70.5</v>
      </c>
      <c r="AD19" s="41">
        <f t="shared" si="2"/>
        <v>75.123511904761912</v>
      </c>
    </row>
    <row r="20" spans="1:31" ht="17.100000000000001" customHeight="1">
      <c r="A20" s="16" t="s">
        <v>11</v>
      </c>
      <c r="B20" s="18">
        <f>[16]Fevereiro!$E$5</f>
        <v>78.166666666666671</v>
      </c>
      <c r="C20" s="18">
        <f>[16]Fevereiro!$E$6</f>
        <v>78.416666666666671</v>
      </c>
      <c r="D20" s="18">
        <f>[16]Fevereiro!$E$7</f>
        <v>75.791666666666671</v>
      </c>
      <c r="E20" s="18">
        <f>[16]Fevereiro!$E$8</f>
        <v>70.571428571428569</v>
      </c>
      <c r="F20" s="18">
        <f>[16]Fevereiro!$E$9</f>
        <v>67.208333333333329</v>
      </c>
      <c r="G20" s="18">
        <f>[16]Fevereiro!$E$10</f>
        <v>68.291666666666671</v>
      </c>
      <c r="H20" s="18">
        <f>[16]Fevereiro!$E$11</f>
        <v>71.625</v>
      </c>
      <c r="I20" s="18">
        <f>[16]Fevereiro!$E$12</f>
        <v>83.083333333333329</v>
      </c>
      <c r="J20" s="18">
        <f>[16]Fevereiro!$E$13</f>
        <v>85.692307692307693</v>
      </c>
      <c r="K20" s="18">
        <f>[16]Fevereiro!$E$14</f>
        <v>78.7</v>
      </c>
      <c r="L20" s="18">
        <f>[16]Fevereiro!$E$15</f>
        <v>89.782608695652172</v>
      </c>
      <c r="M20" s="18">
        <f>[16]Fevereiro!$E$16</f>
        <v>87.583333333333329</v>
      </c>
      <c r="N20" s="18">
        <f>[16]Fevereiro!$E$17</f>
        <v>78.4375</v>
      </c>
      <c r="O20" s="18">
        <f>[16]Fevereiro!$E$18</f>
        <v>81.875</v>
      </c>
      <c r="P20" s="18">
        <f>[16]Fevereiro!$E$19</f>
        <v>82.5</v>
      </c>
      <c r="Q20" s="18">
        <f>[16]Fevereiro!$E$20</f>
        <v>73.416666666666671</v>
      </c>
      <c r="R20" s="18">
        <f>[16]Fevereiro!$E$21</f>
        <v>65.708333333333329</v>
      </c>
      <c r="S20" s="18">
        <f>[16]Fevereiro!$E$22</f>
        <v>83.458333333333329</v>
      </c>
      <c r="T20" s="18">
        <f>[16]Fevereiro!$E$23</f>
        <v>84.208333333333329</v>
      </c>
      <c r="U20" s="18">
        <f>[16]Fevereiro!$E$24</f>
        <v>80.041666666666671</v>
      </c>
      <c r="V20" s="18">
        <f>[16]Fevereiro!$E$25</f>
        <v>81.041666666666671</v>
      </c>
      <c r="W20" s="18">
        <f>[16]Fevereiro!$E$26</f>
        <v>84.083333333333329</v>
      </c>
      <c r="X20" s="18">
        <f>[16]Fevereiro!$E$27</f>
        <v>76.523809523809518</v>
      </c>
      <c r="Y20" s="18">
        <f>[16]Fevereiro!$E$28</f>
        <v>73.708333333333329</v>
      </c>
      <c r="Z20" s="18">
        <f>[16]Fevereiro!$E$29</f>
        <v>74.541666666666671</v>
      </c>
      <c r="AA20" s="18">
        <f>[16]Fevereiro!$E$30</f>
        <v>84.571428571428569</v>
      </c>
      <c r="AB20" s="18">
        <f>[16]Fevereiro!$E$31</f>
        <v>76.333333333333329</v>
      </c>
      <c r="AC20" s="18">
        <f>[16]Fevereiro!$E$32</f>
        <v>84.541666666666671</v>
      </c>
      <c r="AD20" s="41">
        <f t="shared" si="2"/>
        <v>78.568002966236662</v>
      </c>
    </row>
    <row r="21" spans="1:31" ht="17.100000000000001" customHeight="1">
      <c r="A21" s="16" t="s">
        <v>12</v>
      </c>
      <c r="B21" s="18">
        <f>[17]Fevereiro!$E$5</f>
        <v>76.083333333333329</v>
      </c>
      <c r="C21" s="18">
        <f>[17]Fevereiro!$E$6</f>
        <v>72.166666666666671</v>
      </c>
      <c r="D21" s="18">
        <f>[17]Fevereiro!$E$7</f>
        <v>74.333333333333329</v>
      </c>
      <c r="E21" s="18">
        <f>[17]Fevereiro!$E$8</f>
        <v>78.458333333333329</v>
      </c>
      <c r="F21" s="18">
        <f>[17]Fevereiro!$E$9</f>
        <v>77.25</v>
      </c>
      <c r="G21" s="18">
        <f>[17]Fevereiro!$E$10</f>
        <v>74.083333333333329</v>
      </c>
      <c r="H21" s="18">
        <f>[17]Fevereiro!$E$11</f>
        <v>70.583333333333329</v>
      </c>
      <c r="I21" s="18">
        <f>[17]Fevereiro!$E$12</f>
        <v>76.416666666666671</v>
      </c>
      <c r="J21" s="18">
        <f>[17]Fevereiro!$E$13</f>
        <v>78.958333333333329</v>
      </c>
      <c r="K21" s="18">
        <f>[17]Fevereiro!$E$14</f>
        <v>77.041666666666671</v>
      </c>
      <c r="L21" s="18">
        <f>[17]Fevereiro!$E$15</f>
        <v>82.958333333333329</v>
      </c>
      <c r="M21" s="18">
        <f>[17]Fevereiro!$E$16</f>
        <v>84.375</v>
      </c>
      <c r="N21" s="18">
        <f>[17]Fevereiro!$E$17</f>
        <v>85.333333333333329</v>
      </c>
      <c r="O21" s="18">
        <f>[17]Fevereiro!$E$18</f>
        <v>83.375</v>
      </c>
      <c r="P21" s="18">
        <f>[17]Fevereiro!$E$19</f>
        <v>83.416666666666671</v>
      </c>
      <c r="Q21" s="18">
        <f>[17]Fevereiro!$E$20</f>
        <v>75.875</v>
      </c>
      <c r="R21" s="18">
        <f>[17]Fevereiro!$E$21</f>
        <v>72.291666666666671</v>
      </c>
      <c r="S21" s="18">
        <f>[17]Fevereiro!$E$22</f>
        <v>74.833333333333329</v>
      </c>
      <c r="T21" s="18">
        <f>[17]Fevereiro!$E$23</f>
        <v>78.833333333333329</v>
      </c>
      <c r="U21" s="18">
        <f>[17]Fevereiro!$E$24</f>
        <v>75.041666666666671</v>
      </c>
      <c r="V21" s="18">
        <f>[17]Fevereiro!$E$25</f>
        <v>80.5</v>
      </c>
      <c r="W21" s="18">
        <f>[17]Fevereiro!$E$26</f>
        <v>81.541666666666671</v>
      </c>
      <c r="X21" s="18">
        <f>[17]Fevereiro!$E$27</f>
        <v>78.791666666666671</v>
      </c>
      <c r="Y21" s="18">
        <f>[17]Fevereiro!$E$28</f>
        <v>78.916666666666671</v>
      </c>
      <c r="Z21" s="18">
        <f>[17]Fevereiro!$E$29</f>
        <v>73.291666666666671</v>
      </c>
      <c r="AA21" s="18">
        <f>[17]Fevereiro!$E$30</f>
        <v>74.958333333333329</v>
      </c>
      <c r="AB21" s="18">
        <f>[17]Fevereiro!$E$31</f>
        <v>75</v>
      </c>
      <c r="AC21" s="18">
        <f>[17]Fevereiro!$E$32</f>
        <v>78.75</v>
      </c>
      <c r="AD21" s="41">
        <f t="shared" si="2"/>
        <v>77.623511904761912</v>
      </c>
    </row>
    <row r="22" spans="1:31" ht="17.100000000000001" customHeight="1">
      <c r="A22" s="16" t="s">
        <v>13</v>
      </c>
      <c r="B22" s="18">
        <f>[18]Fevereiro!$E$5</f>
        <v>83.625</v>
      </c>
      <c r="C22" s="18">
        <f>[18]Fevereiro!$E$6</f>
        <v>78.041666666666671</v>
      </c>
      <c r="D22" s="18">
        <f>[18]Fevereiro!$E$7</f>
        <v>78</v>
      </c>
      <c r="E22" s="18">
        <f>[18]Fevereiro!$E$8</f>
        <v>81.625</v>
      </c>
      <c r="F22" s="18">
        <f>[18]Fevereiro!$E$9</f>
        <v>77.708333333333329</v>
      </c>
      <c r="G22" s="18">
        <f>[18]Fevereiro!$E$10</f>
        <v>76.75</v>
      </c>
      <c r="H22" s="18">
        <f>[18]Fevereiro!$E$11</f>
        <v>74.958333333333329</v>
      </c>
      <c r="I22" s="18">
        <f>[18]Fevereiro!$E$12</f>
        <v>87.416666666666671</v>
      </c>
      <c r="J22" s="18">
        <f>[18]Fevereiro!$E$13</f>
        <v>89.208333333333329</v>
      </c>
      <c r="K22" s="18">
        <f>[18]Fevereiro!$E$14</f>
        <v>86.916666666666671</v>
      </c>
      <c r="L22" s="18">
        <f>[18]Fevereiro!$E$15</f>
        <v>79.5</v>
      </c>
      <c r="M22" s="18">
        <f>[18]Fevereiro!$E$16</f>
        <v>78.916666666666671</v>
      </c>
      <c r="N22" s="18">
        <f>[18]Fevereiro!$E$17</f>
        <v>78.291666666666671</v>
      </c>
      <c r="O22" s="18">
        <f>[18]Fevereiro!$E$18</f>
        <v>83.375</v>
      </c>
      <c r="P22" s="18">
        <f>[18]Fevereiro!$E$19</f>
        <v>83.416666666666671</v>
      </c>
      <c r="Q22" s="18">
        <f>[18]Fevereiro!$E$20</f>
        <v>75.875</v>
      </c>
      <c r="R22" s="18">
        <f>[18]Fevereiro!$E$21</f>
        <v>72.291666666666671</v>
      </c>
      <c r="S22" s="18">
        <f>[18]Fevereiro!$E$22</f>
        <v>74.833333333333329</v>
      </c>
      <c r="T22" s="18">
        <f>[18]Fevereiro!$E$23</f>
        <v>81.375</v>
      </c>
      <c r="U22" s="18">
        <f>[18]Fevereiro!$E$24</f>
        <v>83.625</v>
      </c>
      <c r="V22" s="18">
        <f>[18]Fevereiro!$E$25</f>
        <v>81.125</v>
      </c>
      <c r="W22" s="18">
        <f>[18]Fevereiro!$E$26</f>
        <v>80.833333333333329</v>
      </c>
      <c r="X22" s="18">
        <f>[18]Fevereiro!$E$27</f>
        <v>82.208333333333329</v>
      </c>
      <c r="Y22" s="18">
        <f>[18]Fevereiro!$E$28</f>
        <v>76.166666666666671</v>
      </c>
      <c r="Z22" s="18">
        <f>[18]Fevereiro!$E$29</f>
        <v>76.375</v>
      </c>
      <c r="AA22" s="18">
        <f>[18]Fevereiro!$E$30</f>
        <v>80.541666666666671</v>
      </c>
      <c r="AB22" s="18">
        <f>[18]Fevereiro!$E$31</f>
        <v>85.625</v>
      </c>
      <c r="AC22" s="18">
        <f>[18]Fevereiro!$E$32</f>
        <v>87.791666666666671</v>
      </c>
      <c r="AD22" s="41">
        <f t="shared" si="2"/>
        <v>80.586309523809518</v>
      </c>
    </row>
    <row r="23" spans="1:31" ht="17.100000000000001" customHeight="1">
      <c r="A23" s="16" t="s">
        <v>14</v>
      </c>
      <c r="B23" s="18">
        <f>[19]Fevereiro!$E$5</f>
        <v>85.625</v>
      </c>
      <c r="C23" s="18">
        <f>[19]Fevereiro!$E$6</f>
        <v>75.916666666666671</v>
      </c>
      <c r="D23" s="18">
        <f>[19]Fevereiro!$E$7</f>
        <v>80.5</v>
      </c>
      <c r="E23" s="18">
        <f>[19]Fevereiro!$E$8</f>
        <v>79.208333333333329</v>
      </c>
      <c r="F23" s="18">
        <f>[19]Fevereiro!$E$9</f>
        <v>74.75</v>
      </c>
      <c r="G23" s="18">
        <f>[19]Fevereiro!$E$10</f>
        <v>72.458333333333329</v>
      </c>
      <c r="H23" s="18">
        <f>[19]Fevereiro!$E$11</f>
        <v>78.125</v>
      </c>
      <c r="I23" s="18">
        <f>[19]Fevereiro!$E$12</f>
        <v>91.333333333333329</v>
      </c>
      <c r="J23" s="18">
        <f>[19]Fevereiro!$E$13</f>
        <v>92.125</v>
      </c>
      <c r="K23" s="18">
        <f>[19]Fevereiro!$E$14</f>
        <v>82</v>
      </c>
      <c r="L23" s="18">
        <f>[19]Fevereiro!$E$15</f>
        <v>72</v>
      </c>
      <c r="M23" s="18">
        <f>[19]Fevereiro!$E$16</f>
        <v>73.75</v>
      </c>
      <c r="N23" s="18">
        <f>[19]Fevereiro!$E$17</f>
        <v>74.5</v>
      </c>
      <c r="O23" s="18">
        <f>[19]Fevereiro!$E$18</f>
        <v>66.208333333333329</v>
      </c>
      <c r="P23" s="18">
        <f>[19]Fevereiro!$E$19</f>
        <v>68.708333333333329</v>
      </c>
      <c r="Q23" s="18">
        <f>[19]Fevereiro!$E$20</f>
        <v>69.541666666666671</v>
      </c>
      <c r="R23" s="18">
        <f>[19]Fevereiro!$E$21</f>
        <v>66.75</v>
      </c>
      <c r="S23" s="18">
        <f>[19]Fevereiro!$E$22</f>
        <v>68.791666666666671</v>
      </c>
      <c r="T23" s="18">
        <f>[19]Fevereiro!$E$23</f>
        <v>78.291666666666671</v>
      </c>
      <c r="U23" s="18">
        <f>[19]Fevereiro!$E$24</f>
        <v>71.958333333333329</v>
      </c>
      <c r="V23" s="18">
        <f>[19]Fevereiro!$E$25</f>
        <v>73.958333333333329</v>
      </c>
      <c r="W23" s="18">
        <f>[19]Fevereiro!$E$26</f>
        <v>72.583333333333329</v>
      </c>
      <c r="X23" s="18">
        <f>[19]Fevereiro!$E$27</f>
        <v>74.375</v>
      </c>
      <c r="Y23" s="18">
        <f>[19]Fevereiro!$E$28</f>
        <v>72.5</v>
      </c>
      <c r="Z23" s="18">
        <f>[19]Fevereiro!$E$29</f>
        <v>78.583333333333329</v>
      </c>
      <c r="AA23" s="18">
        <f>[19]Fevereiro!$E$30</f>
        <v>76.791666666666671</v>
      </c>
      <c r="AB23" s="18">
        <f>[19]Fevereiro!$E$31</f>
        <v>86.041666666666671</v>
      </c>
      <c r="AC23" s="18">
        <f>[19]Fevereiro!$E$32</f>
        <v>75.791666666666671</v>
      </c>
      <c r="AD23" s="41">
        <f t="shared" si="2"/>
        <v>76.184523809523782</v>
      </c>
    </row>
    <row r="24" spans="1:31" ht="17.100000000000001" customHeight="1">
      <c r="A24" s="16" t="s">
        <v>15</v>
      </c>
      <c r="B24" s="18">
        <f>[20]Fevereiro!$E$5</f>
        <v>73.541666666666671</v>
      </c>
      <c r="C24" s="18">
        <f>[20]Fevereiro!$E$6</f>
        <v>70.416666666666671</v>
      </c>
      <c r="D24" s="18">
        <f>[20]Fevereiro!$E$7</f>
        <v>71.791666666666671</v>
      </c>
      <c r="E24" s="18">
        <f>[20]Fevereiro!$E$8</f>
        <v>66.416666666666671</v>
      </c>
      <c r="F24" s="18">
        <f>[20]Fevereiro!$E$9</f>
        <v>59.541666666666664</v>
      </c>
      <c r="G24" s="18">
        <f>[20]Fevereiro!$E$10</f>
        <v>58.833333333333336</v>
      </c>
      <c r="H24" s="18">
        <f>[20]Fevereiro!$E$11</f>
        <v>72.625</v>
      </c>
      <c r="I24" s="18">
        <f>[20]Fevereiro!$E$12</f>
        <v>80.416666666666671</v>
      </c>
      <c r="J24" s="18">
        <f>[20]Fevereiro!$E$13</f>
        <v>81.708333333333329</v>
      </c>
      <c r="K24" s="18">
        <f>[20]Fevereiro!$E$14</f>
        <v>74.291666666666671</v>
      </c>
      <c r="L24" s="18">
        <f>[20]Fevereiro!$E$15</f>
        <v>81.291666666666671</v>
      </c>
      <c r="M24" s="18">
        <f>[20]Fevereiro!$E$16</f>
        <v>81.125</v>
      </c>
      <c r="N24" s="18">
        <f>[20]Fevereiro!$E$17</f>
        <v>83.291666666666671</v>
      </c>
      <c r="O24" s="18">
        <f>[20]Fevereiro!$E$18</f>
        <v>85.208333333333329</v>
      </c>
      <c r="P24" s="18">
        <f>[20]Fevereiro!$E$19</f>
        <v>81.958333333333329</v>
      </c>
      <c r="Q24" s="18">
        <f>[20]Fevereiro!$E$20</f>
        <v>69.041666666666671</v>
      </c>
      <c r="R24" s="18">
        <f>[20]Fevereiro!$E$21</f>
        <v>68.666666666666671</v>
      </c>
      <c r="S24" s="18">
        <f>[20]Fevereiro!$E$22</f>
        <v>66.666666666666671</v>
      </c>
      <c r="T24" s="18">
        <f>[20]Fevereiro!$E$23</f>
        <v>71.75</v>
      </c>
      <c r="U24" s="18">
        <f>[20]Fevereiro!$E$24</f>
        <v>76.291666666666671</v>
      </c>
      <c r="V24" s="18">
        <f>[20]Fevereiro!$E$25</f>
        <v>78.333333333333329</v>
      </c>
      <c r="W24" s="18">
        <f>[20]Fevereiro!$E$26</f>
        <v>72.666666666666671</v>
      </c>
      <c r="X24" s="18">
        <f>[20]Fevereiro!$E$27</f>
        <v>71.791666666666671</v>
      </c>
      <c r="Y24" s="18">
        <f>[20]Fevereiro!$E$28</f>
        <v>76.625</v>
      </c>
      <c r="Z24" s="18">
        <f>[20]Fevereiro!$E$29</f>
        <v>72.458333333333329</v>
      </c>
      <c r="AA24" s="18">
        <f>[20]Fevereiro!$E$30</f>
        <v>82.666666666666671</v>
      </c>
      <c r="AB24" s="18">
        <f>[20]Fevereiro!$E$31</f>
        <v>69.083333333333329</v>
      </c>
      <c r="AC24" s="18">
        <f>[20]Fevereiro!$E$32</f>
        <v>64.958333333333329</v>
      </c>
      <c r="AD24" s="41">
        <f t="shared" si="2"/>
        <v>73.694940476190482</v>
      </c>
    </row>
    <row r="25" spans="1:31" ht="17.100000000000001" customHeight="1">
      <c r="A25" s="16" t="s">
        <v>16</v>
      </c>
      <c r="B25" s="18">
        <f>[21]Fevereiro!$E$5</f>
        <v>60.125</v>
      </c>
      <c r="C25" s="18">
        <f>[21]Fevereiro!$E$6</f>
        <v>63.333333333333336</v>
      </c>
      <c r="D25" s="18">
        <f>[21]Fevereiro!$E$7</f>
        <v>62.833333333333336</v>
      </c>
      <c r="E25" s="18">
        <f>[21]Fevereiro!$E$8</f>
        <v>56.75</v>
      </c>
      <c r="F25" s="18">
        <f>[21]Fevereiro!$E$9</f>
        <v>50.041666666666664</v>
      </c>
      <c r="G25" s="18">
        <f>[21]Fevereiro!$E$10</f>
        <v>56.125</v>
      </c>
      <c r="H25" s="18">
        <f>[21]Fevereiro!$E$11</f>
        <v>55.083333333333336</v>
      </c>
      <c r="I25" s="18">
        <f>[21]Fevereiro!$E$12</f>
        <v>57.208333333333336</v>
      </c>
      <c r="J25" s="18">
        <f>[21]Fevereiro!$E$13</f>
        <v>70.833333333333329</v>
      </c>
      <c r="K25" s="18">
        <f>[21]Fevereiro!$E$14</f>
        <v>62.791666666666664</v>
      </c>
      <c r="L25" s="18">
        <f>[21]Fevereiro!$E$15</f>
        <v>80.75</v>
      </c>
      <c r="M25" s="18">
        <f>[21]Fevereiro!$E$16</f>
        <v>81.25</v>
      </c>
      <c r="N25" s="18">
        <f>[21]Fevereiro!$E$17</f>
        <v>84.416666666666671</v>
      </c>
      <c r="O25" s="18">
        <f>[21]Fevereiro!$E$18</f>
        <v>71.166666666666671</v>
      </c>
      <c r="P25" s="18">
        <f>[21]Fevereiro!$E$19</f>
        <v>73.833333333333329</v>
      </c>
      <c r="Q25" s="18">
        <f>[21]Fevereiro!$E$20</f>
        <v>67.041666666666671</v>
      </c>
      <c r="R25" s="18">
        <f>[21]Fevereiro!$E$21</f>
        <v>59.666666666666664</v>
      </c>
      <c r="S25" s="18">
        <f>[21]Fevereiro!$E$22</f>
        <v>63.958333333333336</v>
      </c>
      <c r="T25" s="18">
        <f>[21]Fevereiro!$E$23</f>
        <v>79.291666666666671</v>
      </c>
      <c r="U25" s="18">
        <f>[21]Fevereiro!$E$24</f>
        <v>78.625</v>
      </c>
      <c r="V25" s="18">
        <f>[21]Fevereiro!$E$25</f>
        <v>81.958333333333329</v>
      </c>
      <c r="W25" s="18">
        <f>[21]Fevereiro!$E$26</f>
        <v>78.833333333333329</v>
      </c>
      <c r="X25" s="18">
        <f>[21]Fevereiro!$E$27</f>
        <v>68.958333333333329</v>
      </c>
      <c r="Y25" s="18">
        <f>[21]Fevereiro!$E$28</f>
        <v>66.333333333333329</v>
      </c>
      <c r="Z25" s="18">
        <f>[21]Fevereiro!$E$29</f>
        <v>68.791666666666671</v>
      </c>
      <c r="AA25" s="18">
        <f>[21]Fevereiro!$E$30</f>
        <v>80.708333333333329</v>
      </c>
      <c r="AB25" s="18">
        <f>[21]Fevereiro!$E$31</f>
        <v>71.375</v>
      </c>
      <c r="AC25" s="18">
        <f>[21]Fevereiro!$E$32</f>
        <v>69.791666666666671</v>
      </c>
      <c r="AD25" s="41">
        <f t="shared" si="2"/>
        <v>68.638392857142847</v>
      </c>
    </row>
    <row r="26" spans="1:31" ht="17.100000000000001" customHeight="1">
      <c r="A26" s="16" t="s">
        <v>17</v>
      </c>
      <c r="B26" s="18">
        <f>[22]Fevereiro!$E$5</f>
        <v>71.75</v>
      </c>
      <c r="C26" s="18">
        <f>[22]Fevereiro!$E$6</f>
        <v>68.458333333333329</v>
      </c>
      <c r="D26" s="18">
        <f>[22]Fevereiro!$E$7</f>
        <v>77.833333333333329</v>
      </c>
      <c r="E26" s="18">
        <f>[22]Fevereiro!$E$8</f>
        <v>78.565217391304344</v>
      </c>
      <c r="F26" s="18">
        <f>[22]Fevereiro!$E$9</f>
        <v>66.708333333333329</v>
      </c>
      <c r="G26" s="18">
        <f>[22]Fevereiro!$E$10</f>
        <v>65.458333333333329</v>
      </c>
      <c r="H26" s="18">
        <f>[22]Fevereiro!$E$11</f>
        <v>77.416666666666671</v>
      </c>
      <c r="I26" s="18">
        <f>[22]Fevereiro!$E$12</f>
        <v>83.166666666666671</v>
      </c>
      <c r="J26" s="18">
        <f>[22]Fevereiro!$E$13</f>
        <v>85.458333333333329</v>
      </c>
      <c r="K26" s="18">
        <f>[22]Fevereiro!$E$14</f>
        <v>78.625</v>
      </c>
      <c r="L26" s="18">
        <f>[22]Fevereiro!$E$15</f>
        <v>81.5</v>
      </c>
      <c r="M26" s="18">
        <f>[22]Fevereiro!$E$16</f>
        <v>78.916666666666671</v>
      </c>
      <c r="N26" s="18">
        <f>[22]Fevereiro!$E$17</f>
        <v>85.541666666666671</v>
      </c>
      <c r="O26" s="18">
        <f>[22]Fevereiro!$E$18</f>
        <v>82.791666666666671</v>
      </c>
      <c r="P26" s="18">
        <f>[22]Fevereiro!$E$19</f>
        <v>80.958333333333329</v>
      </c>
      <c r="Q26" s="18">
        <f>[22]Fevereiro!$E$20</f>
        <v>70.5</v>
      </c>
      <c r="R26" s="18">
        <f>[22]Fevereiro!$E$21</f>
        <v>67.083333333333329</v>
      </c>
      <c r="S26" s="18">
        <f>[22]Fevereiro!$E$22</f>
        <v>76.791666666666671</v>
      </c>
      <c r="T26" s="18">
        <f>[22]Fevereiro!$E$23</f>
        <v>82.5</v>
      </c>
      <c r="U26" s="18">
        <f>[22]Fevereiro!$E$24</f>
        <v>73.708333333333329</v>
      </c>
      <c r="V26" s="18">
        <f>[22]Fevereiro!$E$25</f>
        <v>81.833333333333329</v>
      </c>
      <c r="W26" s="18">
        <f>[22]Fevereiro!$E$26</f>
        <v>85.458333333333329</v>
      </c>
      <c r="X26" s="18">
        <f>[22]Fevereiro!$E$27</f>
        <v>76.625</v>
      </c>
      <c r="Y26" s="18">
        <f>[22]Fevereiro!$E$28</f>
        <v>72</v>
      </c>
      <c r="Z26" s="18">
        <f>[22]Fevereiro!$E$29</f>
        <v>73</v>
      </c>
      <c r="AA26" s="18">
        <f>[22]Fevereiro!$E$30</f>
        <v>83.791666666666671</v>
      </c>
      <c r="AB26" s="18">
        <f>[22]Fevereiro!$E$31</f>
        <v>74.166666666666671</v>
      </c>
      <c r="AC26" s="18">
        <f>[22]Fevereiro!$E$32</f>
        <v>83.416666666666671</v>
      </c>
      <c r="AD26" s="41">
        <f t="shared" si="2"/>
        <v>77.286555383022758</v>
      </c>
    </row>
    <row r="27" spans="1:31" ht="17.100000000000001" customHeight="1">
      <c r="A27" s="16" t="s">
        <v>18</v>
      </c>
      <c r="B27" s="18">
        <f>[23]Fevereiro!$E$5</f>
        <v>92.833333333333329</v>
      </c>
      <c r="C27" s="18">
        <f>[23]Fevereiro!$E$6</f>
        <v>88.166666666666671</v>
      </c>
      <c r="D27" s="18">
        <f>[23]Fevereiro!$E$7</f>
        <v>89.375</v>
      </c>
      <c r="E27" s="18">
        <f>[23]Fevereiro!$E$8</f>
        <v>86.583333333333329</v>
      </c>
      <c r="F27" s="18">
        <f>[23]Fevereiro!$E$9</f>
        <v>80.708333333333329</v>
      </c>
      <c r="G27" s="18">
        <f>[23]Fevereiro!$E$10</f>
        <v>81.958333333333329</v>
      </c>
      <c r="H27" s="18">
        <f>[23]Fevereiro!$E$11</f>
        <v>83.791666666666671</v>
      </c>
      <c r="I27" s="18">
        <f>[23]Fevereiro!$E$12</f>
        <v>95.375</v>
      </c>
      <c r="J27" s="18">
        <f>[23]Fevereiro!$E$13</f>
        <v>95.166666666666671</v>
      </c>
      <c r="K27" s="18">
        <f>[23]Fevereiro!$E$14</f>
        <v>91.666666666666671</v>
      </c>
      <c r="L27" s="18">
        <f>[23]Fevereiro!$E$15</f>
        <v>80.5</v>
      </c>
      <c r="M27" s="18">
        <f>[23]Fevereiro!$E$16</f>
        <v>84.416666666666671</v>
      </c>
      <c r="N27" s="18">
        <f>[23]Fevereiro!$E$17</f>
        <v>77.25</v>
      </c>
      <c r="O27" s="18">
        <f>[23]Fevereiro!$E$18</f>
        <v>76.5</v>
      </c>
      <c r="P27" s="18">
        <f>[23]Fevereiro!$E$19</f>
        <v>82.208333333333329</v>
      </c>
      <c r="Q27" s="18">
        <f>[23]Fevereiro!$E$20</f>
        <v>72.916666666666671</v>
      </c>
      <c r="R27" s="18">
        <f>[23]Fevereiro!$E$21</f>
        <v>78.75</v>
      </c>
      <c r="S27" s="18">
        <f>[23]Fevereiro!$E$22</f>
        <v>78.916666666666671</v>
      </c>
      <c r="T27" s="18">
        <f>[23]Fevereiro!$E$23</f>
        <v>78.125</v>
      </c>
      <c r="U27" s="18">
        <f>[23]Fevereiro!$E$24</f>
        <v>80.083333333333329</v>
      </c>
      <c r="V27" s="18">
        <f>[23]Fevereiro!$E$25</f>
        <v>80.625</v>
      </c>
      <c r="W27" s="18">
        <f>[23]Fevereiro!$E$26</f>
        <v>89.75</v>
      </c>
      <c r="X27" s="18">
        <f>[23]Fevereiro!$E$27</f>
        <v>88.75</v>
      </c>
      <c r="Y27" s="18">
        <f>[23]Fevereiro!$E$28</f>
        <v>81</v>
      </c>
      <c r="Z27" s="18">
        <f>[23]Fevereiro!$E$29</f>
        <v>77.958333333333329</v>
      </c>
      <c r="AA27" s="18">
        <f>[23]Fevereiro!$E$30</f>
        <v>85.833333333333329</v>
      </c>
      <c r="AB27" s="18">
        <f>[23]Fevereiro!$E$31</f>
        <v>92.416666666666671</v>
      </c>
      <c r="AC27" s="18">
        <f>[23]Fevereiro!$E$32</f>
        <v>90.333333333333329</v>
      </c>
      <c r="AD27" s="41">
        <f t="shared" si="2"/>
        <v>84.355654761904773</v>
      </c>
    </row>
    <row r="28" spans="1:31" ht="17.100000000000001" customHeight="1">
      <c r="A28" s="16" t="s">
        <v>19</v>
      </c>
      <c r="B28" s="18">
        <f>[24]Fevereiro!$E$5</f>
        <v>66.208333333333329</v>
      </c>
      <c r="C28" s="18">
        <f>[24]Fevereiro!$E$6</f>
        <v>65.041666666666671</v>
      </c>
      <c r="D28" s="18">
        <f>[24]Fevereiro!$E$7</f>
        <v>69.041666666666671</v>
      </c>
      <c r="E28" s="18">
        <f>[24]Fevereiro!$E$8</f>
        <v>59.583333333333336</v>
      </c>
      <c r="F28" s="18">
        <f>[24]Fevereiro!$E$9</f>
        <v>47.5</v>
      </c>
      <c r="G28" s="18">
        <f>[24]Fevereiro!$E$10</f>
        <v>64.833333333333329</v>
      </c>
      <c r="H28" s="18">
        <f>[24]Fevereiro!$E$11</f>
        <v>77.791666666666671</v>
      </c>
      <c r="I28" s="18">
        <f>[24]Fevereiro!$E$12</f>
        <v>79.166666666666671</v>
      </c>
      <c r="J28" s="18">
        <f>[24]Fevereiro!$E$13</f>
        <v>73.833333333333329</v>
      </c>
      <c r="K28" s="18">
        <f>[24]Fevereiro!$E$14</f>
        <v>72.791666666666671</v>
      </c>
      <c r="L28" s="18">
        <f>[24]Fevereiro!$E$15</f>
        <v>77.916666666666671</v>
      </c>
      <c r="M28" s="18">
        <f>[24]Fevereiro!$E$16</f>
        <v>82.666666666666671</v>
      </c>
      <c r="N28" s="18">
        <f>[24]Fevereiro!$E$17</f>
        <v>80.875</v>
      </c>
      <c r="O28" s="18">
        <f>[24]Fevereiro!$E$18</f>
        <v>89.291666666666671</v>
      </c>
      <c r="P28" s="18">
        <f>[24]Fevereiro!$E$19</f>
        <v>84.708333333333329</v>
      </c>
      <c r="Q28" s="18">
        <f>[24]Fevereiro!$E$20</f>
        <v>86.291666666666671</v>
      </c>
      <c r="R28" s="18">
        <f>[24]Fevereiro!$E$21</f>
        <v>70.5</v>
      </c>
      <c r="S28" s="18">
        <f>[24]Fevereiro!$E$22</f>
        <v>69.291666666666671</v>
      </c>
      <c r="T28" s="18">
        <f>[24]Fevereiro!$E$23</f>
        <v>79.291666666666671</v>
      </c>
      <c r="U28" s="18">
        <f>[24]Fevereiro!$E$24</f>
        <v>76.708333333333329</v>
      </c>
      <c r="V28" s="18">
        <f>[24]Fevereiro!$E$25</f>
        <v>85.25</v>
      </c>
      <c r="W28" s="18">
        <f>[24]Fevereiro!$E$26</f>
        <v>76.458333333333329</v>
      </c>
      <c r="X28" s="18">
        <f>[24]Fevereiro!$E$27</f>
        <v>67.833333333333329</v>
      </c>
      <c r="Y28" s="18">
        <f>[24]Fevereiro!$E$28</f>
        <v>67.666666666666671</v>
      </c>
      <c r="Z28" s="18">
        <f>[24]Fevereiro!$E$29</f>
        <v>77.5</v>
      </c>
      <c r="AA28" s="18">
        <f>[24]Fevereiro!$E$30</f>
        <v>81.25</v>
      </c>
      <c r="AB28" s="18">
        <f>[24]Fevereiro!$E$31</f>
        <v>61.958333333333336</v>
      </c>
      <c r="AC28" s="18">
        <f>[24]Fevereiro!$E$32</f>
        <v>65.791666666666671</v>
      </c>
      <c r="AD28" s="41">
        <f t="shared" si="2"/>
        <v>73.46577380952381</v>
      </c>
    </row>
    <row r="29" spans="1:31" ht="17.100000000000001" customHeight="1">
      <c r="A29" s="16" t="s">
        <v>31</v>
      </c>
      <c r="B29" s="18">
        <f>[25]Fevereiro!$E$5</f>
        <v>78.5</v>
      </c>
      <c r="C29" s="18">
        <f>[25]Fevereiro!$E$6</f>
        <v>75.916666666666671</v>
      </c>
      <c r="D29" s="18">
        <f>[25]Fevereiro!$E$7</f>
        <v>77.125</v>
      </c>
      <c r="E29" s="18">
        <f>[25]Fevereiro!$E$8</f>
        <v>74.791666666666671</v>
      </c>
      <c r="F29" s="18">
        <f>[25]Fevereiro!$E$9</f>
        <v>67.458333333333329</v>
      </c>
      <c r="G29" s="18">
        <f>[25]Fevereiro!$E$10</f>
        <v>67.541666666666671</v>
      </c>
      <c r="H29" s="18">
        <f>[25]Fevereiro!$E$11</f>
        <v>72.083333333333329</v>
      </c>
      <c r="I29" s="18">
        <f>[25]Fevereiro!$E$12</f>
        <v>78.583333333333329</v>
      </c>
      <c r="J29" s="18">
        <f>[25]Fevereiro!$E$13</f>
        <v>83.583333333333329</v>
      </c>
      <c r="K29" s="18">
        <f>[25]Fevereiro!$E$14</f>
        <v>82.458333333333329</v>
      </c>
      <c r="L29" s="18">
        <f>[25]Fevereiro!$E$15</f>
        <v>81</v>
      </c>
      <c r="M29" s="18">
        <f>[25]Fevereiro!$E$16</f>
        <v>80.041666666666671</v>
      </c>
      <c r="N29" s="18">
        <f>[25]Fevereiro!$E$17</f>
        <v>81.166666666666671</v>
      </c>
      <c r="O29" s="18">
        <f>[25]Fevereiro!$E$18</f>
        <v>76.875</v>
      </c>
      <c r="P29" s="18">
        <f>[25]Fevereiro!$E$19</f>
        <v>72.875</v>
      </c>
      <c r="Q29" s="18">
        <f>[25]Fevereiro!$E$20</f>
        <v>68.166666666666671</v>
      </c>
      <c r="R29" s="18">
        <f>[25]Fevereiro!$E$21</f>
        <v>55.75</v>
      </c>
      <c r="S29" s="18">
        <f>[25]Fevereiro!$E$22</f>
        <v>70.958333333333329</v>
      </c>
      <c r="T29" s="18">
        <f>[25]Fevereiro!$E$23</f>
        <v>73.041666666666671</v>
      </c>
      <c r="U29" s="18">
        <f>[25]Fevereiro!$E$24</f>
        <v>71.916666666666671</v>
      </c>
      <c r="V29" s="18">
        <f>[25]Fevereiro!$E$25</f>
        <v>74.791666666666671</v>
      </c>
      <c r="W29" s="18">
        <f>[25]Fevereiro!$E$26</f>
        <v>83.041666666666671</v>
      </c>
      <c r="X29" s="18">
        <f>[25]Fevereiro!$E$27</f>
        <v>77.541666666666671</v>
      </c>
      <c r="Y29" s="18">
        <f>[25]Fevereiro!$E$28</f>
        <v>71.333333333333329</v>
      </c>
      <c r="Z29" s="18">
        <f>[25]Fevereiro!$E$29</f>
        <v>70.375</v>
      </c>
      <c r="AA29" s="18">
        <f>[25]Fevereiro!$E$30</f>
        <v>75.791666666666671</v>
      </c>
      <c r="AB29" s="18">
        <f>[25]Fevereiro!$E$31</f>
        <v>79.791666666666671</v>
      </c>
      <c r="AC29" s="18">
        <f>[25]Fevereiro!$E$32</f>
        <v>77.291666666666671</v>
      </c>
      <c r="AD29" s="41">
        <f t="shared" si="2"/>
        <v>74.992559523809533</v>
      </c>
    </row>
    <row r="30" spans="1:31" ht="17.100000000000001" customHeight="1">
      <c r="A30" s="16" t="s">
        <v>50</v>
      </c>
      <c r="B30" s="18" t="str">
        <f>[26]Fevereiro!$E$5</f>
        <v>**</v>
      </c>
      <c r="C30" s="18" t="str">
        <f>[26]Fevereiro!$E$6</f>
        <v>**</v>
      </c>
      <c r="D30" s="18" t="str">
        <f>[26]Fevereiro!$E$7</f>
        <v>**</v>
      </c>
      <c r="E30" s="18" t="str">
        <f>[26]Fevereiro!$E$8</f>
        <v>**</v>
      </c>
      <c r="F30" s="18" t="str">
        <f>[26]Fevereiro!$E$9</f>
        <v>**</v>
      </c>
      <c r="G30" s="18" t="str">
        <f>[26]Fevereiro!$E$10</f>
        <v>**</v>
      </c>
      <c r="H30" s="18" t="str">
        <f>[26]Fevereiro!$E$11</f>
        <v>**</v>
      </c>
      <c r="I30" s="18" t="str">
        <f>[26]Fevereiro!$E$12</f>
        <v>**</v>
      </c>
      <c r="J30" s="18" t="str">
        <f>[26]Fevereiro!$E$13</f>
        <v>**</v>
      </c>
      <c r="K30" s="18" t="str">
        <f>[26]Fevereiro!$E$14</f>
        <v>**</v>
      </c>
      <c r="L30" s="18" t="str">
        <f>[26]Fevereiro!$E$15</f>
        <v>**</v>
      </c>
      <c r="M30" s="18" t="str">
        <f>[26]Fevereiro!$E$16</f>
        <v>**</v>
      </c>
      <c r="N30" s="18" t="str">
        <f>[26]Fevereiro!$E$17</f>
        <v>**</v>
      </c>
      <c r="O30" s="18" t="str">
        <f>[26]Fevereiro!$E$18</f>
        <v>**</v>
      </c>
      <c r="P30" s="18" t="str">
        <f>[26]Fevereiro!$E$19</f>
        <v>**</v>
      </c>
      <c r="Q30" s="18" t="str">
        <f>[26]Fevereiro!$E$20</f>
        <v>**</v>
      </c>
      <c r="R30" s="18" t="str">
        <f>[26]Fevereiro!$E$21</f>
        <v>**</v>
      </c>
      <c r="S30" s="18" t="str">
        <f>[26]Fevereiro!$E$22</f>
        <v>**</v>
      </c>
      <c r="T30" s="18" t="str">
        <f>[26]Fevereiro!$E$23</f>
        <v>**</v>
      </c>
      <c r="U30" s="18" t="str">
        <f>[26]Fevereiro!$E$24</f>
        <v>**</v>
      </c>
      <c r="V30" s="18" t="str">
        <f>[26]Fevereiro!$E$25</f>
        <v>**</v>
      </c>
      <c r="W30" s="18" t="str">
        <f>[26]Fevereiro!$E$26</f>
        <v>**</v>
      </c>
      <c r="X30" s="18" t="str">
        <f>[26]Fevereiro!$E$27</f>
        <v>**</v>
      </c>
      <c r="Y30" s="18" t="str">
        <f>[26]Fevereiro!$E$28</f>
        <v>**</v>
      </c>
      <c r="Z30" s="18" t="str">
        <f>[26]Fevereiro!$E$29</f>
        <v>**</v>
      </c>
      <c r="AA30" s="18" t="str">
        <f>[26]Fevereiro!$E$30</f>
        <v>**</v>
      </c>
      <c r="AB30" s="18" t="s">
        <v>74</v>
      </c>
      <c r="AC30" s="18" t="s">
        <v>74</v>
      </c>
      <c r="AD30" s="41" t="s">
        <v>74</v>
      </c>
    </row>
    <row r="31" spans="1:31" ht="17.100000000000001" customHeight="1">
      <c r="A31" s="16" t="s">
        <v>20</v>
      </c>
      <c r="B31" s="18">
        <f>[27]Fevereiro!$E$5</f>
        <v>82.666666666666671</v>
      </c>
      <c r="C31" s="18">
        <f>[27]Fevereiro!$E$6</f>
        <v>66.416666666666671</v>
      </c>
      <c r="D31" s="18">
        <f>[27]Fevereiro!$E$7</f>
        <v>79.083333333333329</v>
      </c>
      <c r="E31" s="18">
        <f>[27]Fevereiro!$E$8</f>
        <v>79.041666666666671</v>
      </c>
      <c r="F31" s="18">
        <f>[27]Fevereiro!$E$9</f>
        <v>72.083333333333329</v>
      </c>
      <c r="G31" s="18">
        <f>[27]Fevereiro!$E$10</f>
        <v>69.833333333333329</v>
      </c>
      <c r="H31" s="18">
        <f>[27]Fevereiro!$E$11</f>
        <v>74.125</v>
      </c>
      <c r="I31" s="18">
        <f>[27]Fevereiro!$E$12</f>
        <v>89.375</v>
      </c>
      <c r="J31" s="18">
        <f>[27]Fevereiro!$E$13</f>
        <v>90.875</v>
      </c>
      <c r="K31" s="18">
        <f>[27]Fevereiro!$E$14</f>
        <v>79.708333333333329</v>
      </c>
      <c r="L31" s="18">
        <f>[27]Fevereiro!$E$15</f>
        <v>73.041666666666671</v>
      </c>
      <c r="M31" s="18">
        <f>[27]Fevereiro!$E$16</f>
        <v>72.166666666666671</v>
      </c>
      <c r="N31" s="18">
        <f>[27]Fevereiro!$E$17</f>
        <v>78.5</v>
      </c>
      <c r="O31" s="18">
        <f>[27]Fevereiro!$E$18</f>
        <v>76.791666666666671</v>
      </c>
      <c r="P31" s="18">
        <f>[27]Fevereiro!$E$19</f>
        <v>68.333333333333329</v>
      </c>
      <c r="Q31" s="18">
        <f>[27]Fevereiro!$E$20</f>
        <v>66.708333333333329</v>
      </c>
      <c r="R31" s="18">
        <f>[27]Fevereiro!$E$21</f>
        <v>61.25</v>
      </c>
      <c r="S31" s="18">
        <f>[27]Fevereiro!$E$22</f>
        <v>59</v>
      </c>
      <c r="T31" s="18">
        <f>[27]Fevereiro!$E$23</f>
        <v>81.333333333333329</v>
      </c>
      <c r="U31" s="18">
        <f>[27]Fevereiro!$E$24</f>
        <v>71.25</v>
      </c>
      <c r="V31" s="18">
        <f>[27]Fevereiro!$E$25</f>
        <v>69.166666666666671</v>
      </c>
      <c r="W31" s="18">
        <f>[27]Fevereiro!$E$26</f>
        <v>75.833333333333329</v>
      </c>
      <c r="X31" s="18">
        <f>[27]Fevereiro!$E$27</f>
        <v>81.208333333333329</v>
      </c>
      <c r="Y31" s="18">
        <f>[27]Fevereiro!$E$28</f>
        <v>74.958333333333329</v>
      </c>
      <c r="Z31" s="18">
        <f>[27]Fevereiro!$E$29</f>
        <v>73.291666666666671</v>
      </c>
      <c r="AA31" s="18">
        <f>[27]Fevereiro!$E$30</f>
        <v>76.666666666666671</v>
      </c>
      <c r="AB31" s="18">
        <f>[27]Fevereiro!$E$31</f>
        <v>77.333333333333329</v>
      </c>
      <c r="AC31" s="18">
        <f>[27]Fevereiro!$E$32</f>
        <v>74.291666666666671</v>
      </c>
      <c r="AD31" s="41">
        <f t="shared" si="2"/>
        <v>74.797619047619037</v>
      </c>
    </row>
    <row r="32" spans="1:31" s="5" customFormat="1" ht="17.100000000000001" customHeight="1">
      <c r="A32" s="37" t="s">
        <v>34</v>
      </c>
      <c r="B32" s="38">
        <f>AVERAGE(B5:B31)</f>
        <v>76.161858974358978</v>
      </c>
      <c r="C32" s="38">
        <f t="shared" ref="C32:AD32" si="3">AVERAGE(C5:C31)</f>
        <v>72.043269230769255</v>
      </c>
      <c r="D32" s="38">
        <f t="shared" si="3"/>
        <v>76.008629191321489</v>
      </c>
      <c r="E32" s="38">
        <f t="shared" si="3"/>
        <v>74.707178690874343</v>
      </c>
      <c r="F32" s="38">
        <f t="shared" si="3"/>
        <v>67.397435897435884</v>
      </c>
      <c r="G32" s="38">
        <f t="shared" si="3"/>
        <v>68.646634615384613</v>
      </c>
      <c r="H32" s="38">
        <f t="shared" si="3"/>
        <v>74.664875565610856</v>
      </c>
      <c r="I32" s="38">
        <f t="shared" si="3"/>
        <v>82.387820512820525</v>
      </c>
      <c r="J32" s="38">
        <f t="shared" si="3"/>
        <v>84.912845167652833</v>
      </c>
      <c r="K32" s="38">
        <f t="shared" si="3"/>
        <v>78.971599777034584</v>
      </c>
      <c r="L32" s="38">
        <f t="shared" si="3"/>
        <v>79.560320114667945</v>
      </c>
      <c r="M32" s="38">
        <f t="shared" si="3"/>
        <v>80.029527972027978</v>
      </c>
      <c r="N32" s="38">
        <f t="shared" si="3"/>
        <v>80.56413740245263</v>
      </c>
      <c r="O32" s="38">
        <f t="shared" si="3"/>
        <v>79.039262820512832</v>
      </c>
      <c r="P32" s="38">
        <f t="shared" si="3"/>
        <v>78.883653846153848</v>
      </c>
      <c r="Q32" s="38">
        <f t="shared" si="3"/>
        <v>72.767628205128219</v>
      </c>
      <c r="R32" s="38">
        <f t="shared" si="3"/>
        <v>67.133814102564116</v>
      </c>
      <c r="S32" s="38">
        <f t="shared" si="3"/>
        <v>71.314331501831489</v>
      </c>
      <c r="T32" s="38">
        <f t="shared" si="3"/>
        <v>76.980769230769226</v>
      </c>
      <c r="U32" s="38">
        <f t="shared" si="3"/>
        <v>75.748397435897431</v>
      </c>
      <c r="V32" s="38">
        <f t="shared" si="3"/>
        <v>78.35786489151873</v>
      </c>
      <c r="W32" s="38">
        <f t="shared" si="3"/>
        <v>78.919871794871796</v>
      </c>
      <c r="X32" s="38">
        <f t="shared" si="3"/>
        <v>75.996354606931519</v>
      </c>
      <c r="Y32" s="38">
        <f t="shared" si="3"/>
        <v>73.401750493096642</v>
      </c>
      <c r="Z32" s="38">
        <f t="shared" si="3"/>
        <v>74.298359728506796</v>
      </c>
      <c r="AA32" s="38">
        <f t="shared" si="3"/>
        <v>79.373901098901115</v>
      </c>
      <c r="AB32" s="38">
        <f t="shared" si="3"/>
        <v>75.809935897435906</v>
      </c>
      <c r="AC32" s="38">
        <f t="shared" si="3"/>
        <v>76.554487179487197</v>
      </c>
      <c r="AD32" s="41">
        <f t="shared" si="3"/>
        <v>76.094161283786406</v>
      </c>
      <c r="AE32" s="8"/>
    </row>
    <row r="34" spans="1:27">
      <c r="B34" s="29"/>
      <c r="C34" s="29" t="s">
        <v>52</v>
      </c>
      <c r="D34" s="29"/>
      <c r="E34" s="29"/>
      <c r="F34" s="29"/>
      <c r="M34" s="2" t="s">
        <v>53</v>
      </c>
      <c r="Y34" s="2" t="s">
        <v>55</v>
      </c>
    </row>
    <row r="35" spans="1:27">
      <c r="J35" s="31"/>
      <c r="K35" s="31"/>
      <c r="L35" s="31"/>
      <c r="M35" s="31" t="s">
        <v>54</v>
      </c>
      <c r="N35" s="31"/>
      <c r="O35" s="31"/>
      <c r="P35" s="31"/>
      <c r="Q35" s="32"/>
      <c r="R35" s="32"/>
      <c r="S35" s="32"/>
      <c r="T35" s="32"/>
      <c r="U35" s="32"/>
      <c r="V35" s="32"/>
      <c r="W35" s="31"/>
      <c r="X35" s="31"/>
      <c r="Y35" s="31" t="s">
        <v>56</v>
      </c>
      <c r="Z35" s="31"/>
      <c r="AA35" s="31"/>
    </row>
    <row r="36" spans="1:27">
      <c r="A36" s="55" t="s">
        <v>73</v>
      </c>
    </row>
    <row r="38" spans="1:27">
      <c r="K38" s="2" t="s">
        <v>51</v>
      </c>
      <c r="Q38" s="2" t="s">
        <v>51</v>
      </c>
    </row>
    <row r="39" spans="1:27">
      <c r="S39" s="2" t="s">
        <v>51</v>
      </c>
      <c r="X39" s="2" t="s">
        <v>51</v>
      </c>
    </row>
  </sheetData>
  <mergeCells count="31">
    <mergeCell ref="Z3:Z4"/>
    <mergeCell ref="AA3:AA4"/>
    <mergeCell ref="AB3:AB4"/>
    <mergeCell ref="AC3:AC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1:AD1"/>
    <mergeCell ref="A2:A4"/>
    <mergeCell ref="B2:AD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F43"/>
  <sheetViews>
    <sheetView zoomScale="90" zoomScaleNormal="90" workbookViewId="0">
      <selection activeCell="B2" sqref="B2:AE2"/>
    </sheetView>
  </sheetViews>
  <sheetFormatPr defaultRowHeight="12.75"/>
  <cols>
    <col min="1" max="1" width="19.140625" style="2" bestFit="1" customWidth="1"/>
    <col min="2" max="29" width="6.42578125" style="2" customWidth="1"/>
    <col min="30" max="30" width="7.5703125" style="9" bestFit="1" customWidth="1"/>
    <col min="31" max="31" width="7.28515625" style="1" bestFit="1" customWidth="1"/>
    <col min="32" max="32" width="9.140625" style="1"/>
  </cols>
  <sheetData>
    <row r="1" spans="1:32" ht="20.100000000000001" customHeight="1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7"/>
    </row>
    <row r="3" spans="1:32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41</v>
      </c>
      <c r="AE3" s="44" t="s">
        <v>40</v>
      </c>
      <c r="AF3" s="8"/>
    </row>
    <row r="4" spans="1:32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44" t="s">
        <v>42</v>
      </c>
      <c r="AF4" s="8"/>
    </row>
    <row r="5" spans="1:32" s="5" customFormat="1" ht="20.100000000000001" customHeight="1">
      <c r="A5" s="16" t="s">
        <v>46</v>
      </c>
      <c r="B5" s="17">
        <f>[1]Fevereiro!$F$5</f>
        <v>96</v>
      </c>
      <c r="C5" s="17">
        <f>[1]Fevereiro!$F$6</f>
        <v>94</v>
      </c>
      <c r="D5" s="17">
        <f>[1]Fevereiro!$F$7</f>
        <v>96</v>
      </c>
      <c r="E5" s="17">
        <f>[1]Fevereiro!$F$8</f>
        <v>97</v>
      </c>
      <c r="F5" s="17">
        <f>[1]Fevereiro!$F$9</f>
        <v>97</v>
      </c>
      <c r="G5" s="17">
        <f>[1]Fevereiro!$F$10</f>
        <v>95</v>
      </c>
      <c r="H5" s="17">
        <f>[1]Fevereiro!$F$11</f>
        <v>97</v>
      </c>
      <c r="I5" s="17">
        <f>[1]Fevereiro!$F$12</f>
        <v>97</v>
      </c>
      <c r="J5" s="17">
        <f>[1]Fevereiro!$F$13</f>
        <v>97</v>
      </c>
      <c r="K5" s="17">
        <f>[1]Fevereiro!$F$14</f>
        <v>97</v>
      </c>
      <c r="L5" s="17">
        <f>[1]Fevereiro!$F$15</f>
        <v>97</v>
      </c>
      <c r="M5" s="17">
        <f>[1]Fevereiro!$F$16</f>
        <v>94</v>
      </c>
      <c r="N5" s="17">
        <f>[1]Fevereiro!$F$17</f>
        <v>95</v>
      </c>
      <c r="O5" s="17">
        <f>[1]Fevereiro!$F$18</f>
        <v>95</v>
      </c>
      <c r="P5" s="17">
        <f>[1]Fevereiro!$F$19</f>
        <v>94</v>
      </c>
      <c r="Q5" s="17">
        <f>[1]Fevereiro!$F$20</f>
        <v>96</v>
      </c>
      <c r="R5" s="17">
        <f>[1]Fevereiro!$F$21</f>
        <v>90</v>
      </c>
      <c r="S5" s="17">
        <f>[1]Fevereiro!$F$22</f>
        <v>95</v>
      </c>
      <c r="T5" s="17">
        <f>[1]Fevereiro!$F$23</f>
        <v>96</v>
      </c>
      <c r="U5" s="17">
        <f>[1]Fevereiro!$F$24</f>
        <v>96</v>
      </c>
      <c r="V5" s="17">
        <f>[1]Fevereiro!$F$25</f>
        <v>94</v>
      </c>
      <c r="W5" s="17">
        <f>[1]Fevereiro!$F$26</f>
        <v>97</v>
      </c>
      <c r="X5" s="17">
        <f>[1]Fevereiro!$F$27</f>
        <v>93</v>
      </c>
      <c r="Y5" s="17">
        <f>[1]Fevereiro!$F$28</f>
        <v>94</v>
      </c>
      <c r="Z5" s="17">
        <f>[1]Fevereiro!$F$29</f>
        <v>96</v>
      </c>
      <c r="AA5" s="17">
        <f>[1]Fevereiro!$F$30</f>
        <v>93</v>
      </c>
      <c r="AB5" s="17">
        <f>[1]Fevereiro!$F$31</f>
        <v>94</v>
      </c>
      <c r="AC5" s="17">
        <f>[1]Fevereiro!$F$32</f>
        <v>96</v>
      </c>
      <c r="AD5" s="40">
        <f t="shared" ref="AD5:AD29" si="1">MAX(B5:AC5)</f>
        <v>97</v>
      </c>
      <c r="AE5" s="45">
        <f t="shared" ref="AE5:AE29" si="2">AVERAGE(B5:AC5)</f>
        <v>95.285714285714292</v>
      </c>
      <c r="AF5" s="8"/>
    </row>
    <row r="6" spans="1:32" ht="17.100000000000001" customHeight="1">
      <c r="A6" s="16" t="s">
        <v>0</v>
      </c>
      <c r="B6" s="18">
        <f>[2]Fevereiro!$F$5</f>
        <v>96</v>
      </c>
      <c r="C6" s="18">
        <f>[2]Fevereiro!$F$6</f>
        <v>94</v>
      </c>
      <c r="D6" s="18">
        <f>[2]Fevereiro!$F$7</f>
        <v>96</v>
      </c>
      <c r="E6" s="18">
        <f>[2]Fevereiro!$F$8</f>
        <v>97</v>
      </c>
      <c r="F6" s="18">
        <f>[2]Fevereiro!$F$9</f>
        <v>94</v>
      </c>
      <c r="G6" s="18">
        <f>[2]Fevereiro!$F$10</f>
        <v>90</v>
      </c>
      <c r="H6" s="18">
        <f>[2]Fevereiro!$F$11</f>
        <v>95</v>
      </c>
      <c r="I6" s="18">
        <f>[2]Fevereiro!$F$12</f>
        <v>96</v>
      </c>
      <c r="J6" s="18">
        <f>[2]Fevereiro!$F$13</f>
        <v>96</v>
      </c>
      <c r="K6" s="18">
        <f>[2]Fevereiro!$F$14</f>
        <v>96</v>
      </c>
      <c r="L6" s="18">
        <f>[2]Fevereiro!$F$15</f>
        <v>95</v>
      </c>
      <c r="M6" s="18">
        <f>[2]Fevereiro!$F$16</f>
        <v>96</v>
      </c>
      <c r="N6" s="18">
        <f>[2]Fevereiro!$F$17</f>
        <v>96</v>
      </c>
      <c r="O6" s="18">
        <f>[2]Fevereiro!$F$18</f>
        <v>96</v>
      </c>
      <c r="P6" s="18">
        <f>[2]Fevereiro!$F$19</f>
        <v>95</v>
      </c>
      <c r="Q6" s="18">
        <f>[2]Fevereiro!$F$20</f>
        <v>96</v>
      </c>
      <c r="R6" s="18">
        <f>[2]Fevereiro!$F$21</f>
        <v>96</v>
      </c>
      <c r="S6" s="18">
        <f>[2]Fevereiro!$F$22</f>
        <v>94</v>
      </c>
      <c r="T6" s="18">
        <f>[2]Fevereiro!$F$23</f>
        <v>94</v>
      </c>
      <c r="U6" s="18">
        <f>[2]Fevereiro!$F$24</f>
        <v>96</v>
      </c>
      <c r="V6" s="18">
        <f>[2]Fevereiro!$F$25</f>
        <v>95</v>
      </c>
      <c r="W6" s="18">
        <f>[2]Fevereiro!$F$26</f>
        <v>96</v>
      </c>
      <c r="X6" s="18">
        <f>[2]Fevereiro!$F$27</f>
        <v>96</v>
      </c>
      <c r="Y6" s="18">
        <f>[2]Fevereiro!$F$28</f>
        <v>95</v>
      </c>
      <c r="Z6" s="18">
        <f>[2]Fevereiro!$F$29</f>
        <v>93</v>
      </c>
      <c r="AA6" s="18">
        <f>[2]Fevereiro!$F$30</f>
        <v>96</v>
      </c>
      <c r="AB6" s="18">
        <f>[2]Fevereiro!$F$31</f>
        <v>94</v>
      </c>
      <c r="AC6" s="18">
        <f>[2]Fevereiro!$F$32</f>
        <v>88</v>
      </c>
      <c r="AD6" s="41">
        <f t="shared" si="1"/>
        <v>97</v>
      </c>
      <c r="AE6" s="43">
        <f t="shared" si="2"/>
        <v>94.892857142857139</v>
      </c>
    </row>
    <row r="7" spans="1:32" ht="17.100000000000001" customHeight="1">
      <c r="A7" s="16" t="s">
        <v>1</v>
      </c>
      <c r="B7" s="18">
        <f>[3]Fevereiro!$F$5</f>
        <v>93</v>
      </c>
      <c r="C7" s="18">
        <f>[3]Fevereiro!$F$6</f>
        <v>88</v>
      </c>
      <c r="D7" s="18">
        <f>[3]Fevereiro!$F$7</f>
        <v>89</v>
      </c>
      <c r="E7" s="18">
        <f>[3]Fevereiro!$F$8</f>
        <v>96</v>
      </c>
      <c r="F7" s="18">
        <f>[3]Fevereiro!$F$9</f>
        <v>90</v>
      </c>
      <c r="G7" s="18">
        <f>[3]Fevereiro!$F$10</f>
        <v>86</v>
      </c>
      <c r="H7" s="18">
        <f>[3]Fevereiro!$F$11</f>
        <v>92</v>
      </c>
      <c r="I7" s="18">
        <f>[3]Fevereiro!$F$12</f>
        <v>96</v>
      </c>
      <c r="J7" s="18">
        <f>[3]Fevereiro!$F$13</f>
        <v>95</v>
      </c>
      <c r="K7" s="18">
        <f>[3]Fevereiro!$F$14</f>
        <v>89</v>
      </c>
      <c r="L7" s="18">
        <f>[3]Fevereiro!$F$15</f>
        <v>89</v>
      </c>
      <c r="M7" s="18">
        <f>[3]Fevereiro!$F$16</f>
        <v>94</v>
      </c>
      <c r="N7" s="18">
        <f>[3]Fevereiro!$F$17</f>
        <v>96</v>
      </c>
      <c r="O7" s="18">
        <f>[3]Fevereiro!$F$18</f>
        <v>96</v>
      </c>
      <c r="P7" s="18">
        <f>[3]Fevereiro!$F$19</f>
        <v>96</v>
      </c>
      <c r="Q7" s="18">
        <f>[3]Fevereiro!$F$20</f>
        <v>97</v>
      </c>
      <c r="R7" s="18">
        <f>[3]Fevereiro!$F$21</f>
        <v>96</v>
      </c>
      <c r="S7" s="18">
        <f>[3]Fevereiro!$F$22</f>
        <v>93</v>
      </c>
      <c r="T7" s="18">
        <f>[3]Fevereiro!$F$23</f>
        <v>91</v>
      </c>
      <c r="U7" s="18">
        <f>[3]Fevereiro!$F$24</f>
        <v>92</v>
      </c>
      <c r="V7" s="18">
        <f>[3]Fevereiro!$F$25</f>
        <v>95</v>
      </c>
      <c r="W7" s="18">
        <f>[3]Fevereiro!$F$26</f>
        <v>95</v>
      </c>
      <c r="X7" s="18">
        <f>[3]Fevereiro!$F$27</f>
        <v>95</v>
      </c>
      <c r="Y7" s="18">
        <f>[3]Fevereiro!$F$28</f>
        <v>95</v>
      </c>
      <c r="Z7" s="18">
        <f>[3]Fevereiro!$F$29</f>
        <v>86</v>
      </c>
      <c r="AA7" s="18">
        <f>[3]Fevereiro!$F$30</f>
        <v>89</v>
      </c>
      <c r="AB7" s="18">
        <f>[3]Fevereiro!$F$31</f>
        <v>92</v>
      </c>
      <c r="AC7" s="18">
        <f>[3]Fevereiro!$F$32</f>
        <v>96</v>
      </c>
      <c r="AD7" s="41">
        <f t="shared" si="1"/>
        <v>97</v>
      </c>
      <c r="AE7" s="43">
        <f t="shared" si="2"/>
        <v>92.75</v>
      </c>
    </row>
    <row r="8" spans="1:32" ht="17.100000000000001" customHeight="1">
      <c r="A8" s="16" t="s">
        <v>47</v>
      </c>
      <c r="B8" s="18">
        <f>[4]Fevereiro!$F$5</f>
        <v>85</v>
      </c>
      <c r="C8" s="18">
        <f>[4]Fevereiro!$F$6</f>
        <v>82</v>
      </c>
      <c r="D8" s="18">
        <f>[4]Fevereiro!$F$7</f>
        <v>85</v>
      </c>
      <c r="E8" s="18">
        <f>[4]Fevereiro!$F$8</f>
        <v>89</v>
      </c>
      <c r="F8" s="18">
        <f>[4]Fevereiro!$F$9</f>
        <v>83</v>
      </c>
      <c r="G8" s="18">
        <f>[4]Fevereiro!$F$10</f>
        <v>79</v>
      </c>
      <c r="H8" s="18">
        <f>[4]Fevereiro!$F$11</f>
        <v>81</v>
      </c>
      <c r="I8" s="18">
        <f>[4]Fevereiro!$F$12</f>
        <v>78</v>
      </c>
      <c r="J8" s="18">
        <f>[4]Fevereiro!$F$13</f>
        <v>81</v>
      </c>
      <c r="K8" s="18">
        <f>[4]Fevereiro!$F$14</f>
        <v>82</v>
      </c>
      <c r="L8" s="18">
        <f>[4]Fevereiro!$F$15</f>
        <v>87</v>
      </c>
      <c r="M8" s="18">
        <f>[4]Fevereiro!$F$16</f>
        <v>91</v>
      </c>
      <c r="N8" s="18">
        <f>[4]Fevereiro!$F$17</f>
        <v>90</v>
      </c>
      <c r="O8" s="18">
        <f>[4]Fevereiro!$F$18</f>
        <v>86</v>
      </c>
      <c r="P8" s="18">
        <f>[4]Fevereiro!$F$19</f>
        <v>85</v>
      </c>
      <c r="Q8" s="18">
        <f>[4]Fevereiro!$F$20</f>
        <v>89</v>
      </c>
      <c r="R8" s="18">
        <f>[4]Fevereiro!$F$21</f>
        <v>83</v>
      </c>
      <c r="S8" s="18">
        <f>[4]Fevereiro!$F$22</f>
        <v>82</v>
      </c>
      <c r="T8" s="18">
        <f>[4]Fevereiro!$F$23</f>
        <v>87</v>
      </c>
      <c r="U8" s="18">
        <f>[4]Fevereiro!$F$24</f>
        <v>88</v>
      </c>
      <c r="V8" s="18">
        <f>[4]Fevereiro!$F$25</f>
        <v>85</v>
      </c>
      <c r="W8" s="18">
        <f>[4]Fevereiro!$F$26</f>
        <v>89</v>
      </c>
      <c r="X8" s="18">
        <f>[4]Fevereiro!$F$27</f>
        <v>87</v>
      </c>
      <c r="Y8" s="18">
        <f>[4]Fevereiro!$F$28</f>
        <v>80</v>
      </c>
      <c r="Z8" s="18">
        <f>[4]Fevereiro!$F$29</f>
        <v>84</v>
      </c>
      <c r="AA8" s="18">
        <f>[4]Fevereiro!$F$30</f>
        <v>88</v>
      </c>
      <c r="AB8" s="18">
        <f>[4]Fevereiro!$F$31</f>
        <v>89</v>
      </c>
      <c r="AC8" s="18">
        <f>[4]Fevereiro!$F$32</f>
        <v>88</v>
      </c>
      <c r="AD8" s="41">
        <f t="shared" si="1"/>
        <v>91</v>
      </c>
      <c r="AE8" s="43">
        <f t="shared" si="2"/>
        <v>85.107142857142861</v>
      </c>
    </row>
    <row r="9" spans="1:32" ht="17.100000000000001" customHeight="1">
      <c r="A9" s="16" t="s">
        <v>2</v>
      </c>
      <c r="B9" s="18">
        <f>[5]Fevereiro!$F$5</f>
        <v>95</v>
      </c>
      <c r="C9" s="18">
        <f>[5]Fevereiro!$F$6</f>
        <v>88</v>
      </c>
      <c r="D9" s="18">
        <f>[5]Fevereiro!$F$7</f>
        <v>93</v>
      </c>
      <c r="E9" s="18">
        <f>[5]Fevereiro!$F$8</f>
        <v>95</v>
      </c>
      <c r="F9" s="18">
        <f>[5]Fevereiro!$F$9</f>
        <v>93</v>
      </c>
      <c r="G9" s="18">
        <f>[5]Fevereiro!$F$10</f>
        <v>86</v>
      </c>
      <c r="H9" s="18">
        <f>[5]Fevereiro!$F$11</f>
        <v>90</v>
      </c>
      <c r="I9" s="18">
        <f>[5]Fevereiro!$F$12</f>
        <v>92</v>
      </c>
      <c r="J9" s="18">
        <f>[5]Fevereiro!$F$13</f>
        <v>94</v>
      </c>
      <c r="K9" s="18">
        <f>[5]Fevereiro!$F$14</f>
        <v>95</v>
      </c>
      <c r="L9" s="18">
        <f>[5]Fevereiro!$F$15</f>
        <v>93</v>
      </c>
      <c r="M9" s="18">
        <f>[5]Fevereiro!$F$16</f>
        <v>93</v>
      </c>
      <c r="N9" s="18">
        <f>[5]Fevereiro!$F$17</f>
        <v>89</v>
      </c>
      <c r="O9" s="18">
        <f>[5]Fevereiro!$F$18</f>
        <v>89</v>
      </c>
      <c r="P9" s="18">
        <f>[5]Fevereiro!$F$19</f>
        <v>88</v>
      </c>
      <c r="Q9" s="18">
        <f>[5]Fevereiro!$F$20</f>
        <v>91</v>
      </c>
      <c r="R9" s="18">
        <f>[5]Fevereiro!$F$21</f>
        <v>84</v>
      </c>
      <c r="S9" s="18">
        <f>[5]Fevereiro!$F$22</f>
        <v>95</v>
      </c>
      <c r="T9" s="18">
        <f>[5]Fevereiro!$F$23</f>
        <v>93</v>
      </c>
      <c r="U9" s="18">
        <f>[5]Fevereiro!$F$24</f>
        <v>93</v>
      </c>
      <c r="V9" s="18">
        <f>[5]Fevereiro!$F$25</f>
        <v>93</v>
      </c>
      <c r="W9" s="18">
        <f>[5]Fevereiro!$F$26</f>
        <v>95</v>
      </c>
      <c r="X9" s="18">
        <f>[5]Fevereiro!$F$27</f>
        <v>95</v>
      </c>
      <c r="Y9" s="18">
        <f>[5]Fevereiro!$F$28</f>
        <v>89</v>
      </c>
      <c r="Z9" s="18">
        <f>[5]Fevereiro!$F$29</f>
        <v>90</v>
      </c>
      <c r="AA9" s="18">
        <f>[5]Fevereiro!$F$30</f>
        <v>92</v>
      </c>
      <c r="AB9" s="18">
        <f>[5]Fevereiro!$F$31</f>
        <v>95</v>
      </c>
      <c r="AC9" s="18">
        <f>[5]Fevereiro!$F$32</f>
        <v>94</v>
      </c>
      <c r="AD9" s="41">
        <f t="shared" si="1"/>
        <v>95</v>
      </c>
      <c r="AE9" s="43">
        <f t="shared" si="2"/>
        <v>91.857142857142861</v>
      </c>
    </row>
    <row r="10" spans="1:32" ht="17.100000000000001" customHeight="1">
      <c r="A10" s="16" t="s">
        <v>3</v>
      </c>
      <c r="B10" s="18">
        <f>[6]Fevereiro!$F$5</f>
        <v>95</v>
      </c>
      <c r="C10" s="18">
        <f>[6]Fevereiro!$F$6</f>
        <v>93</v>
      </c>
      <c r="D10" s="18">
        <f>[6]Fevereiro!$F$7</f>
        <v>95</v>
      </c>
      <c r="E10" s="18">
        <f>[6]Fevereiro!$F$8</f>
        <v>95</v>
      </c>
      <c r="F10" s="18">
        <f>[6]Fevereiro!$F$9</f>
        <v>93</v>
      </c>
      <c r="G10" s="18">
        <f>[6]Fevereiro!$F$10</f>
        <v>95</v>
      </c>
      <c r="H10" s="18">
        <f>[6]Fevereiro!$F$11</f>
        <v>93</v>
      </c>
      <c r="I10" s="18">
        <f>[6]Fevereiro!$F$12</f>
        <v>95</v>
      </c>
      <c r="J10" s="18">
        <f>[6]Fevereiro!$F$13</f>
        <v>95</v>
      </c>
      <c r="K10" s="18">
        <f>[6]Fevereiro!$F$14</f>
        <v>94</v>
      </c>
      <c r="L10" s="18">
        <f>[6]Fevereiro!$F$15</f>
        <v>94</v>
      </c>
      <c r="M10" s="18">
        <f>[6]Fevereiro!$F$16</f>
        <v>94</v>
      </c>
      <c r="N10" s="18">
        <f>[6]Fevereiro!$F$17</f>
        <v>89</v>
      </c>
      <c r="O10" s="18">
        <f>[6]Fevereiro!$F$18</f>
        <v>92</v>
      </c>
      <c r="P10" s="18">
        <f>[6]Fevereiro!$F$19</f>
        <v>89</v>
      </c>
      <c r="Q10" s="18">
        <f>[6]Fevereiro!$F$20</f>
        <v>92</v>
      </c>
      <c r="R10" s="18">
        <f>[6]Fevereiro!$F$21</f>
        <v>86</v>
      </c>
      <c r="S10" s="18">
        <f>[6]Fevereiro!$F$22</f>
        <v>88</v>
      </c>
      <c r="T10" s="18">
        <f>[6]Fevereiro!$F$23</f>
        <v>93</v>
      </c>
      <c r="U10" s="18">
        <f>[6]Fevereiro!$F$24</f>
        <v>93</v>
      </c>
      <c r="V10" s="18">
        <f>[6]Fevereiro!$F$25</f>
        <v>94</v>
      </c>
      <c r="W10" s="18">
        <f>[6]Fevereiro!$F$26</f>
        <v>94</v>
      </c>
      <c r="X10" s="18">
        <f>[6]Fevereiro!$F$27</f>
        <v>93</v>
      </c>
      <c r="Y10" s="18">
        <f>[6]Fevereiro!$F$28</f>
        <v>94</v>
      </c>
      <c r="Z10" s="18">
        <f>[6]Fevereiro!$F$29</f>
        <v>94</v>
      </c>
      <c r="AA10" s="18">
        <f>[6]Fevereiro!$F$30</f>
        <v>95</v>
      </c>
      <c r="AB10" s="18">
        <f>[6]Fevereiro!$F$31</f>
        <v>94</v>
      </c>
      <c r="AC10" s="18">
        <f>[6]Fevereiro!$F$32</f>
        <v>96</v>
      </c>
      <c r="AD10" s="41">
        <f t="shared" si="1"/>
        <v>96</v>
      </c>
      <c r="AE10" s="43">
        <f t="shared" si="2"/>
        <v>93.107142857142861</v>
      </c>
    </row>
    <row r="11" spans="1:32" ht="17.100000000000001" customHeight="1">
      <c r="A11" s="16" t="s">
        <v>4</v>
      </c>
      <c r="B11" s="18">
        <f>[7]Fevereiro!$F$5</f>
        <v>95</v>
      </c>
      <c r="C11" s="18">
        <f>[7]Fevereiro!$F$6</f>
        <v>92</v>
      </c>
      <c r="D11" s="18">
        <f>[7]Fevereiro!$F$7</f>
        <v>96</v>
      </c>
      <c r="E11" s="18">
        <f>[7]Fevereiro!$F$8</f>
        <v>96</v>
      </c>
      <c r="F11" s="18">
        <f>[7]Fevereiro!$F$9</f>
        <v>96</v>
      </c>
      <c r="G11" s="18">
        <f>[7]Fevereiro!$F$10</f>
        <v>93</v>
      </c>
      <c r="H11" s="18">
        <f>[7]Fevereiro!$F$11</f>
        <v>96</v>
      </c>
      <c r="I11" s="18">
        <f>[7]Fevereiro!$F$12</f>
        <v>96</v>
      </c>
      <c r="J11" s="18">
        <f>[7]Fevereiro!$F$13</f>
        <v>96</v>
      </c>
      <c r="K11" s="18">
        <f>[7]Fevereiro!$F$14</f>
        <v>96</v>
      </c>
      <c r="L11" s="18">
        <f>[7]Fevereiro!$F$15</f>
        <v>94</v>
      </c>
      <c r="M11" s="18">
        <f>[7]Fevereiro!$F$16</f>
        <v>95</v>
      </c>
      <c r="N11" s="18">
        <f>[7]Fevereiro!$F$17</f>
        <v>94</v>
      </c>
      <c r="O11" s="18">
        <f>[7]Fevereiro!$F$18</f>
        <v>91</v>
      </c>
      <c r="P11" s="18">
        <f>[7]Fevereiro!$F$19</f>
        <v>93</v>
      </c>
      <c r="Q11" s="18">
        <f>[7]Fevereiro!$F$20</f>
        <v>92</v>
      </c>
      <c r="R11" s="18">
        <f>[7]Fevereiro!$F$21</f>
        <v>90</v>
      </c>
      <c r="S11" s="18">
        <f>[7]Fevereiro!$F$22</f>
        <v>92</v>
      </c>
      <c r="T11" s="18">
        <f>[7]Fevereiro!$F$23</f>
        <v>96</v>
      </c>
      <c r="U11" s="18">
        <f>[7]Fevereiro!$F$24</f>
        <v>97</v>
      </c>
      <c r="V11" s="18">
        <f>[7]Fevereiro!$F$25</f>
        <v>90</v>
      </c>
      <c r="W11" s="18">
        <f>[7]Fevereiro!$F$26</f>
        <v>96</v>
      </c>
      <c r="X11" s="18">
        <f>[7]Fevereiro!$F$27</f>
        <v>95</v>
      </c>
      <c r="Y11" s="18">
        <f>[7]Fevereiro!$F$28</f>
        <v>91</v>
      </c>
      <c r="Z11" s="18">
        <f>[7]Fevereiro!$F$29</f>
        <v>95</v>
      </c>
      <c r="AA11" s="18">
        <f>[7]Fevereiro!$F$30</f>
        <v>95</v>
      </c>
      <c r="AB11" s="18">
        <f>[7]Fevereiro!$F$31</f>
        <v>94</v>
      </c>
      <c r="AC11" s="18">
        <f>[7]Fevereiro!$F$32</f>
        <v>93</v>
      </c>
      <c r="AD11" s="41">
        <f t="shared" si="1"/>
        <v>97</v>
      </c>
      <c r="AE11" s="43">
        <f t="shared" si="2"/>
        <v>94.107142857142861</v>
      </c>
    </row>
    <row r="12" spans="1:32" ht="17.100000000000001" customHeight="1">
      <c r="A12" s="16" t="s">
        <v>5</v>
      </c>
      <c r="B12" s="19">
        <f>[8]Fevereiro!$F$5</f>
        <v>90</v>
      </c>
      <c r="C12" s="19">
        <f>[8]Fevereiro!$F$6</f>
        <v>91</v>
      </c>
      <c r="D12" s="19">
        <f>[8]Fevereiro!$F$7</f>
        <v>90</v>
      </c>
      <c r="E12" s="19">
        <f>[8]Fevereiro!$F$8</f>
        <v>92</v>
      </c>
      <c r="F12" s="19">
        <f>[8]Fevereiro!$F$9</f>
        <v>92</v>
      </c>
      <c r="G12" s="19">
        <f>[8]Fevereiro!$F$10</f>
        <v>87</v>
      </c>
      <c r="H12" s="19">
        <f>[8]Fevereiro!$F$11</f>
        <v>85</v>
      </c>
      <c r="I12" s="19">
        <f>[8]Fevereiro!$F$12</f>
        <v>92</v>
      </c>
      <c r="J12" s="19">
        <f>[8]Fevereiro!$F$13</f>
        <v>92</v>
      </c>
      <c r="K12" s="19">
        <f>[8]Fevereiro!$F$14</f>
        <v>90</v>
      </c>
      <c r="L12" s="19">
        <f>[8]Fevereiro!$F$15</f>
        <v>92</v>
      </c>
      <c r="M12" s="19">
        <f>[8]Fevereiro!$F$16</f>
        <v>90</v>
      </c>
      <c r="N12" s="19">
        <f>[8]Fevereiro!$F$17</f>
        <v>89</v>
      </c>
      <c r="O12" s="19">
        <f>[8]Fevereiro!$F$18</f>
        <v>86</v>
      </c>
      <c r="P12" s="19">
        <f>[8]Fevereiro!$F$19</f>
        <v>86</v>
      </c>
      <c r="Q12" s="19">
        <f>[8]Fevereiro!$F$20</f>
        <v>88</v>
      </c>
      <c r="R12" s="19">
        <f>[8]Fevereiro!$F$21</f>
        <v>82</v>
      </c>
      <c r="S12" s="19">
        <f>[8]Fevereiro!$F$22</f>
        <v>90</v>
      </c>
      <c r="T12" s="19">
        <f>[8]Fevereiro!$F$23</f>
        <v>90</v>
      </c>
      <c r="U12" s="19">
        <f>[8]Fevereiro!$F$24</f>
        <v>94</v>
      </c>
      <c r="V12" s="19">
        <f>[8]Fevereiro!$F$25</f>
        <v>92</v>
      </c>
      <c r="W12" s="19">
        <f>[8]Fevereiro!$F$26</f>
        <v>92</v>
      </c>
      <c r="X12" s="19">
        <f>[8]Fevereiro!$F$27</f>
        <v>93</v>
      </c>
      <c r="Y12" s="19">
        <f>[8]Fevereiro!$F$28</f>
        <v>92</v>
      </c>
      <c r="Z12" s="19">
        <f>[8]Fevereiro!$F$29</f>
        <v>90</v>
      </c>
      <c r="AA12" s="19">
        <f>[8]Fevereiro!$F$30</f>
        <v>92</v>
      </c>
      <c r="AB12" s="19">
        <f>[8]Fevereiro!$F$31</f>
        <v>92</v>
      </c>
      <c r="AC12" s="19">
        <f>[8]Fevereiro!$F$32</f>
        <v>93</v>
      </c>
      <c r="AD12" s="41">
        <f t="shared" si="1"/>
        <v>94</v>
      </c>
      <c r="AE12" s="43">
        <f t="shared" si="2"/>
        <v>90.142857142857139</v>
      </c>
    </row>
    <row r="13" spans="1:32" ht="17.100000000000001" customHeight="1">
      <c r="A13" s="16" t="s">
        <v>49</v>
      </c>
      <c r="B13" s="19">
        <f>[9]Fevereiro!$F$5</f>
        <v>93</v>
      </c>
      <c r="C13" s="19">
        <f>[9]Fevereiro!$F$6</f>
        <v>93</v>
      </c>
      <c r="D13" s="19">
        <f>[9]Fevereiro!$F$7</f>
        <v>92</v>
      </c>
      <c r="E13" s="19">
        <f>[9]Fevereiro!$F$8</f>
        <v>96</v>
      </c>
      <c r="F13" s="19">
        <f>[9]Fevereiro!$F$9</f>
        <v>96</v>
      </c>
      <c r="G13" s="19">
        <f>[9]Fevereiro!$F$10</f>
        <v>96</v>
      </c>
      <c r="H13" s="19">
        <f>[9]Fevereiro!$F$11</f>
        <v>97</v>
      </c>
      <c r="I13" s="19">
        <f>[9]Fevereiro!$F$12</f>
        <v>97</v>
      </c>
      <c r="J13" s="19">
        <f>[9]Fevereiro!$F$13</f>
        <v>97</v>
      </c>
      <c r="K13" s="19">
        <f>[9]Fevereiro!$F$14</f>
        <v>94</v>
      </c>
      <c r="L13" s="19">
        <f>[9]Fevereiro!$F$15</f>
        <v>93</v>
      </c>
      <c r="M13" s="19">
        <f>[9]Fevereiro!$F$16</f>
        <v>97</v>
      </c>
      <c r="N13" s="19">
        <f>[9]Fevereiro!$F$17</f>
        <v>98</v>
      </c>
      <c r="O13" s="19">
        <f>[9]Fevereiro!$F$18</f>
        <v>92</v>
      </c>
      <c r="P13" s="19">
        <f>[9]Fevereiro!$F$19</f>
        <v>93</v>
      </c>
      <c r="Q13" s="19">
        <f>[9]Fevereiro!$F$20</f>
        <v>95</v>
      </c>
      <c r="R13" s="19">
        <f>[9]Fevereiro!$F$21</f>
        <v>92</v>
      </c>
      <c r="S13" s="19">
        <f>[9]Fevereiro!$F$22</f>
        <v>94</v>
      </c>
      <c r="T13" s="19">
        <f>[9]Fevereiro!$F$23</f>
        <v>95</v>
      </c>
      <c r="U13" s="19">
        <f>[9]Fevereiro!$F$24</f>
        <v>95</v>
      </c>
      <c r="V13" s="19">
        <f>[9]Fevereiro!$F$25</f>
        <v>95</v>
      </c>
      <c r="W13" s="19">
        <f>[9]Fevereiro!$F$26</f>
        <v>97</v>
      </c>
      <c r="X13" s="19">
        <f>[9]Fevereiro!$F$27</f>
        <v>95</v>
      </c>
      <c r="Y13" s="19">
        <f>[9]Fevereiro!$F$28</f>
        <v>92</v>
      </c>
      <c r="Z13" s="19">
        <f>[9]Fevereiro!$F$29</f>
        <v>92</v>
      </c>
      <c r="AA13" s="19">
        <f>[9]Fevereiro!$F$30</f>
        <v>97</v>
      </c>
      <c r="AB13" s="19">
        <f>[9]Fevereiro!$F$31</f>
        <v>93</v>
      </c>
      <c r="AC13" s="19">
        <f>[9]Fevereiro!$F$32</f>
        <v>95</v>
      </c>
      <c r="AD13" s="41">
        <f t="shared" si="1"/>
        <v>98</v>
      </c>
      <c r="AE13" s="43">
        <f t="shared" si="2"/>
        <v>94.678571428571431</v>
      </c>
    </row>
    <row r="14" spans="1:32" ht="17.100000000000001" customHeight="1">
      <c r="A14" s="16" t="s">
        <v>6</v>
      </c>
      <c r="B14" s="19">
        <f>[10]Fevereiro!$F$5</f>
        <v>97</v>
      </c>
      <c r="C14" s="19">
        <f>[10]Fevereiro!$F$6</f>
        <v>98</v>
      </c>
      <c r="D14" s="19">
        <f>[10]Fevereiro!$F$7</f>
        <v>100</v>
      </c>
      <c r="E14" s="19">
        <f>[10]Fevereiro!$F$8</f>
        <v>100</v>
      </c>
      <c r="F14" s="19">
        <f>[10]Fevereiro!$F$9</f>
        <v>98</v>
      </c>
      <c r="G14" s="19">
        <f>[10]Fevereiro!$F$10</f>
        <v>100</v>
      </c>
      <c r="H14" s="19">
        <f>[10]Fevereiro!$F$11</f>
        <v>93</v>
      </c>
      <c r="I14" s="19">
        <f>[10]Fevereiro!$F$12</f>
        <v>88</v>
      </c>
      <c r="J14" s="19">
        <f>[10]Fevereiro!$F$13</f>
        <v>100</v>
      </c>
      <c r="K14" s="19">
        <f>[10]Fevereiro!$F$14</f>
        <v>100</v>
      </c>
      <c r="L14" s="19">
        <f>[10]Fevereiro!$F$15</f>
        <v>100</v>
      </c>
      <c r="M14" s="19">
        <f>[10]Fevereiro!$F$16</f>
        <v>100</v>
      </c>
      <c r="N14" s="19">
        <f>[10]Fevereiro!$F$17</f>
        <v>84</v>
      </c>
      <c r="O14" s="19">
        <f>[10]Fevereiro!$F$18</f>
        <v>100</v>
      </c>
      <c r="P14" s="19">
        <f>[10]Fevereiro!$F$19</f>
        <v>100</v>
      </c>
      <c r="Q14" s="19">
        <f>[10]Fevereiro!$F$20</f>
        <v>84</v>
      </c>
      <c r="R14" s="19">
        <f>[10]Fevereiro!$F$21</f>
        <v>100</v>
      </c>
      <c r="S14" s="19">
        <f>[10]Fevereiro!$F$22</f>
        <v>100</v>
      </c>
      <c r="T14" s="19">
        <f>[10]Fevereiro!$F$23</f>
        <v>88</v>
      </c>
      <c r="U14" s="19">
        <f>[10]Fevereiro!$F$24</f>
        <v>100</v>
      </c>
      <c r="V14" s="19">
        <f>[10]Fevereiro!$F$25</f>
        <v>94</v>
      </c>
      <c r="W14" s="19">
        <f>[10]Fevereiro!$F$26</f>
        <v>86</v>
      </c>
      <c r="X14" s="19">
        <f>[10]Fevereiro!$F$27</f>
        <v>100</v>
      </c>
      <c r="Y14" s="19">
        <f>[10]Fevereiro!$F$28</f>
        <v>83</v>
      </c>
      <c r="Z14" s="19">
        <f>[10]Fevereiro!$F$29</f>
        <v>99</v>
      </c>
      <c r="AA14" s="19">
        <f>[10]Fevereiro!$F$30</f>
        <v>95</v>
      </c>
      <c r="AB14" s="19">
        <f>[10]Fevereiro!$F$31</f>
        <v>100</v>
      </c>
      <c r="AC14" s="19">
        <f>[10]Fevereiro!$F$32</f>
        <v>100</v>
      </c>
      <c r="AD14" s="41">
        <f t="shared" si="1"/>
        <v>100</v>
      </c>
      <c r="AE14" s="43">
        <f t="shared" si="2"/>
        <v>95.964285714285708</v>
      </c>
    </row>
    <row r="15" spans="1:32" ht="17.100000000000001" customHeight="1">
      <c r="A15" s="16" t="s">
        <v>7</v>
      </c>
      <c r="B15" s="19">
        <f>[11]Fevereiro!$F$5</f>
        <v>95</v>
      </c>
      <c r="C15" s="19">
        <f>[11]Fevereiro!$F$6</f>
        <v>96</v>
      </c>
      <c r="D15" s="19">
        <f>[11]Fevereiro!$F$7</f>
        <v>94</v>
      </c>
      <c r="E15" s="19">
        <f>[11]Fevereiro!$F$8</f>
        <v>97</v>
      </c>
      <c r="F15" s="19">
        <f>[11]Fevereiro!$F$9</f>
        <v>90</v>
      </c>
      <c r="G15" s="19">
        <f>[11]Fevereiro!$F$10</f>
        <v>84</v>
      </c>
      <c r="H15" s="19">
        <f>[11]Fevereiro!$F$11</f>
        <v>95</v>
      </c>
      <c r="I15" s="19">
        <f>[11]Fevereiro!$F$12</f>
        <v>97</v>
      </c>
      <c r="J15" s="19">
        <f>[11]Fevereiro!$F$13</f>
        <v>97</v>
      </c>
      <c r="K15" s="19">
        <f>[11]Fevereiro!$F$14</f>
        <v>97</v>
      </c>
      <c r="L15" s="19">
        <f>[11]Fevereiro!$F$15</f>
        <v>96</v>
      </c>
      <c r="M15" s="19">
        <f>[11]Fevereiro!$F$16</f>
        <v>96</v>
      </c>
      <c r="N15" s="19">
        <f>[11]Fevereiro!$F$17</f>
        <v>97</v>
      </c>
      <c r="O15" s="19">
        <f>[11]Fevereiro!$F$18</f>
        <v>97</v>
      </c>
      <c r="P15" s="19">
        <f>[11]Fevereiro!$F$19</f>
        <v>97</v>
      </c>
      <c r="Q15" s="19">
        <f>[11]Fevereiro!$F$20</f>
        <v>97</v>
      </c>
      <c r="R15" s="19">
        <f>[11]Fevereiro!$F$21</f>
        <v>95</v>
      </c>
      <c r="S15" s="19">
        <f>[11]Fevereiro!$F$22</f>
        <v>92</v>
      </c>
      <c r="T15" s="19">
        <f>[11]Fevereiro!$F$23</f>
        <v>93</v>
      </c>
      <c r="U15" s="19">
        <f>[11]Fevereiro!$F$24</f>
        <v>96</v>
      </c>
      <c r="V15" s="19">
        <f>[11]Fevereiro!$F$25</f>
        <v>96</v>
      </c>
      <c r="W15" s="19">
        <f>[11]Fevereiro!$F$26</f>
        <v>97</v>
      </c>
      <c r="X15" s="19">
        <f>[11]Fevereiro!$F$27</f>
        <v>95</v>
      </c>
      <c r="Y15" s="19">
        <f>[11]Fevereiro!$F$28</f>
        <v>92</v>
      </c>
      <c r="Z15" s="19">
        <f>[11]Fevereiro!$F$29</f>
        <v>95</v>
      </c>
      <c r="AA15" s="19">
        <f>[11]Fevereiro!$F$30</f>
        <v>96</v>
      </c>
      <c r="AB15" s="19">
        <f>[11]Fevereiro!$F$31</f>
        <v>96</v>
      </c>
      <c r="AC15" s="19">
        <f>[11]Fevereiro!$F$32</f>
        <v>94</v>
      </c>
      <c r="AD15" s="41">
        <f t="shared" si="1"/>
        <v>97</v>
      </c>
      <c r="AE15" s="43">
        <f t="shared" si="2"/>
        <v>94.964285714285708</v>
      </c>
    </row>
    <row r="16" spans="1:32" ht="17.100000000000001" customHeight="1">
      <c r="A16" s="16" t="s">
        <v>8</v>
      </c>
      <c r="B16" s="19">
        <f>[12]Fevereiro!$F$5</f>
        <v>94</v>
      </c>
      <c r="C16" s="19">
        <f>[12]Fevereiro!$F$6</f>
        <v>92</v>
      </c>
      <c r="D16" s="19">
        <f>[12]Fevereiro!$F$7</f>
        <v>96</v>
      </c>
      <c r="E16" s="19">
        <f>[12]Fevereiro!$F$8</f>
        <v>97</v>
      </c>
      <c r="F16" s="19">
        <f>[12]Fevereiro!$F$9</f>
        <v>93</v>
      </c>
      <c r="G16" s="19">
        <f>[12]Fevereiro!$F$10</f>
        <v>87</v>
      </c>
      <c r="H16" s="19">
        <f>[12]Fevereiro!$F$11</f>
        <v>89</v>
      </c>
      <c r="I16" s="19">
        <f>[12]Fevereiro!$F$12</f>
        <v>96</v>
      </c>
      <c r="J16" s="19">
        <f>[12]Fevereiro!$F$13</f>
        <v>95</v>
      </c>
      <c r="K16" s="19">
        <f>[12]Fevereiro!$F$14</f>
        <v>96</v>
      </c>
      <c r="L16" s="19">
        <f>[12]Fevereiro!$F$15</f>
        <v>96</v>
      </c>
      <c r="M16" s="19">
        <f>[12]Fevereiro!$F$16</f>
        <v>95</v>
      </c>
      <c r="N16" s="19">
        <f>[12]Fevereiro!$F$17</f>
        <v>96</v>
      </c>
      <c r="O16" s="19">
        <f>[12]Fevereiro!$F$18</f>
        <v>96</v>
      </c>
      <c r="P16" s="19">
        <f>[12]Fevereiro!$F$19</f>
        <v>96</v>
      </c>
      <c r="Q16" s="19">
        <f>[12]Fevereiro!$F$20</f>
        <v>96</v>
      </c>
      <c r="R16" s="19">
        <f>[12]Fevereiro!$F$21</f>
        <v>95</v>
      </c>
      <c r="S16" s="19">
        <f>[12]Fevereiro!$F$22</f>
        <v>91</v>
      </c>
      <c r="T16" s="19">
        <f>[12]Fevereiro!$F$23</f>
        <v>95</v>
      </c>
      <c r="U16" s="19">
        <f>[12]Fevereiro!$F$24</f>
        <v>95</v>
      </c>
      <c r="V16" s="19">
        <f>[12]Fevereiro!$F$25</f>
        <v>95</v>
      </c>
      <c r="W16" s="19">
        <f>[12]Fevereiro!$F$26</f>
        <v>94</v>
      </c>
      <c r="X16" s="19">
        <f>[12]Fevereiro!$F$27</f>
        <v>89</v>
      </c>
      <c r="Y16" s="19">
        <f>[12]Fevereiro!$F$28</f>
        <v>94</v>
      </c>
      <c r="Z16" s="19">
        <f>[12]Fevereiro!$F$29</f>
        <v>87</v>
      </c>
      <c r="AA16" s="19">
        <f>[12]Fevereiro!$F$30</f>
        <v>95</v>
      </c>
      <c r="AB16" s="19">
        <f>[12]Fevereiro!$F$31</f>
        <v>87</v>
      </c>
      <c r="AC16" s="19">
        <f>[12]Fevereiro!$F$32</f>
        <v>92</v>
      </c>
      <c r="AD16" s="41">
        <f t="shared" si="1"/>
        <v>97</v>
      </c>
      <c r="AE16" s="43">
        <f t="shared" si="2"/>
        <v>93.535714285714292</v>
      </c>
    </row>
    <row r="17" spans="1:32" ht="17.100000000000001" customHeight="1">
      <c r="A17" s="16" t="s">
        <v>9</v>
      </c>
      <c r="B17" s="19">
        <f>[13]Fevereiro!$F$5</f>
        <v>95</v>
      </c>
      <c r="C17" s="19">
        <f>[13]Fevereiro!$F$6</f>
        <v>91</v>
      </c>
      <c r="D17" s="19">
        <f>[13]Fevereiro!$F$7</f>
        <v>96</v>
      </c>
      <c r="E17" s="19">
        <f>[13]Fevereiro!$F$8</f>
        <v>97</v>
      </c>
      <c r="F17" s="19">
        <f>[13]Fevereiro!$F$9</f>
        <v>91</v>
      </c>
      <c r="G17" s="19">
        <f>[13]Fevereiro!$F$10</f>
        <v>93</v>
      </c>
      <c r="H17" s="19">
        <f>[13]Fevereiro!$F$11</f>
        <v>96</v>
      </c>
      <c r="I17" s="19">
        <f>[13]Fevereiro!$F$12</f>
        <v>95</v>
      </c>
      <c r="J17" s="19">
        <f>[13]Fevereiro!$F$13</f>
        <v>96</v>
      </c>
      <c r="K17" s="19">
        <f>[13]Fevereiro!$F$14</f>
        <v>96</v>
      </c>
      <c r="L17" s="19">
        <f>[13]Fevereiro!$F$15</f>
        <v>96</v>
      </c>
      <c r="M17" s="19">
        <f>[13]Fevereiro!$F$16</f>
        <v>97</v>
      </c>
      <c r="N17" s="19">
        <f>[13]Fevereiro!$F$17</f>
        <v>96</v>
      </c>
      <c r="O17" s="19">
        <f>[13]Fevereiro!$F$18</f>
        <v>96</v>
      </c>
      <c r="P17" s="19">
        <f>[13]Fevereiro!$F$19</f>
        <v>96</v>
      </c>
      <c r="Q17" s="19">
        <f>[13]Fevereiro!$F$20</f>
        <v>96</v>
      </c>
      <c r="R17" s="19">
        <f>[13]Fevereiro!$F$21</f>
        <v>93</v>
      </c>
      <c r="S17" s="19">
        <f>[13]Fevereiro!$F$22</f>
        <v>93</v>
      </c>
      <c r="T17" s="19">
        <f>[13]Fevereiro!$F$23</f>
        <v>95</v>
      </c>
      <c r="U17" s="19">
        <f>[13]Fevereiro!$F$24</f>
        <v>96</v>
      </c>
      <c r="V17" s="19">
        <f>[13]Fevereiro!$F$25</f>
        <v>95</v>
      </c>
      <c r="W17" s="19">
        <f>[13]Fevereiro!$F$26</f>
        <v>96</v>
      </c>
      <c r="X17" s="19">
        <f>[13]Fevereiro!$F$27</f>
        <v>93</v>
      </c>
      <c r="Y17" s="19">
        <f>[13]Fevereiro!$F$28</f>
        <v>95</v>
      </c>
      <c r="Z17" s="19">
        <f>[13]Fevereiro!$F$29</f>
        <v>93</v>
      </c>
      <c r="AA17" s="19">
        <f>[13]Fevereiro!$F$30</f>
        <v>95</v>
      </c>
      <c r="AB17" s="19">
        <f>[13]Fevereiro!$F$31</f>
        <v>93</v>
      </c>
      <c r="AC17" s="19">
        <f>[13]Fevereiro!$F$32</f>
        <v>96</v>
      </c>
      <c r="AD17" s="41">
        <f t="shared" si="1"/>
        <v>97</v>
      </c>
      <c r="AE17" s="43">
        <f t="shared" si="2"/>
        <v>94.857142857142861</v>
      </c>
    </row>
    <row r="18" spans="1:32" ht="17.100000000000001" customHeight="1">
      <c r="A18" s="16" t="s">
        <v>48</v>
      </c>
      <c r="B18" s="19">
        <f>[14]Fevereiro!$F$5</f>
        <v>89</v>
      </c>
      <c r="C18" s="19">
        <f>[14]Fevereiro!$F$6</f>
        <v>87</v>
      </c>
      <c r="D18" s="19">
        <f>[14]Fevereiro!$F$7</f>
        <v>89</v>
      </c>
      <c r="E18" s="19">
        <f>[14]Fevereiro!$F$8</f>
        <v>95</v>
      </c>
      <c r="F18" s="19">
        <f>[14]Fevereiro!$F$9</f>
        <v>84</v>
      </c>
      <c r="G18" s="19">
        <f>[14]Fevereiro!$F$10</f>
        <v>84</v>
      </c>
      <c r="H18" s="19">
        <f>[14]Fevereiro!$F$11</f>
        <v>91</v>
      </c>
      <c r="I18" s="19">
        <f>[14]Fevereiro!$F$12</f>
        <v>90</v>
      </c>
      <c r="J18" s="19">
        <f>[14]Fevereiro!$F$13</f>
        <v>88</v>
      </c>
      <c r="K18" s="19">
        <f>[14]Fevereiro!$F$14</f>
        <v>87</v>
      </c>
      <c r="L18" s="19">
        <f>[14]Fevereiro!$F$15</f>
        <v>95</v>
      </c>
      <c r="M18" s="19">
        <f>[14]Fevereiro!$F$16</f>
        <v>95</v>
      </c>
      <c r="N18" s="19">
        <f>[14]Fevereiro!$F$17</f>
        <v>96</v>
      </c>
      <c r="O18" s="19">
        <f>[14]Fevereiro!$F$18</f>
        <v>95</v>
      </c>
      <c r="P18" s="19">
        <f>[14]Fevereiro!$F$19</f>
        <v>95</v>
      </c>
      <c r="Q18" s="19">
        <f>[14]Fevereiro!$F$20</f>
        <v>96</v>
      </c>
      <c r="R18" s="19">
        <f>[14]Fevereiro!$F$21</f>
        <v>91</v>
      </c>
      <c r="S18" s="19">
        <f>[14]Fevereiro!$F$22</f>
        <v>89</v>
      </c>
      <c r="T18" s="19">
        <f>[14]Fevereiro!$F$23</f>
        <v>94</v>
      </c>
      <c r="U18" s="19">
        <f>[14]Fevereiro!$F$24</f>
        <v>95</v>
      </c>
      <c r="V18" s="19">
        <f>[14]Fevereiro!$F$25</f>
        <v>95</v>
      </c>
      <c r="W18" s="19">
        <f>[14]Fevereiro!$F$26</f>
        <v>96</v>
      </c>
      <c r="X18" s="19">
        <f>[14]Fevereiro!$F$27</f>
        <v>94</v>
      </c>
      <c r="Y18" s="19">
        <f>[14]Fevereiro!$F$28</f>
        <v>92</v>
      </c>
      <c r="Z18" s="19">
        <f>[14]Fevereiro!$F$29</f>
        <v>89</v>
      </c>
      <c r="AA18" s="19">
        <f>[14]Fevereiro!$F$30</f>
        <v>95</v>
      </c>
      <c r="AB18" s="19">
        <f>[14]Fevereiro!$F$31</f>
        <v>95</v>
      </c>
      <c r="AC18" s="19">
        <f>[14]Fevereiro!$F$32</f>
        <v>95</v>
      </c>
      <c r="AD18" s="41">
        <f t="shared" si="1"/>
        <v>96</v>
      </c>
      <c r="AE18" s="43">
        <f t="shared" si="2"/>
        <v>92</v>
      </c>
    </row>
    <row r="19" spans="1:32" ht="17.100000000000001" customHeight="1">
      <c r="A19" s="16" t="s">
        <v>10</v>
      </c>
      <c r="B19" s="19">
        <f>[15]Fevereiro!$F$5</f>
        <v>88</v>
      </c>
      <c r="C19" s="19">
        <f>[15]Fevereiro!$F$6</f>
        <v>87</v>
      </c>
      <c r="D19" s="19">
        <f>[15]Fevereiro!$F$7</f>
        <v>95</v>
      </c>
      <c r="E19" s="19">
        <f>[15]Fevereiro!$F$8</f>
        <v>95</v>
      </c>
      <c r="F19" s="19">
        <f>[15]Fevereiro!$F$9</f>
        <v>93</v>
      </c>
      <c r="G19" s="19">
        <f>[15]Fevereiro!$F$10</f>
        <v>83</v>
      </c>
      <c r="H19" s="19">
        <f>[15]Fevereiro!$F$11</f>
        <v>95</v>
      </c>
      <c r="I19" s="19">
        <f>[15]Fevereiro!$F$12</f>
        <v>96</v>
      </c>
      <c r="J19" s="19">
        <f>[15]Fevereiro!$F$13</f>
        <v>94</v>
      </c>
      <c r="K19" s="19">
        <f>[15]Fevereiro!$F$14</f>
        <v>95</v>
      </c>
      <c r="L19" s="19">
        <f>[15]Fevereiro!$F$15</f>
        <v>93</v>
      </c>
      <c r="M19" s="19">
        <f>[15]Fevereiro!$F$16</f>
        <v>94</v>
      </c>
      <c r="N19" s="19">
        <f>[15]Fevereiro!$F$17</f>
        <v>95</v>
      </c>
      <c r="O19" s="19">
        <f>[15]Fevereiro!$F$18</f>
        <v>94</v>
      </c>
      <c r="P19" s="19">
        <f>[15]Fevereiro!$F$19</f>
        <v>95</v>
      </c>
      <c r="Q19" s="19">
        <f>[15]Fevereiro!$F$20</f>
        <v>95</v>
      </c>
      <c r="R19" s="19">
        <f>[15]Fevereiro!$F$21</f>
        <v>94</v>
      </c>
      <c r="S19" s="19">
        <f>[15]Fevereiro!$F$22</f>
        <v>85</v>
      </c>
      <c r="T19" s="19">
        <f>[15]Fevereiro!$F$23</f>
        <v>91</v>
      </c>
      <c r="U19" s="19">
        <f>[15]Fevereiro!$F$24</f>
        <v>95</v>
      </c>
      <c r="V19" s="19">
        <f>[15]Fevereiro!$F$25</f>
        <v>93</v>
      </c>
      <c r="W19" s="19">
        <f>[15]Fevereiro!$F$26</f>
        <v>94</v>
      </c>
      <c r="X19" s="19">
        <f>[15]Fevereiro!$F$27</f>
        <v>91</v>
      </c>
      <c r="Y19" s="19">
        <f>[15]Fevereiro!$F$28</f>
        <v>87</v>
      </c>
      <c r="Z19" s="19">
        <f>[15]Fevereiro!$F$29</f>
        <v>89</v>
      </c>
      <c r="AA19" s="19">
        <f>[15]Fevereiro!$F$30</f>
        <v>95</v>
      </c>
      <c r="AB19" s="19">
        <f>[15]Fevereiro!$F$31</f>
        <v>91</v>
      </c>
      <c r="AC19" s="19">
        <f>[15]Fevereiro!$F$32</f>
        <v>93</v>
      </c>
      <c r="AD19" s="41">
        <f t="shared" si="1"/>
        <v>96</v>
      </c>
      <c r="AE19" s="43">
        <f t="shared" si="2"/>
        <v>92.321428571428569</v>
      </c>
    </row>
    <row r="20" spans="1:32" ht="17.100000000000001" customHeight="1">
      <c r="A20" s="16" t="s">
        <v>11</v>
      </c>
      <c r="B20" s="19">
        <f>[16]Fevereiro!$F$5</f>
        <v>100</v>
      </c>
      <c r="C20" s="19">
        <f>[16]Fevereiro!$F$6</f>
        <v>100</v>
      </c>
      <c r="D20" s="19">
        <f>[16]Fevereiro!$F$7</f>
        <v>97</v>
      </c>
      <c r="E20" s="19">
        <f>[16]Fevereiro!$F$8</f>
        <v>100</v>
      </c>
      <c r="F20" s="19">
        <f>[16]Fevereiro!$F$9</f>
        <v>100</v>
      </c>
      <c r="G20" s="19">
        <f>[16]Fevereiro!$F$10</f>
        <v>97</v>
      </c>
      <c r="H20" s="19">
        <f>[16]Fevereiro!$F$11</f>
        <v>99</v>
      </c>
      <c r="I20" s="19">
        <f>[16]Fevereiro!$F$12</f>
        <v>100</v>
      </c>
      <c r="J20" s="19">
        <f>[16]Fevereiro!$F$13</f>
        <v>100</v>
      </c>
      <c r="K20" s="19">
        <f>[16]Fevereiro!$F$14</f>
        <v>100</v>
      </c>
      <c r="L20" s="19">
        <f>[16]Fevereiro!$F$15</f>
        <v>100</v>
      </c>
      <c r="M20" s="19">
        <f>[16]Fevereiro!$F$16</f>
        <v>100</v>
      </c>
      <c r="N20" s="19">
        <f>[16]Fevereiro!$F$17</f>
        <v>100</v>
      </c>
      <c r="O20" s="19">
        <f>[16]Fevereiro!$F$18</f>
        <v>100</v>
      </c>
      <c r="P20" s="19">
        <f>[16]Fevereiro!$F$19</f>
        <v>100</v>
      </c>
      <c r="Q20" s="19">
        <f>[16]Fevereiro!$F$20</f>
        <v>100</v>
      </c>
      <c r="R20" s="19">
        <f>[16]Fevereiro!$F$21</f>
        <v>100</v>
      </c>
      <c r="S20" s="19">
        <f>[16]Fevereiro!$F$22</f>
        <v>100</v>
      </c>
      <c r="T20" s="19">
        <f>[16]Fevereiro!$F$23</f>
        <v>100</v>
      </c>
      <c r="U20" s="19">
        <f>[16]Fevereiro!$F$24</f>
        <v>100</v>
      </c>
      <c r="V20" s="19">
        <f>[16]Fevereiro!$F$25</f>
        <v>100</v>
      </c>
      <c r="W20" s="19">
        <f>[16]Fevereiro!$F$26</f>
        <v>100</v>
      </c>
      <c r="X20" s="19">
        <f>[16]Fevereiro!$F$27</f>
        <v>100</v>
      </c>
      <c r="Y20" s="19">
        <f>[16]Fevereiro!$F$28</f>
        <v>100</v>
      </c>
      <c r="Z20" s="19">
        <f>[16]Fevereiro!$F$29</f>
        <v>100</v>
      </c>
      <c r="AA20" s="19">
        <f>[16]Fevereiro!$F$30</f>
        <v>100</v>
      </c>
      <c r="AB20" s="19">
        <f>[16]Fevereiro!$F$31</f>
        <v>100</v>
      </c>
      <c r="AC20" s="19">
        <f>[16]Fevereiro!$F$32</f>
        <v>100</v>
      </c>
      <c r="AD20" s="41">
        <f t="shared" si="1"/>
        <v>100</v>
      </c>
      <c r="AE20" s="43">
        <f t="shared" si="2"/>
        <v>99.75</v>
      </c>
    </row>
    <row r="21" spans="1:32" ht="17.100000000000001" customHeight="1">
      <c r="A21" s="16" t="s">
        <v>12</v>
      </c>
      <c r="B21" s="19">
        <f>[17]Fevereiro!$F$5</f>
        <v>89</v>
      </c>
      <c r="C21" s="19">
        <f>[17]Fevereiro!$F$6</f>
        <v>88</v>
      </c>
      <c r="D21" s="19">
        <f>[17]Fevereiro!$F$7</f>
        <v>94</v>
      </c>
      <c r="E21" s="19">
        <f>[17]Fevereiro!$F$8</f>
        <v>96</v>
      </c>
      <c r="F21" s="19">
        <f>[17]Fevereiro!$F$9</f>
        <v>94</v>
      </c>
      <c r="G21" s="19">
        <f>[17]Fevereiro!$F$10</f>
        <v>95</v>
      </c>
      <c r="H21" s="19">
        <f>[17]Fevereiro!$F$11</f>
        <v>93</v>
      </c>
      <c r="I21" s="19">
        <f>[17]Fevereiro!$F$12</f>
        <v>94</v>
      </c>
      <c r="J21" s="19">
        <f>[17]Fevereiro!$F$13</f>
        <v>93</v>
      </c>
      <c r="K21" s="19">
        <f>[17]Fevereiro!$F$14</f>
        <v>90</v>
      </c>
      <c r="L21" s="19">
        <f>[17]Fevereiro!$F$15</f>
        <v>94</v>
      </c>
      <c r="M21" s="19">
        <f>[17]Fevereiro!$F$16</f>
        <v>96</v>
      </c>
      <c r="N21" s="19">
        <f>[17]Fevereiro!$F$17</f>
        <v>96</v>
      </c>
      <c r="O21" s="19">
        <f>[17]Fevereiro!$F$18</f>
        <v>96</v>
      </c>
      <c r="P21" s="19">
        <f>[17]Fevereiro!$F$19</f>
        <v>96</v>
      </c>
      <c r="Q21" s="19">
        <f>[17]Fevereiro!$F$20</f>
        <v>96</v>
      </c>
      <c r="R21" s="19">
        <f>[17]Fevereiro!$F$21</f>
        <v>95</v>
      </c>
      <c r="S21" s="19">
        <f>[17]Fevereiro!$F$22</f>
        <v>95</v>
      </c>
      <c r="T21" s="19">
        <f>[17]Fevereiro!$F$23</f>
        <v>96</v>
      </c>
      <c r="U21" s="19">
        <f>[17]Fevereiro!$F$24</f>
        <v>94</v>
      </c>
      <c r="V21" s="19">
        <f>[17]Fevereiro!$F$25</f>
        <v>94</v>
      </c>
      <c r="W21" s="19">
        <f>[17]Fevereiro!$F$26</f>
        <v>96</v>
      </c>
      <c r="X21" s="19">
        <f>[17]Fevereiro!$F$27</f>
        <v>96</v>
      </c>
      <c r="Y21" s="19">
        <f>[17]Fevereiro!$F$28</f>
        <v>96</v>
      </c>
      <c r="Z21" s="19">
        <f>[17]Fevereiro!$F$29</f>
        <v>94</v>
      </c>
      <c r="AA21" s="19">
        <f>[17]Fevereiro!$F$30</f>
        <v>92</v>
      </c>
      <c r="AB21" s="19">
        <f>[17]Fevereiro!$F$31</f>
        <v>92</v>
      </c>
      <c r="AC21" s="19">
        <f>[17]Fevereiro!$F$32</f>
        <v>96</v>
      </c>
      <c r="AD21" s="41">
        <f t="shared" si="1"/>
        <v>96</v>
      </c>
      <c r="AE21" s="43">
        <f t="shared" si="2"/>
        <v>94.142857142857139</v>
      </c>
    </row>
    <row r="22" spans="1:32" ht="17.100000000000001" customHeight="1">
      <c r="A22" s="16" t="s">
        <v>13</v>
      </c>
      <c r="B22" s="19">
        <f>[18]Fevereiro!$F$5</f>
        <v>95</v>
      </c>
      <c r="C22" s="19">
        <f>[18]Fevereiro!$F$6</f>
        <v>94</v>
      </c>
      <c r="D22" s="19">
        <f>[18]Fevereiro!$F$7</f>
        <v>96</v>
      </c>
      <c r="E22" s="19">
        <f>[18]Fevereiro!$F$8</f>
        <v>96</v>
      </c>
      <c r="F22" s="19">
        <f>[18]Fevereiro!$F$9</f>
        <v>96</v>
      </c>
      <c r="G22" s="19">
        <f>[18]Fevereiro!$F$10</f>
        <v>96</v>
      </c>
      <c r="H22" s="19">
        <f>[18]Fevereiro!$F$11</f>
        <v>91</v>
      </c>
      <c r="I22" s="19">
        <f>[18]Fevereiro!$F$12</f>
        <v>95</v>
      </c>
      <c r="J22" s="19">
        <f>[18]Fevereiro!$F$13</f>
        <v>96</v>
      </c>
      <c r="K22" s="19">
        <f>[18]Fevereiro!$F$14</f>
        <v>96</v>
      </c>
      <c r="L22" s="19">
        <f>[18]Fevereiro!$F$15</f>
        <v>95</v>
      </c>
      <c r="M22" s="19">
        <f>[18]Fevereiro!$F$16</f>
        <v>96</v>
      </c>
      <c r="N22" s="19">
        <f>[18]Fevereiro!$F$17</f>
        <v>96</v>
      </c>
      <c r="O22" s="19">
        <f>[18]Fevereiro!$F$18</f>
        <v>96</v>
      </c>
      <c r="P22" s="19">
        <f>[18]Fevereiro!$F$19</f>
        <v>96</v>
      </c>
      <c r="Q22" s="19">
        <f>[18]Fevereiro!$F$20</f>
        <v>96</v>
      </c>
      <c r="R22" s="19">
        <f>[18]Fevereiro!$F$21</f>
        <v>95</v>
      </c>
      <c r="S22" s="19">
        <f>[18]Fevereiro!$F$22</f>
        <v>95</v>
      </c>
      <c r="T22" s="19">
        <f>[18]Fevereiro!$F$23</f>
        <v>95</v>
      </c>
      <c r="U22" s="19">
        <f>[18]Fevereiro!$F$24</f>
        <v>97</v>
      </c>
      <c r="V22" s="19">
        <f>[18]Fevereiro!$F$25</f>
        <v>97</v>
      </c>
      <c r="W22" s="19">
        <f>[18]Fevereiro!$F$26</f>
        <v>96</v>
      </c>
      <c r="X22" s="19">
        <f>[18]Fevereiro!$F$27</f>
        <v>97</v>
      </c>
      <c r="Y22" s="19">
        <f>[18]Fevereiro!$F$28</f>
        <v>96</v>
      </c>
      <c r="Z22" s="19">
        <f>[18]Fevereiro!$F$29</f>
        <v>95</v>
      </c>
      <c r="AA22" s="19">
        <f>[18]Fevereiro!$F$30</f>
        <v>96</v>
      </c>
      <c r="AB22" s="19">
        <f>[18]Fevereiro!$F$31</f>
        <v>97</v>
      </c>
      <c r="AC22" s="19">
        <f>[18]Fevereiro!$F$32</f>
        <v>97</v>
      </c>
      <c r="AD22" s="41">
        <f t="shared" si="1"/>
        <v>97</v>
      </c>
      <c r="AE22" s="43">
        <f t="shared" si="2"/>
        <v>95.678571428571431</v>
      </c>
    </row>
    <row r="23" spans="1:32" ht="17.100000000000001" customHeight="1">
      <c r="A23" s="16" t="s">
        <v>14</v>
      </c>
      <c r="B23" s="19">
        <f>[19]Fevereiro!$F$5</f>
        <v>94</v>
      </c>
      <c r="C23" s="19">
        <f>[19]Fevereiro!$F$6</f>
        <v>90</v>
      </c>
      <c r="D23" s="19">
        <f>[19]Fevereiro!$F$7</f>
        <v>95</v>
      </c>
      <c r="E23" s="19">
        <f>[19]Fevereiro!$F$8</f>
        <v>95</v>
      </c>
      <c r="F23" s="19">
        <f>[19]Fevereiro!$F$9</f>
        <v>93</v>
      </c>
      <c r="G23" s="19">
        <f>[19]Fevereiro!$F$10</f>
        <v>92</v>
      </c>
      <c r="H23" s="19">
        <f>[19]Fevereiro!$F$11</f>
        <v>91</v>
      </c>
      <c r="I23" s="19">
        <f>[19]Fevereiro!$F$12</f>
        <v>94</v>
      </c>
      <c r="J23" s="19">
        <f>[19]Fevereiro!$F$13</f>
        <v>94</v>
      </c>
      <c r="K23" s="19">
        <f>[19]Fevereiro!$F$14</f>
        <v>94</v>
      </c>
      <c r="L23" s="19">
        <f>[19]Fevereiro!$F$15</f>
        <v>92</v>
      </c>
      <c r="M23" s="19">
        <f>[19]Fevereiro!$F$16</f>
        <v>93</v>
      </c>
      <c r="N23" s="19">
        <f>[19]Fevereiro!$F$17</f>
        <v>92</v>
      </c>
      <c r="O23" s="19">
        <f>[19]Fevereiro!$F$18</f>
        <v>92</v>
      </c>
      <c r="P23" s="19">
        <f>[19]Fevereiro!$F$19</f>
        <v>92</v>
      </c>
      <c r="Q23" s="19">
        <f>[19]Fevereiro!$F$20</f>
        <v>92</v>
      </c>
      <c r="R23" s="19">
        <f>[19]Fevereiro!$F$21</f>
        <v>91</v>
      </c>
      <c r="S23" s="19">
        <f>[19]Fevereiro!$F$22</f>
        <v>96</v>
      </c>
      <c r="T23" s="19">
        <f>[19]Fevereiro!$F$23</f>
        <v>96</v>
      </c>
      <c r="U23" s="19">
        <f>[19]Fevereiro!$F$24</f>
        <v>93</v>
      </c>
      <c r="V23" s="19">
        <f>[19]Fevereiro!$F$25</f>
        <v>92</v>
      </c>
      <c r="W23" s="19">
        <f>[19]Fevereiro!$F$26</f>
        <v>93</v>
      </c>
      <c r="X23" s="19">
        <f>[19]Fevereiro!$F$27</f>
        <v>93</v>
      </c>
      <c r="Y23" s="19">
        <f>[19]Fevereiro!$F$28</f>
        <v>90</v>
      </c>
      <c r="Z23" s="19">
        <f>[19]Fevereiro!$F$29</f>
        <v>95</v>
      </c>
      <c r="AA23" s="19">
        <f>[19]Fevereiro!$F$30</f>
        <v>92</v>
      </c>
      <c r="AB23" s="19">
        <f>[19]Fevereiro!$F$31</f>
        <v>93</v>
      </c>
      <c r="AC23" s="19">
        <f>[19]Fevereiro!$F$32</f>
        <v>94</v>
      </c>
      <c r="AD23" s="41">
        <f t="shared" si="1"/>
        <v>96</v>
      </c>
      <c r="AE23" s="43">
        <f t="shared" si="2"/>
        <v>92.964285714285708</v>
      </c>
    </row>
    <row r="24" spans="1:32" ht="17.100000000000001" customHeight="1">
      <c r="A24" s="16" t="s">
        <v>15</v>
      </c>
      <c r="B24" s="19">
        <f>[20]Fevereiro!$F$5</f>
        <v>97</v>
      </c>
      <c r="C24" s="19">
        <f>[20]Fevereiro!$F$6</f>
        <v>91</v>
      </c>
      <c r="D24" s="19">
        <f>[20]Fevereiro!$F$7</f>
        <v>96</v>
      </c>
      <c r="E24" s="19">
        <f>[20]Fevereiro!$F$8</f>
        <v>96</v>
      </c>
      <c r="F24" s="19">
        <f>[20]Fevereiro!$F$9</f>
        <v>89</v>
      </c>
      <c r="G24" s="19">
        <f>[20]Fevereiro!$F$10</f>
        <v>84</v>
      </c>
      <c r="H24" s="19">
        <f>[20]Fevereiro!$F$11</f>
        <v>94</v>
      </c>
      <c r="I24" s="19">
        <f>[20]Fevereiro!$F$12</f>
        <v>96</v>
      </c>
      <c r="J24" s="19">
        <f>[20]Fevereiro!$F$13</f>
        <v>96</v>
      </c>
      <c r="K24" s="19">
        <f>[20]Fevereiro!$F$14</f>
        <v>95</v>
      </c>
      <c r="L24" s="19">
        <f>[20]Fevereiro!$F$15</f>
        <v>96</v>
      </c>
      <c r="M24" s="19">
        <f>[20]Fevereiro!$F$16</f>
        <v>94</v>
      </c>
      <c r="N24" s="19">
        <f>[20]Fevereiro!$F$17</f>
        <v>96</v>
      </c>
      <c r="O24" s="19">
        <f>[20]Fevereiro!$F$18</f>
        <v>97</v>
      </c>
      <c r="P24" s="19">
        <f>[20]Fevereiro!$F$19</f>
        <v>94</v>
      </c>
      <c r="Q24" s="19">
        <f>[20]Fevereiro!$F$20</f>
        <v>94</v>
      </c>
      <c r="R24" s="19">
        <f>[20]Fevereiro!$F$21</f>
        <v>95</v>
      </c>
      <c r="S24" s="19">
        <f>[20]Fevereiro!$F$22</f>
        <v>89</v>
      </c>
      <c r="T24" s="19">
        <f>[20]Fevereiro!$F$23</f>
        <v>93</v>
      </c>
      <c r="U24" s="19">
        <f>[20]Fevereiro!$F$24</f>
        <v>96</v>
      </c>
      <c r="V24" s="19">
        <f>[20]Fevereiro!$F$25</f>
        <v>95</v>
      </c>
      <c r="W24" s="19">
        <f>[20]Fevereiro!$F$26</f>
        <v>94</v>
      </c>
      <c r="X24" s="19">
        <f>[20]Fevereiro!$F$27</f>
        <v>94</v>
      </c>
      <c r="Y24" s="19">
        <f>[20]Fevereiro!$F$28</f>
        <v>96</v>
      </c>
      <c r="Z24" s="19">
        <f>[20]Fevereiro!$F$29</f>
        <v>91</v>
      </c>
      <c r="AA24" s="19">
        <f>[20]Fevereiro!$F$30</f>
        <v>93</v>
      </c>
      <c r="AB24" s="19">
        <f>[20]Fevereiro!$F$31</f>
        <v>93</v>
      </c>
      <c r="AC24" s="19">
        <f>[20]Fevereiro!$F$32</f>
        <v>82</v>
      </c>
      <c r="AD24" s="41">
        <f t="shared" si="1"/>
        <v>97</v>
      </c>
      <c r="AE24" s="43">
        <f t="shared" si="2"/>
        <v>93.428571428571431</v>
      </c>
    </row>
    <row r="25" spans="1:32" ht="17.100000000000001" customHeight="1">
      <c r="A25" s="16" t="s">
        <v>16</v>
      </c>
      <c r="B25" s="19">
        <f>[21]Fevereiro!$F$5</f>
        <v>80</v>
      </c>
      <c r="C25" s="19">
        <f>[21]Fevereiro!$F$6</f>
        <v>82</v>
      </c>
      <c r="D25" s="19">
        <f>[21]Fevereiro!$F$7</f>
        <v>83</v>
      </c>
      <c r="E25" s="19">
        <f>[21]Fevereiro!$F$8</f>
        <v>92</v>
      </c>
      <c r="F25" s="19">
        <f>[21]Fevereiro!$F$9</f>
        <v>83</v>
      </c>
      <c r="G25" s="19">
        <f>[21]Fevereiro!$F$10</f>
        <v>79</v>
      </c>
      <c r="H25" s="19">
        <f>[21]Fevereiro!$F$11</f>
        <v>83</v>
      </c>
      <c r="I25" s="19">
        <f>[21]Fevereiro!$F$12</f>
        <v>87</v>
      </c>
      <c r="J25" s="19">
        <f>[21]Fevereiro!$F$13</f>
        <v>90</v>
      </c>
      <c r="K25" s="19">
        <f>[21]Fevereiro!$F$14</f>
        <v>85</v>
      </c>
      <c r="L25" s="19">
        <f>[21]Fevereiro!$F$15</f>
        <v>95</v>
      </c>
      <c r="M25" s="19">
        <f>[21]Fevereiro!$F$16</f>
        <v>95</v>
      </c>
      <c r="N25" s="19">
        <f>[21]Fevereiro!$F$17</f>
        <v>95</v>
      </c>
      <c r="O25" s="19">
        <f>[21]Fevereiro!$F$18</f>
        <v>88</v>
      </c>
      <c r="P25" s="19">
        <f>[21]Fevereiro!$F$19</f>
        <v>90</v>
      </c>
      <c r="Q25" s="19">
        <f>[21]Fevereiro!$F$20</f>
        <v>89</v>
      </c>
      <c r="R25" s="19">
        <f>[21]Fevereiro!$F$21</f>
        <v>83</v>
      </c>
      <c r="S25" s="19">
        <f>[21]Fevereiro!$F$22</f>
        <v>79</v>
      </c>
      <c r="T25" s="19">
        <f>[21]Fevereiro!$F$23</f>
        <v>87</v>
      </c>
      <c r="U25" s="19">
        <f>[21]Fevereiro!$F$24</f>
        <v>94</v>
      </c>
      <c r="V25" s="19">
        <f>[21]Fevereiro!$F$25</f>
        <v>93</v>
      </c>
      <c r="W25" s="19">
        <f>[21]Fevereiro!$F$26</f>
        <v>95</v>
      </c>
      <c r="X25" s="19">
        <f>[21]Fevereiro!$F$27</f>
        <v>94</v>
      </c>
      <c r="Y25" s="19">
        <f>[21]Fevereiro!$F$28</f>
        <v>86</v>
      </c>
      <c r="Z25" s="19">
        <f>[21]Fevereiro!$F$29</f>
        <v>85</v>
      </c>
      <c r="AA25" s="19">
        <f>[21]Fevereiro!$F$30</f>
        <v>96</v>
      </c>
      <c r="AB25" s="19">
        <f>[21]Fevereiro!$F$31</f>
        <v>89</v>
      </c>
      <c r="AC25" s="19">
        <f>[21]Fevereiro!$F$32</f>
        <v>92</v>
      </c>
      <c r="AD25" s="41">
        <f t="shared" si="1"/>
        <v>96</v>
      </c>
      <c r="AE25" s="43">
        <f t="shared" si="2"/>
        <v>88.178571428571431</v>
      </c>
    </row>
    <row r="26" spans="1:32" ht="17.100000000000001" customHeight="1">
      <c r="A26" s="16" t="s">
        <v>17</v>
      </c>
      <c r="B26" s="19">
        <f>[22]Fevereiro!$F$5</f>
        <v>95</v>
      </c>
      <c r="C26" s="19">
        <f>[22]Fevereiro!$F$6</f>
        <v>92</v>
      </c>
      <c r="D26" s="19">
        <f>[22]Fevereiro!$F$7</f>
        <v>95</v>
      </c>
      <c r="E26" s="19">
        <f>[22]Fevereiro!$F$8</f>
        <v>97</v>
      </c>
      <c r="F26" s="19">
        <f>[22]Fevereiro!$F$9</f>
        <v>96</v>
      </c>
      <c r="G26" s="19">
        <f>[22]Fevereiro!$F$10</f>
        <v>94</v>
      </c>
      <c r="H26" s="19">
        <f>[22]Fevereiro!$F$11</f>
        <v>95</v>
      </c>
      <c r="I26" s="19">
        <f>[22]Fevereiro!$F$12</f>
        <v>97</v>
      </c>
      <c r="J26" s="19">
        <f>[22]Fevereiro!$F$13</f>
        <v>96</v>
      </c>
      <c r="K26" s="19">
        <f>[22]Fevereiro!$F$14</f>
        <v>96</v>
      </c>
      <c r="L26" s="19">
        <f>[22]Fevereiro!$F$15</f>
        <v>95</v>
      </c>
      <c r="M26" s="19">
        <f>[22]Fevereiro!$F$16</f>
        <v>96</v>
      </c>
      <c r="N26" s="19">
        <f>[22]Fevereiro!$F$17</f>
        <v>96</v>
      </c>
      <c r="O26" s="19">
        <f>[22]Fevereiro!$F$18</f>
        <v>96</v>
      </c>
      <c r="P26" s="19">
        <f>[22]Fevereiro!$F$19</f>
        <v>95</v>
      </c>
      <c r="Q26" s="19">
        <f>[22]Fevereiro!$F$20</f>
        <v>96</v>
      </c>
      <c r="R26" s="19">
        <f>[22]Fevereiro!$F$21</f>
        <v>97</v>
      </c>
      <c r="S26" s="19">
        <f>[22]Fevereiro!$F$22</f>
        <v>94</v>
      </c>
      <c r="T26" s="19">
        <f>[22]Fevereiro!$F$23</f>
        <v>96</v>
      </c>
      <c r="U26" s="19">
        <f>[22]Fevereiro!$F$24</f>
        <v>96</v>
      </c>
      <c r="V26" s="19">
        <f>[22]Fevereiro!$F$25</f>
        <v>96</v>
      </c>
      <c r="W26" s="19">
        <f>[22]Fevereiro!$F$26</f>
        <v>96</v>
      </c>
      <c r="X26" s="19">
        <f>[22]Fevereiro!$F$27</f>
        <v>97</v>
      </c>
      <c r="Y26" s="19">
        <f>[22]Fevereiro!$F$28</f>
        <v>95</v>
      </c>
      <c r="Z26" s="19">
        <f>[22]Fevereiro!$F$29</f>
        <v>95</v>
      </c>
      <c r="AA26" s="19">
        <f>[22]Fevereiro!$F$30</f>
        <v>96</v>
      </c>
      <c r="AB26" s="19">
        <f>[22]Fevereiro!$F$31</f>
        <v>96</v>
      </c>
      <c r="AC26" s="19">
        <f>[22]Fevereiro!$F$32</f>
        <v>97</v>
      </c>
      <c r="AD26" s="41">
        <f t="shared" si="1"/>
        <v>97</v>
      </c>
      <c r="AE26" s="43">
        <f t="shared" si="2"/>
        <v>95.642857142857139</v>
      </c>
    </row>
    <row r="27" spans="1:32" ht="17.100000000000001" customHeight="1">
      <c r="A27" s="16" t="s">
        <v>18</v>
      </c>
      <c r="B27" s="19">
        <f>[23]Fevereiro!$F$5</f>
        <v>98</v>
      </c>
      <c r="C27" s="19">
        <f>[23]Fevereiro!$F$6</f>
        <v>98</v>
      </c>
      <c r="D27" s="19">
        <f>[23]Fevereiro!$F$7</f>
        <v>97</v>
      </c>
      <c r="E27" s="19">
        <f>[23]Fevereiro!$F$8</f>
        <v>99</v>
      </c>
      <c r="F27" s="19">
        <f>[23]Fevereiro!$F$9</f>
        <v>97</v>
      </c>
      <c r="G27" s="19">
        <f>[23]Fevereiro!$F$10</f>
        <v>96</v>
      </c>
      <c r="H27" s="19">
        <f>[23]Fevereiro!$F$11</f>
        <v>96</v>
      </c>
      <c r="I27" s="19">
        <f>[23]Fevereiro!$F$12</f>
        <v>97</v>
      </c>
      <c r="J27" s="19">
        <f>[23]Fevereiro!$F$13</f>
        <v>97</v>
      </c>
      <c r="K27" s="19">
        <f>[23]Fevereiro!$F$14</f>
        <v>97</v>
      </c>
      <c r="L27" s="19">
        <f>[23]Fevereiro!$F$15</f>
        <v>97</v>
      </c>
      <c r="M27" s="19">
        <f>[23]Fevereiro!$F$16</f>
        <v>97</v>
      </c>
      <c r="N27" s="19">
        <f>[23]Fevereiro!$F$17</f>
        <v>97</v>
      </c>
      <c r="O27" s="19">
        <f>[23]Fevereiro!$F$18</f>
        <v>97</v>
      </c>
      <c r="P27" s="19">
        <f>[23]Fevereiro!$F$19</f>
        <v>97</v>
      </c>
      <c r="Q27" s="19">
        <f>[23]Fevereiro!$F$20</f>
        <v>97</v>
      </c>
      <c r="R27" s="19">
        <f>[23]Fevereiro!$F$21</f>
        <v>95</v>
      </c>
      <c r="S27" s="19">
        <f>[23]Fevereiro!$F$22</f>
        <v>96</v>
      </c>
      <c r="T27" s="19">
        <f>[23]Fevereiro!$F$23</f>
        <v>96</v>
      </c>
      <c r="U27" s="19">
        <f>[23]Fevereiro!$F$24</f>
        <v>97</v>
      </c>
      <c r="V27" s="19">
        <f>[23]Fevereiro!$F$25</f>
        <v>96</v>
      </c>
      <c r="W27" s="19">
        <f>[23]Fevereiro!$F$26</f>
        <v>97</v>
      </c>
      <c r="X27" s="19">
        <f>[23]Fevereiro!$F$27</f>
        <v>98</v>
      </c>
      <c r="Y27" s="19">
        <f>[23]Fevereiro!$F$28</f>
        <v>99</v>
      </c>
      <c r="Z27" s="19">
        <f>[23]Fevereiro!$F$29</f>
        <v>96</v>
      </c>
      <c r="AA27" s="19">
        <f>[23]Fevereiro!$F$30</f>
        <v>98</v>
      </c>
      <c r="AB27" s="19">
        <f>[23]Fevereiro!$F$31</f>
        <v>97</v>
      </c>
      <c r="AC27" s="19">
        <f>[23]Fevereiro!$F$32</f>
        <v>97</v>
      </c>
      <c r="AD27" s="41">
        <f t="shared" si="1"/>
        <v>99</v>
      </c>
      <c r="AE27" s="43">
        <f t="shared" si="2"/>
        <v>97</v>
      </c>
    </row>
    <row r="28" spans="1:32" ht="17.100000000000001" customHeight="1">
      <c r="A28" s="16" t="s">
        <v>19</v>
      </c>
      <c r="B28" s="19">
        <f>[24]Fevereiro!$F$5</f>
        <v>92</v>
      </c>
      <c r="C28" s="19">
        <f>[24]Fevereiro!$F$6</f>
        <v>89</v>
      </c>
      <c r="D28" s="19">
        <f>[24]Fevereiro!$F$7</f>
        <v>90</v>
      </c>
      <c r="E28" s="19">
        <f>[24]Fevereiro!$F$8</f>
        <v>94</v>
      </c>
      <c r="F28" s="19">
        <f>[24]Fevereiro!$F$9</f>
        <v>66</v>
      </c>
      <c r="G28" s="19">
        <f>[24]Fevereiro!$F$10</f>
        <v>85</v>
      </c>
      <c r="H28" s="19">
        <f>[24]Fevereiro!$F$11</f>
        <v>92</v>
      </c>
      <c r="I28" s="19">
        <f>[24]Fevereiro!$F$12</f>
        <v>95</v>
      </c>
      <c r="J28" s="19">
        <f>[24]Fevereiro!$F$13</f>
        <v>92</v>
      </c>
      <c r="K28" s="19">
        <f>[24]Fevereiro!$F$14</f>
        <v>94</v>
      </c>
      <c r="L28" s="19">
        <f>[24]Fevereiro!$F$15</f>
        <v>94</v>
      </c>
      <c r="M28" s="19">
        <f>[24]Fevereiro!$F$16</f>
        <v>93</v>
      </c>
      <c r="N28" s="19">
        <f>[24]Fevereiro!$F$17</f>
        <v>93</v>
      </c>
      <c r="O28" s="19">
        <f>[24]Fevereiro!$F$18</f>
        <v>94</v>
      </c>
      <c r="P28" s="19">
        <f>[24]Fevereiro!$F$19</f>
        <v>94</v>
      </c>
      <c r="Q28" s="19">
        <f>[24]Fevereiro!$F$20</f>
        <v>95</v>
      </c>
      <c r="R28" s="19">
        <f>[24]Fevereiro!$F$21</f>
        <v>93</v>
      </c>
      <c r="S28" s="19">
        <f>[24]Fevereiro!$F$22</f>
        <v>90</v>
      </c>
      <c r="T28" s="19">
        <f>[24]Fevereiro!$F$23</f>
        <v>93</v>
      </c>
      <c r="U28" s="19">
        <f>[24]Fevereiro!$F$24</f>
        <v>91</v>
      </c>
      <c r="V28" s="19">
        <f>[24]Fevereiro!$F$25</f>
        <v>94</v>
      </c>
      <c r="W28" s="19">
        <f>[24]Fevereiro!$F$26</f>
        <v>94</v>
      </c>
      <c r="X28" s="19">
        <f>[24]Fevereiro!$F$27</f>
        <v>91</v>
      </c>
      <c r="Y28" s="19">
        <f>[24]Fevereiro!$F$28</f>
        <v>90</v>
      </c>
      <c r="Z28" s="19">
        <f>[24]Fevereiro!$F$29</f>
        <v>90</v>
      </c>
      <c r="AA28" s="19">
        <f>[24]Fevereiro!$F$30</f>
        <v>95</v>
      </c>
      <c r="AB28" s="19">
        <f>[24]Fevereiro!$F$31</f>
        <v>87</v>
      </c>
      <c r="AC28" s="19">
        <f>[24]Fevereiro!$F$32</f>
        <v>87</v>
      </c>
      <c r="AD28" s="41">
        <f t="shared" si="1"/>
        <v>95</v>
      </c>
      <c r="AE28" s="43">
        <f t="shared" si="2"/>
        <v>90.964285714285708</v>
      </c>
    </row>
    <row r="29" spans="1:32" ht="17.100000000000001" customHeight="1">
      <c r="A29" s="16" t="s">
        <v>31</v>
      </c>
      <c r="B29" s="19">
        <f>[25]Fevereiro!$F$5</f>
        <v>93</v>
      </c>
      <c r="C29" s="19">
        <f>[25]Fevereiro!$F$6</f>
        <v>90</v>
      </c>
      <c r="D29" s="19">
        <f>[25]Fevereiro!$F$7</f>
        <v>93</v>
      </c>
      <c r="E29" s="19">
        <f>[25]Fevereiro!$F$8</f>
        <v>96</v>
      </c>
      <c r="F29" s="19">
        <f>[25]Fevereiro!$F$9</f>
        <v>87</v>
      </c>
      <c r="G29" s="19">
        <f>[25]Fevereiro!$F$10</f>
        <v>96</v>
      </c>
      <c r="H29" s="19">
        <f>[25]Fevereiro!$F$11</f>
        <v>89</v>
      </c>
      <c r="I29" s="19">
        <f>[25]Fevereiro!$F$12</f>
        <v>96</v>
      </c>
      <c r="J29" s="19">
        <f>[25]Fevereiro!$F$13</f>
        <v>92</v>
      </c>
      <c r="K29" s="19">
        <f>[25]Fevereiro!$F$14</f>
        <v>95</v>
      </c>
      <c r="L29" s="19">
        <f>[25]Fevereiro!$F$15</f>
        <v>93</v>
      </c>
      <c r="M29" s="19">
        <f>[25]Fevereiro!$F$16</f>
        <v>94</v>
      </c>
      <c r="N29" s="19">
        <f>[25]Fevereiro!$F$17</f>
        <v>92</v>
      </c>
      <c r="O29" s="19">
        <f>[25]Fevereiro!$F$18</f>
        <v>93</v>
      </c>
      <c r="P29" s="19">
        <f>[25]Fevereiro!$F$19</f>
        <v>91</v>
      </c>
      <c r="Q29" s="19">
        <f>[25]Fevereiro!$F$20</f>
        <v>95</v>
      </c>
      <c r="R29" s="19">
        <f>[25]Fevereiro!$F$21</f>
        <v>77</v>
      </c>
      <c r="S29" s="19">
        <f>[25]Fevereiro!$F$22</f>
        <v>93</v>
      </c>
      <c r="T29" s="19">
        <f>[25]Fevereiro!$F$23</f>
        <v>92</v>
      </c>
      <c r="U29" s="19">
        <f>[25]Fevereiro!$F$24</f>
        <v>92</v>
      </c>
      <c r="V29" s="19">
        <f>[25]Fevereiro!$F$25</f>
        <v>93</v>
      </c>
      <c r="W29" s="19">
        <f>[25]Fevereiro!$F$26</f>
        <v>95</v>
      </c>
      <c r="X29" s="19">
        <f>[25]Fevereiro!$F$27</f>
        <v>96</v>
      </c>
      <c r="Y29" s="19">
        <f>[25]Fevereiro!$F$28</f>
        <v>91</v>
      </c>
      <c r="Z29" s="19">
        <f>[25]Fevereiro!$F$29</f>
        <v>84</v>
      </c>
      <c r="AA29" s="19">
        <f>[25]Fevereiro!$F$30</f>
        <v>93</v>
      </c>
      <c r="AB29" s="19">
        <f>[25]Fevereiro!$F$31</f>
        <v>93</v>
      </c>
      <c r="AC29" s="19">
        <f>[25]Fevereiro!$F$32</f>
        <v>94</v>
      </c>
      <c r="AD29" s="41">
        <f t="shared" si="1"/>
        <v>96</v>
      </c>
      <c r="AE29" s="43">
        <f t="shared" si="2"/>
        <v>92.071428571428569</v>
      </c>
    </row>
    <row r="30" spans="1:32" ht="17.100000000000001" customHeight="1">
      <c r="A30" s="16" t="s">
        <v>50</v>
      </c>
      <c r="B30" s="19" t="str">
        <f>[26]Fevereiro!$F$5</f>
        <v>**</v>
      </c>
      <c r="C30" s="19" t="str">
        <f>[26]Fevereiro!$F$6</f>
        <v>**</v>
      </c>
      <c r="D30" s="19" t="str">
        <f>[26]Fevereiro!$F$7</f>
        <v>**</v>
      </c>
      <c r="E30" s="19" t="str">
        <f>[26]Fevereiro!$F$8</f>
        <v>**</v>
      </c>
      <c r="F30" s="19" t="str">
        <f>[26]Fevereiro!$F$9</f>
        <v>**</v>
      </c>
      <c r="G30" s="19" t="str">
        <f>[26]Fevereiro!$F$10</f>
        <v>**</v>
      </c>
      <c r="H30" s="19" t="str">
        <f>[26]Fevereiro!$F$11</f>
        <v>**</v>
      </c>
      <c r="I30" s="19" t="str">
        <f>[26]Fevereiro!$F$12</f>
        <v>**</v>
      </c>
      <c r="J30" s="19" t="str">
        <f>[26]Fevereiro!$F$13</f>
        <v>**</v>
      </c>
      <c r="K30" s="19" t="str">
        <f>[26]Fevereiro!$F$14</f>
        <v>**</v>
      </c>
      <c r="L30" s="19" t="str">
        <f>[26]Fevereiro!$F$15</f>
        <v>**</v>
      </c>
      <c r="M30" s="19" t="str">
        <f>[26]Fevereiro!$F$16</f>
        <v>**</v>
      </c>
      <c r="N30" s="19" t="str">
        <f>[26]Fevereiro!$F$17</f>
        <v>**</v>
      </c>
      <c r="O30" s="19" t="str">
        <f>[26]Fevereiro!$F$18</f>
        <v>**</v>
      </c>
      <c r="P30" s="19" t="str">
        <f>[26]Fevereiro!$F$19</f>
        <v>**</v>
      </c>
      <c r="Q30" s="19" t="str">
        <f>[26]Fevereiro!$F$20</f>
        <v>**</v>
      </c>
      <c r="R30" s="19" t="str">
        <f>[26]Fevereiro!$F$21</f>
        <v>**</v>
      </c>
      <c r="S30" s="19" t="str">
        <f>[26]Fevereiro!$F$22</f>
        <v>**</v>
      </c>
      <c r="T30" s="19" t="str">
        <f>[26]Fevereiro!$F$23</f>
        <v>**</v>
      </c>
      <c r="U30" s="19" t="str">
        <f>[26]Fevereiro!$F$24</f>
        <v>**</v>
      </c>
      <c r="V30" s="19" t="str">
        <f>[26]Fevereiro!$F$25</f>
        <v>**</v>
      </c>
      <c r="W30" s="19" t="str">
        <f>[26]Fevereiro!$F$26</f>
        <v>**</v>
      </c>
      <c r="X30" s="19" t="str">
        <f>[26]Fevereiro!$F$27</f>
        <v>**</v>
      </c>
      <c r="Y30" s="19" t="str">
        <f>[26]Fevereiro!$F$28</f>
        <v>**</v>
      </c>
      <c r="Z30" s="19" t="str">
        <f>[26]Fevereiro!$F$29</f>
        <v>**</v>
      </c>
      <c r="AA30" s="19" t="str">
        <f>[26]Fevereiro!$F$30</f>
        <v>**</v>
      </c>
      <c r="AB30" s="18" t="s">
        <v>74</v>
      </c>
      <c r="AC30" s="18" t="s">
        <v>74</v>
      </c>
      <c r="AD30" s="41" t="s">
        <v>74</v>
      </c>
      <c r="AE30" s="43" t="s">
        <v>74</v>
      </c>
    </row>
    <row r="31" spans="1:32" ht="17.100000000000001" customHeight="1">
      <c r="A31" s="16" t="s">
        <v>20</v>
      </c>
      <c r="B31" s="19">
        <f>[27]Fevereiro!$F$5</f>
        <v>94</v>
      </c>
      <c r="C31" s="19">
        <f>[27]Fevereiro!$F$6</f>
        <v>86</v>
      </c>
      <c r="D31" s="19">
        <f>[27]Fevereiro!$F$7</f>
        <v>97</v>
      </c>
      <c r="E31" s="19">
        <f>[27]Fevereiro!$F$8</f>
        <v>97</v>
      </c>
      <c r="F31" s="19">
        <f>[27]Fevereiro!$F$9</f>
        <v>95</v>
      </c>
      <c r="G31" s="19">
        <f>[27]Fevereiro!$F$10</f>
        <v>92</v>
      </c>
      <c r="H31" s="19">
        <f>[27]Fevereiro!$F$11</f>
        <v>96</v>
      </c>
      <c r="I31" s="19">
        <f>[27]Fevereiro!$F$12</f>
        <v>95</v>
      </c>
      <c r="J31" s="19">
        <f>[27]Fevereiro!$F$13</f>
        <v>95</v>
      </c>
      <c r="K31" s="19">
        <f>[27]Fevereiro!$F$14</f>
        <v>94</v>
      </c>
      <c r="L31" s="19">
        <f>[27]Fevereiro!$F$15</f>
        <v>90</v>
      </c>
      <c r="M31" s="19">
        <f>[27]Fevereiro!$F$16</f>
        <v>92</v>
      </c>
      <c r="N31" s="19">
        <f>[27]Fevereiro!$F$17</f>
        <v>94</v>
      </c>
      <c r="O31" s="19">
        <f>[27]Fevereiro!$F$18</f>
        <v>92</v>
      </c>
      <c r="P31" s="19">
        <f>[27]Fevereiro!$F$19</f>
        <v>85</v>
      </c>
      <c r="Q31" s="19">
        <f>[27]Fevereiro!$F$20</f>
        <v>90</v>
      </c>
      <c r="R31" s="19">
        <f>[27]Fevereiro!$F$21</f>
        <v>84</v>
      </c>
      <c r="S31" s="19">
        <f>[27]Fevereiro!$F$22</f>
        <v>78</v>
      </c>
      <c r="T31" s="19">
        <f>[27]Fevereiro!$F$23</f>
        <v>96</v>
      </c>
      <c r="U31" s="19">
        <f>[27]Fevereiro!$F$24</f>
        <v>89</v>
      </c>
      <c r="V31" s="19">
        <f>[27]Fevereiro!$F$25</f>
        <v>88</v>
      </c>
      <c r="W31" s="19">
        <f>[27]Fevereiro!$F$26</f>
        <v>95</v>
      </c>
      <c r="X31" s="19">
        <f>[27]Fevereiro!$F$27</f>
        <v>95</v>
      </c>
      <c r="Y31" s="19">
        <f>[27]Fevereiro!$F$28</f>
        <v>93</v>
      </c>
      <c r="Z31" s="19">
        <f>[27]Fevereiro!$F$29</f>
        <v>92</v>
      </c>
      <c r="AA31" s="19">
        <f>[27]Fevereiro!$F$30</f>
        <v>93</v>
      </c>
      <c r="AB31" s="19">
        <f>[27]Fevereiro!$F$31</f>
        <v>94</v>
      </c>
      <c r="AC31" s="19">
        <f>[27]Fevereiro!$F$32</f>
        <v>94</v>
      </c>
      <c r="AD31" s="41">
        <f>MAX(B31:AC31)</f>
        <v>97</v>
      </c>
      <c r="AE31" s="43">
        <f>AVERAGE(B31:AC31)</f>
        <v>91.964285714285708</v>
      </c>
    </row>
    <row r="32" spans="1:32" s="5" customFormat="1" ht="17.100000000000001" customHeight="1">
      <c r="A32" s="37" t="s">
        <v>33</v>
      </c>
      <c r="B32" s="38">
        <f>MAX(B5:B31)</f>
        <v>100</v>
      </c>
      <c r="C32" s="38">
        <f t="shared" ref="C32:AD32" si="3">MAX(C5:C31)</f>
        <v>100</v>
      </c>
      <c r="D32" s="38">
        <f t="shared" si="3"/>
        <v>100</v>
      </c>
      <c r="E32" s="38">
        <f t="shared" si="3"/>
        <v>100</v>
      </c>
      <c r="F32" s="38">
        <f t="shared" si="3"/>
        <v>100</v>
      </c>
      <c r="G32" s="38">
        <f t="shared" si="3"/>
        <v>100</v>
      </c>
      <c r="H32" s="38">
        <f t="shared" si="3"/>
        <v>99</v>
      </c>
      <c r="I32" s="38">
        <f t="shared" si="3"/>
        <v>100</v>
      </c>
      <c r="J32" s="38">
        <f t="shared" si="3"/>
        <v>100</v>
      </c>
      <c r="K32" s="38">
        <f t="shared" si="3"/>
        <v>100</v>
      </c>
      <c r="L32" s="38">
        <f t="shared" si="3"/>
        <v>100</v>
      </c>
      <c r="M32" s="38">
        <f t="shared" si="3"/>
        <v>100</v>
      </c>
      <c r="N32" s="38">
        <f t="shared" si="3"/>
        <v>100</v>
      </c>
      <c r="O32" s="38">
        <f t="shared" si="3"/>
        <v>100</v>
      </c>
      <c r="P32" s="38">
        <f t="shared" si="3"/>
        <v>100</v>
      </c>
      <c r="Q32" s="38">
        <f t="shared" si="3"/>
        <v>100</v>
      </c>
      <c r="R32" s="38">
        <f t="shared" si="3"/>
        <v>100</v>
      </c>
      <c r="S32" s="38">
        <f t="shared" si="3"/>
        <v>100</v>
      </c>
      <c r="T32" s="38">
        <f t="shared" si="3"/>
        <v>100</v>
      </c>
      <c r="U32" s="38">
        <f t="shared" si="3"/>
        <v>100</v>
      </c>
      <c r="V32" s="38">
        <f t="shared" si="3"/>
        <v>100</v>
      </c>
      <c r="W32" s="38">
        <f t="shared" si="3"/>
        <v>100</v>
      </c>
      <c r="X32" s="38">
        <f t="shared" si="3"/>
        <v>100</v>
      </c>
      <c r="Y32" s="38">
        <f t="shared" si="3"/>
        <v>100</v>
      </c>
      <c r="Z32" s="38">
        <f t="shared" si="3"/>
        <v>100</v>
      </c>
      <c r="AA32" s="38">
        <f t="shared" si="3"/>
        <v>100</v>
      </c>
      <c r="AB32" s="38">
        <f t="shared" si="3"/>
        <v>100</v>
      </c>
      <c r="AC32" s="38">
        <f t="shared" si="3"/>
        <v>100</v>
      </c>
      <c r="AD32" s="41">
        <f t="shared" si="3"/>
        <v>100</v>
      </c>
      <c r="AE32" s="45">
        <f>AVERAGE(AE5:AE31)</f>
        <v>93.359890109890102</v>
      </c>
      <c r="AF32" s="8"/>
    </row>
    <row r="34" spans="1:32">
      <c r="B34" s="29"/>
      <c r="C34" s="29" t="s">
        <v>52</v>
      </c>
      <c r="D34" s="29"/>
      <c r="E34" s="29"/>
      <c r="F34" s="29"/>
      <c r="M34" s="2" t="s">
        <v>53</v>
      </c>
      <c r="Y34" s="2" t="s">
        <v>55</v>
      </c>
    </row>
    <row r="35" spans="1:32">
      <c r="I35" s="2" t="s">
        <v>51</v>
      </c>
      <c r="J35" s="9"/>
      <c r="K35" s="31"/>
      <c r="L35" s="31"/>
      <c r="M35" s="31" t="s">
        <v>54</v>
      </c>
      <c r="N35" s="31"/>
      <c r="O35" s="31"/>
      <c r="P35" s="31"/>
      <c r="Q35" s="32"/>
      <c r="R35" s="32"/>
      <c r="S35" s="32"/>
      <c r="T35" s="32"/>
      <c r="U35" s="32"/>
      <c r="V35" s="32"/>
      <c r="W35" s="31"/>
      <c r="X35" s="31"/>
      <c r="Y35" s="31" t="s">
        <v>56</v>
      </c>
      <c r="Z35" s="31"/>
      <c r="AA35" s="31"/>
      <c r="AF35" s="1" t="s">
        <v>51</v>
      </c>
    </row>
    <row r="36" spans="1:32">
      <c r="A36" s="55" t="s">
        <v>73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41" spans="1:32">
      <c r="J41" s="2" t="s">
        <v>51</v>
      </c>
      <c r="N41" s="2" t="s">
        <v>51</v>
      </c>
    </row>
    <row r="43" spans="1:32">
      <c r="W43" s="2" t="s">
        <v>51</v>
      </c>
    </row>
  </sheetData>
  <mergeCells count="31">
    <mergeCell ref="I3:I4"/>
    <mergeCell ref="V3:V4"/>
    <mergeCell ref="K3:K4"/>
    <mergeCell ref="B2:AE2"/>
    <mergeCell ref="T3:T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F41"/>
  <sheetViews>
    <sheetView topLeftCell="A10" zoomScale="90" zoomScaleNormal="90" workbookViewId="0">
      <selection activeCell="B2" sqref="B2:AE2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1" ht="20.100000000000001" customHeight="1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43</v>
      </c>
      <c r="AE3" s="44" t="s">
        <v>40</v>
      </c>
    </row>
    <row r="4" spans="1:31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44" t="s">
        <v>42</v>
      </c>
    </row>
    <row r="5" spans="1:31" s="5" customFormat="1" ht="20.100000000000001" customHeight="1">
      <c r="A5" s="16" t="s">
        <v>46</v>
      </c>
      <c r="B5" s="17">
        <f>[1]Fevereiro!$G$5</f>
        <v>40</v>
      </c>
      <c r="C5" s="17">
        <f>[1]Fevereiro!$G$6</f>
        <v>41</v>
      </c>
      <c r="D5" s="17">
        <f>[1]Fevereiro!$G$7</f>
        <v>39</v>
      </c>
      <c r="E5" s="17">
        <f>[1]Fevereiro!$G$8</f>
        <v>45</v>
      </c>
      <c r="F5" s="17">
        <f>[1]Fevereiro!$G$9</f>
        <v>31</v>
      </c>
      <c r="G5" s="17">
        <f>[1]Fevereiro!$G$10</f>
        <v>36</v>
      </c>
      <c r="H5" s="17">
        <f>[1]Fevereiro!$G$11</f>
        <v>42</v>
      </c>
      <c r="I5" s="17">
        <f>[1]Fevereiro!$G$12</f>
        <v>66</v>
      </c>
      <c r="J5" s="17">
        <f>[1]Fevereiro!$G$13</f>
        <v>74</v>
      </c>
      <c r="K5" s="17">
        <f>[1]Fevereiro!$G$14</f>
        <v>56</v>
      </c>
      <c r="L5" s="17">
        <f>[1]Fevereiro!$G$15</f>
        <v>41</v>
      </c>
      <c r="M5" s="17">
        <f>[1]Fevereiro!$G$16</f>
        <v>34</v>
      </c>
      <c r="N5" s="17">
        <f>[1]Fevereiro!$G$17</f>
        <v>38</v>
      </c>
      <c r="O5" s="17">
        <f>[1]Fevereiro!$G$18</f>
        <v>32</v>
      </c>
      <c r="P5" s="17">
        <f>[1]Fevereiro!$G$19</f>
        <v>32</v>
      </c>
      <c r="Q5" s="17">
        <f>[1]Fevereiro!$G$20</f>
        <v>31</v>
      </c>
      <c r="R5" s="17">
        <f>[1]Fevereiro!$G$21</f>
        <v>33</v>
      </c>
      <c r="S5" s="17">
        <f>[1]Fevereiro!$G$22</f>
        <v>37</v>
      </c>
      <c r="T5" s="17">
        <f>[1]Fevereiro!$G$23</f>
        <v>51</v>
      </c>
      <c r="U5" s="17">
        <f>[1]Fevereiro!$G$24</f>
        <v>39</v>
      </c>
      <c r="V5" s="17">
        <f>[1]Fevereiro!$G$25</f>
        <v>37</v>
      </c>
      <c r="W5" s="17">
        <f>[1]Fevereiro!$G$26</f>
        <v>46</v>
      </c>
      <c r="X5" s="17">
        <f>[1]Fevereiro!$G$27</f>
        <v>46</v>
      </c>
      <c r="Y5" s="17">
        <f>[1]Fevereiro!$G$28</f>
        <v>47</v>
      </c>
      <c r="Z5" s="17">
        <f>[1]Fevereiro!$G$29</f>
        <v>43</v>
      </c>
      <c r="AA5" s="17">
        <f>[1]Fevereiro!$G$30</f>
        <v>45</v>
      </c>
      <c r="AB5" s="17">
        <f>[1]Fevereiro!$G$31</f>
        <v>46</v>
      </c>
      <c r="AC5" s="17">
        <f>[1]Fevereiro!$G$32</f>
        <v>49</v>
      </c>
      <c r="AD5" s="40">
        <f t="shared" ref="AD5:AD12" si="1">MIN(B5:AC5)</f>
        <v>31</v>
      </c>
      <c r="AE5" s="45">
        <f t="shared" ref="AE5:AE12" si="2">AVERAGE(B5:AC5)</f>
        <v>42.75</v>
      </c>
    </row>
    <row r="6" spans="1:31" ht="17.100000000000001" customHeight="1">
      <c r="A6" s="16" t="s">
        <v>0</v>
      </c>
      <c r="B6" s="18">
        <f>[2]Fevereiro!$G$5</f>
        <v>40</v>
      </c>
      <c r="C6" s="18">
        <f>[2]Fevereiro!$G$6</f>
        <v>41</v>
      </c>
      <c r="D6" s="18">
        <f>[2]Fevereiro!$G$7</f>
        <v>39</v>
      </c>
      <c r="E6" s="18">
        <f>[2]Fevereiro!$G$8</f>
        <v>32</v>
      </c>
      <c r="F6" s="18">
        <f>[2]Fevereiro!$G$9</f>
        <v>27</v>
      </c>
      <c r="G6" s="18">
        <f>[2]Fevereiro!$G$10</f>
        <v>41</v>
      </c>
      <c r="H6" s="18">
        <f>[2]Fevereiro!$G$11</f>
        <v>41</v>
      </c>
      <c r="I6" s="18">
        <f>[2]Fevereiro!$G$12</f>
        <v>66</v>
      </c>
      <c r="J6" s="18">
        <f>[2]Fevereiro!$G$13</f>
        <v>42</v>
      </c>
      <c r="K6" s="18">
        <f>[2]Fevereiro!$G$14</f>
        <v>37</v>
      </c>
      <c r="L6" s="18">
        <f>[2]Fevereiro!$G$15</f>
        <v>47</v>
      </c>
      <c r="M6" s="18">
        <f>[2]Fevereiro!$G$16</f>
        <v>52</v>
      </c>
      <c r="N6" s="18">
        <f>[2]Fevereiro!$G$17</f>
        <v>64</v>
      </c>
      <c r="O6" s="18">
        <f>[2]Fevereiro!$G$18</f>
        <v>66</v>
      </c>
      <c r="P6" s="18">
        <f>[2]Fevereiro!$G$19</f>
        <v>58</v>
      </c>
      <c r="Q6" s="18">
        <f>[2]Fevereiro!$G$20</f>
        <v>46</v>
      </c>
      <c r="R6" s="18">
        <f>[2]Fevereiro!$G$21</f>
        <v>34</v>
      </c>
      <c r="S6" s="18">
        <f>[2]Fevereiro!$G$22</f>
        <v>46</v>
      </c>
      <c r="T6" s="18">
        <f>[2]Fevereiro!$G$23</f>
        <v>44</v>
      </c>
      <c r="U6" s="18">
        <f>[2]Fevereiro!$G$24</f>
        <v>41</v>
      </c>
      <c r="V6" s="18">
        <f>[2]Fevereiro!$G$25</f>
        <v>48</v>
      </c>
      <c r="W6" s="18">
        <f>[2]Fevereiro!$G$26</f>
        <v>45</v>
      </c>
      <c r="X6" s="18">
        <f>[2]Fevereiro!$G$27</f>
        <v>42</v>
      </c>
      <c r="Y6" s="18">
        <f>[2]Fevereiro!$G$28</f>
        <v>42</v>
      </c>
      <c r="Z6" s="18">
        <f>[2]Fevereiro!$G$29</f>
        <v>47</v>
      </c>
      <c r="AA6" s="18">
        <f>[2]Fevereiro!$G$30</f>
        <v>53</v>
      </c>
      <c r="AB6" s="18">
        <f>[2]Fevereiro!$G$31</f>
        <v>42</v>
      </c>
      <c r="AC6" s="18">
        <f>[2]Fevereiro!$G$32</f>
        <v>42</v>
      </c>
      <c r="AD6" s="47">
        <f t="shared" si="1"/>
        <v>27</v>
      </c>
      <c r="AE6" s="43">
        <f t="shared" si="2"/>
        <v>45.178571428571431</v>
      </c>
    </row>
    <row r="7" spans="1:31" ht="17.100000000000001" customHeight="1">
      <c r="A7" s="16" t="s">
        <v>1</v>
      </c>
      <c r="B7" s="18">
        <f>[3]Fevereiro!$G$5</f>
        <v>47</v>
      </c>
      <c r="C7" s="18">
        <f>[3]Fevereiro!$G$6</f>
        <v>44</v>
      </c>
      <c r="D7" s="18">
        <f>[3]Fevereiro!$G$7</f>
        <v>50</v>
      </c>
      <c r="E7" s="18">
        <f>[3]Fevereiro!$G$8</f>
        <v>33</v>
      </c>
      <c r="F7" s="18">
        <f>[3]Fevereiro!$G$9</f>
        <v>36</v>
      </c>
      <c r="G7" s="18">
        <f>[3]Fevereiro!$G$10</f>
        <v>41</v>
      </c>
      <c r="H7" s="18">
        <f>[3]Fevereiro!$G$11</f>
        <v>45</v>
      </c>
      <c r="I7" s="18">
        <f>[3]Fevereiro!$G$12</f>
        <v>44</v>
      </c>
      <c r="J7" s="18">
        <f>[3]Fevereiro!$G$13</f>
        <v>60</v>
      </c>
      <c r="K7" s="18">
        <f>[3]Fevereiro!$G$14</f>
        <v>53</v>
      </c>
      <c r="L7" s="18">
        <f>[3]Fevereiro!$G$15</f>
        <v>53</v>
      </c>
      <c r="M7" s="18">
        <f>[3]Fevereiro!$G$16</f>
        <v>52</v>
      </c>
      <c r="N7" s="18">
        <f>[3]Fevereiro!$G$17</f>
        <v>51</v>
      </c>
      <c r="O7" s="18">
        <f>[3]Fevereiro!$G$18</f>
        <v>52</v>
      </c>
      <c r="P7" s="18">
        <f>[3]Fevereiro!$G$19</f>
        <v>47</v>
      </c>
      <c r="Q7" s="18">
        <f>[3]Fevereiro!$G$20</f>
        <v>40</v>
      </c>
      <c r="R7" s="18">
        <f>[3]Fevereiro!$G$21</f>
        <v>34</v>
      </c>
      <c r="S7" s="18">
        <f>[3]Fevereiro!$G$22</f>
        <v>41</v>
      </c>
      <c r="T7" s="18">
        <f>[3]Fevereiro!$G$23</f>
        <v>40</v>
      </c>
      <c r="U7" s="18">
        <f>[3]Fevereiro!$G$24</f>
        <v>40</v>
      </c>
      <c r="V7" s="18">
        <f>[3]Fevereiro!$G$25</f>
        <v>41</v>
      </c>
      <c r="W7" s="18">
        <f>[3]Fevereiro!$G$26</f>
        <v>43</v>
      </c>
      <c r="X7" s="18">
        <f>[3]Fevereiro!$G$27</f>
        <v>46</v>
      </c>
      <c r="Y7" s="18">
        <f>[3]Fevereiro!$G$28</f>
        <v>45</v>
      </c>
      <c r="Z7" s="18">
        <f>[3]Fevereiro!$G$29</f>
        <v>45</v>
      </c>
      <c r="AA7" s="18">
        <f>[3]Fevereiro!$G$30</f>
        <v>50</v>
      </c>
      <c r="AB7" s="18">
        <f>[3]Fevereiro!$G$31</f>
        <v>42</v>
      </c>
      <c r="AC7" s="18">
        <f>[3]Fevereiro!$G$32</f>
        <v>37</v>
      </c>
      <c r="AD7" s="47">
        <f t="shared" si="1"/>
        <v>33</v>
      </c>
      <c r="AE7" s="43">
        <f t="shared" si="2"/>
        <v>44.714285714285715</v>
      </c>
    </row>
    <row r="8" spans="1:31" ht="17.100000000000001" customHeight="1">
      <c r="A8" s="16" t="s">
        <v>47</v>
      </c>
      <c r="B8" s="18">
        <f>[4]Fevereiro!$G$5</f>
        <v>46</v>
      </c>
      <c r="C8" s="18">
        <f>[4]Fevereiro!$G$6</f>
        <v>54</v>
      </c>
      <c r="D8" s="18">
        <f>[4]Fevereiro!$G$7</f>
        <v>47</v>
      </c>
      <c r="E8" s="18">
        <f>[4]Fevereiro!$G$8</f>
        <v>38</v>
      </c>
      <c r="F8" s="18">
        <f>[4]Fevereiro!$G$9</f>
        <v>33</v>
      </c>
      <c r="G8" s="18">
        <f>[4]Fevereiro!$G$10</f>
        <v>34</v>
      </c>
      <c r="H8" s="18">
        <f>[4]Fevereiro!$G$11</f>
        <v>39</v>
      </c>
      <c r="I8" s="18">
        <f>[4]Fevereiro!$G$12</f>
        <v>46</v>
      </c>
      <c r="J8" s="18">
        <f>[4]Fevereiro!$G$13</f>
        <v>49</v>
      </c>
      <c r="K8" s="18">
        <f>[4]Fevereiro!$G$14</f>
        <v>41</v>
      </c>
      <c r="L8" s="18">
        <f>[4]Fevereiro!$G$15</f>
        <v>55</v>
      </c>
      <c r="M8" s="18">
        <f>[4]Fevereiro!$G$16</f>
        <v>73</v>
      </c>
      <c r="N8" s="18">
        <f>[4]Fevereiro!$G$17</f>
        <v>64</v>
      </c>
      <c r="O8" s="18">
        <f>[4]Fevereiro!$G$18</f>
        <v>57</v>
      </c>
      <c r="P8" s="18">
        <f>[4]Fevereiro!$G$19</f>
        <v>68</v>
      </c>
      <c r="Q8" s="18">
        <f>[4]Fevereiro!$G$20</f>
        <v>49</v>
      </c>
      <c r="R8" s="18">
        <f>[4]Fevereiro!$G$21</f>
        <v>47</v>
      </c>
      <c r="S8" s="18">
        <f>[4]Fevereiro!$G$22</f>
        <v>54</v>
      </c>
      <c r="T8" s="18">
        <f>[4]Fevereiro!$G$23</f>
        <v>63</v>
      </c>
      <c r="U8" s="18">
        <f>[4]Fevereiro!$G$24</f>
        <v>53</v>
      </c>
      <c r="V8" s="18">
        <f>[4]Fevereiro!$G$25</f>
        <v>65</v>
      </c>
      <c r="W8" s="18">
        <f>[4]Fevereiro!$G$26</f>
        <v>54</v>
      </c>
      <c r="X8" s="18">
        <f>[4]Fevereiro!$G$27</f>
        <v>47</v>
      </c>
      <c r="Y8" s="18">
        <f>[4]Fevereiro!$G$28</f>
        <v>52</v>
      </c>
      <c r="Z8" s="18">
        <f>[4]Fevereiro!$G$29</f>
        <v>58</v>
      </c>
      <c r="AA8" s="18">
        <f>[4]Fevereiro!$G$30</f>
        <v>70</v>
      </c>
      <c r="AB8" s="18">
        <f>[4]Fevereiro!$G$31</f>
        <v>45</v>
      </c>
      <c r="AC8" s="18">
        <f>[4]Fevereiro!$G$32</f>
        <v>49</v>
      </c>
      <c r="AD8" s="47">
        <f t="shared" si="1"/>
        <v>33</v>
      </c>
      <c r="AE8" s="43">
        <f t="shared" si="2"/>
        <v>51.785714285714285</v>
      </c>
    </row>
    <row r="9" spans="1:31" ht="17.100000000000001" customHeight="1">
      <c r="A9" s="16" t="s">
        <v>2</v>
      </c>
      <c r="B9" s="18">
        <f>[5]Fevereiro!$G$5</f>
        <v>55</v>
      </c>
      <c r="C9" s="18">
        <f>[5]Fevereiro!$G$6</f>
        <v>51</v>
      </c>
      <c r="D9" s="18">
        <f>[5]Fevereiro!$G$7</f>
        <v>65</v>
      </c>
      <c r="E9" s="18">
        <f>[5]Fevereiro!$G$8</f>
        <v>45</v>
      </c>
      <c r="F9" s="18">
        <f>[5]Fevereiro!$G$9</f>
        <v>44</v>
      </c>
      <c r="G9" s="18">
        <f>[5]Fevereiro!$G$10</f>
        <v>45</v>
      </c>
      <c r="H9" s="18">
        <f>[5]Fevereiro!$G$11</f>
        <v>54</v>
      </c>
      <c r="I9" s="18">
        <f>[5]Fevereiro!$G$12</f>
        <v>65</v>
      </c>
      <c r="J9" s="18">
        <f>[5]Fevereiro!$G$13</f>
        <v>83</v>
      </c>
      <c r="K9" s="18">
        <f>[5]Fevereiro!$G$14</f>
        <v>70</v>
      </c>
      <c r="L9" s="18">
        <f>[5]Fevereiro!$G$15</f>
        <v>57</v>
      </c>
      <c r="M9" s="18">
        <f>[5]Fevereiro!$G$16</f>
        <v>59</v>
      </c>
      <c r="N9" s="18">
        <f>[5]Fevereiro!$G$17</f>
        <v>50</v>
      </c>
      <c r="O9" s="18">
        <f>[5]Fevereiro!$G$18</f>
        <v>50</v>
      </c>
      <c r="P9" s="18">
        <f>[5]Fevereiro!$G$19</f>
        <v>45</v>
      </c>
      <c r="Q9" s="18">
        <f>[5]Fevereiro!$G$20</f>
        <v>37</v>
      </c>
      <c r="R9" s="18">
        <f>[5]Fevereiro!$G$21</f>
        <v>40</v>
      </c>
      <c r="S9" s="18">
        <f>[5]Fevereiro!$G$22</f>
        <v>48</v>
      </c>
      <c r="T9" s="18">
        <f>[5]Fevereiro!$G$23</f>
        <v>43</v>
      </c>
      <c r="U9" s="18">
        <f>[5]Fevereiro!$G$24</f>
        <v>44</v>
      </c>
      <c r="V9" s="18">
        <f>[5]Fevereiro!$G$25</f>
        <v>42</v>
      </c>
      <c r="W9" s="18">
        <f>[5]Fevereiro!$G$26</f>
        <v>56</v>
      </c>
      <c r="X9" s="18">
        <f>[5]Fevereiro!$G$27</f>
        <v>48</v>
      </c>
      <c r="Y9" s="18">
        <f>[5]Fevereiro!$G$28</f>
        <v>51</v>
      </c>
      <c r="Z9" s="18">
        <f>[5]Fevereiro!$G$29</f>
        <v>49</v>
      </c>
      <c r="AA9" s="18">
        <f>[5]Fevereiro!$G$30</f>
        <v>54</v>
      </c>
      <c r="AB9" s="18">
        <f>[5]Fevereiro!$G$31</f>
        <v>55</v>
      </c>
      <c r="AC9" s="18">
        <f>[5]Fevereiro!$G$32</f>
        <v>48</v>
      </c>
      <c r="AD9" s="47">
        <f t="shared" si="1"/>
        <v>37</v>
      </c>
      <c r="AE9" s="43">
        <f t="shared" si="2"/>
        <v>51.892857142857146</v>
      </c>
    </row>
    <row r="10" spans="1:31" ht="17.100000000000001" customHeight="1">
      <c r="A10" s="16" t="s">
        <v>3</v>
      </c>
      <c r="B10" s="18">
        <f>[6]Fevereiro!$G$5</f>
        <v>60</v>
      </c>
      <c r="C10" s="18">
        <f>[6]Fevereiro!$G$6</f>
        <v>41</v>
      </c>
      <c r="D10" s="18">
        <f>[6]Fevereiro!$G$7</f>
        <v>47</v>
      </c>
      <c r="E10" s="18">
        <f>[6]Fevereiro!$G$8</f>
        <v>48</v>
      </c>
      <c r="F10" s="18">
        <f>[6]Fevereiro!$G$9</f>
        <v>41</v>
      </c>
      <c r="G10" s="18">
        <f>[6]Fevereiro!$G$10</f>
        <v>40</v>
      </c>
      <c r="H10" s="18">
        <f>[6]Fevereiro!$G$11</f>
        <v>62</v>
      </c>
      <c r="I10" s="18">
        <f>[6]Fevereiro!$G$12</f>
        <v>83</v>
      </c>
      <c r="J10" s="18">
        <f>[6]Fevereiro!$G$13</f>
        <v>82</v>
      </c>
      <c r="K10" s="18">
        <f>[6]Fevereiro!$G$14</f>
        <v>56</v>
      </c>
      <c r="L10" s="18">
        <f>[6]Fevereiro!$G$15</f>
        <v>41</v>
      </c>
      <c r="M10" s="18">
        <f>[6]Fevereiro!$G$16</f>
        <v>41</v>
      </c>
      <c r="N10" s="18">
        <f>[6]Fevereiro!$G$17</f>
        <v>46</v>
      </c>
      <c r="O10" s="18">
        <f>[6]Fevereiro!$G$18</f>
        <v>30</v>
      </c>
      <c r="P10" s="18">
        <f>[6]Fevereiro!$G$19</f>
        <v>30</v>
      </c>
      <c r="Q10" s="18">
        <f>[6]Fevereiro!$G$20</f>
        <v>37</v>
      </c>
      <c r="R10" s="18">
        <f>[6]Fevereiro!$G$21</f>
        <v>35</v>
      </c>
      <c r="S10" s="18">
        <f>[6]Fevereiro!$G$22</f>
        <v>36</v>
      </c>
      <c r="T10" s="18">
        <f>[6]Fevereiro!$G$23</f>
        <v>47</v>
      </c>
      <c r="U10" s="18">
        <f>[6]Fevereiro!$G$24</f>
        <v>41</v>
      </c>
      <c r="V10" s="18">
        <f>[6]Fevereiro!$G$25</f>
        <v>49</v>
      </c>
      <c r="W10" s="18">
        <f>[6]Fevereiro!$G$26</f>
        <v>47</v>
      </c>
      <c r="X10" s="18">
        <f>[6]Fevereiro!$G$27</f>
        <v>48</v>
      </c>
      <c r="Y10" s="18">
        <f>[6]Fevereiro!$G$28</f>
        <v>57</v>
      </c>
      <c r="Z10" s="18">
        <f>[6]Fevereiro!$G$29</f>
        <v>48</v>
      </c>
      <c r="AA10" s="18">
        <f>[6]Fevereiro!$G$30</f>
        <v>46</v>
      </c>
      <c r="AB10" s="18">
        <f>[6]Fevereiro!$G$31</f>
        <v>43</v>
      </c>
      <c r="AC10" s="18">
        <f>[6]Fevereiro!$G$32</f>
        <v>52</v>
      </c>
      <c r="AD10" s="47">
        <f t="shared" si="1"/>
        <v>30</v>
      </c>
      <c r="AE10" s="43">
        <f t="shared" si="2"/>
        <v>47.642857142857146</v>
      </c>
    </row>
    <row r="11" spans="1:31" ht="17.100000000000001" customHeight="1">
      <c r="A11" s="16" t="s">
        <v>4</v>
      </c>
      <c r="B11" s="18">
        <f>[7]Fevereiro!$G$5</f>
        <v>53</v>
      </c>
      <c r="C11" s="18">
        <f>[7]Fevereiro!$G$6</f>
        <v>48</v>
      </c>
      <c r="D11" s="18">
        <f>[7]Fevereiro!$G$7</f>
        <v>46</v>
      </c>
      <c r="E11" s="18">
        <f>[7]Fevereiro!$G$8</f>
        <v>53</v>
      </c>
      <c r="F11" s="18">
        <f>[7]Fevereiro!$G$9</f>
        <v>42</v>
      </c>
      <c r="G11" s="18">
        <f>[7]Fevereiro!$G$10</f>
        <v>45</v>
      </c>
      <c r="H11" s="18">
        <f>[7]Fevereiro!$G$11</f>
        <v>64</v>
      </c>
      <c r="I11" s="18">
        <f>[7]Fevereiro!$G$12</f>
        <v>89</v>
      </c>
      <c r="J11" s="18">
        <f>[7]Fevereiro!$G$13</f>
        <v>84</v>
      </c>
      <c r="K11" s="18">
        <f>[7]Fevereiro!$G$14</f>
        <v>58</v>
      </c>
      <c r="L11" s="18">
        <f>[7]Fevereiro!$G$15</f>
        <v>47</v>
      </c>
      <c r="M11" s="18">
        <f>[7]Fevereiro!$G$16</f>
        <v>46</v>
      </c>
      <c r="N11" s="18">
        <f>[7]Fevereiro!$G$17</f>
        <v>40</v>
      </c>
      <c r="O11" s="18">
        <f>[7]Fevereiro!$G$18</f>
        <v>45</v>
      </c>
      <c r="P11" s="18">
        <f>[7]Fevereiro!$G$19</f>
        <v>40</v>
      </c>
      <c r="Q11" s="18">
        <f>[7]Fevereiro!$G$20</f>
        <v>35</v>
      </c>
      <c r="R11" s="18">
        <f>[7]Fevereiro!$G$21</f>
        <v>34</v>
      </c>
      <c r="S11" s="18">
        <f>[7]Fevereiro!$G$22</f>
        <v>35</v>
      </c>
      <c r="T11" s="18">
        <f>[7]Fevereiro!$G$23</f>
        <v>52</v>
      </c>
      <c r="U11" s="18">
        <f>[7]Fevereiro!$G$24</f>
        <v>34</v>
      </c>
      <c r="V11" s="18">
        <f>[7]Fevereiro!$G$25</f>
        <v>57</v>
      </c>
      <c r="W11" s="18">
        <f>[7]Fevereiro!$G$26</f>
        <v>54</v>
      </c>
      <c r="X11" s="18">
        <f>[7]Fevereiro!$G$27</f>
        <v>61</v>
      </c>
      <c r="Y11" s="18">
        <f>[7]Fevereiro!$G$28</f>
        <v>43</v>
      </c>
      <c r="Z11" s="18">
        <f>[7]Fevereiro!$G$29</f>
        <v>55</v>
      </c>
      <c r="AA11" s="18">
        <f>[7]Fevereiro!$G$30</f>
        <v>51</v>
      </c>
      <c r="AB11" s="18">
        <f>[7]Fevereiro!$G$31</f>
        <v>46</v>
      </c>
      <c r="AC11" s="18">
        <f>[7]Fevereiro!$G$32</f>
        <v>45</v>
      </c>
      <c r="AD11" s="47">
        <f t="shared" si="1"/>
        <v>34</v>
      </c>
      <c r="AE11" s="43">
        <f t="shared" si="2"/>
        <v>50.071428571428569</v>
      </c>
    </row>
    <row r="12" spans="1:31" ht="17.100000000000001" customHeight="1">
      <c r="A12" s="16" t="s">
        <v>5</v>
      </c>
      <c r="B12" s="19">
        <f>[8]Fevereiro!$G$5</f>
        <v>56</v>
      </c>
      <c r="C12" s="19">
        <f>[8]Fevereiro!$G$6</f>
        <v>53</v>
      </c>
      <c r="D12" s="19">
        <f>[8]Fevereiro!$G$7</f>
        <v>62</v>
      </c>
      <c r="E12" s="19">
        <f>[8]Fevereiro!$G$8</f>
        <v>51</v>
      </c>
      <c r="F12" s="19">
        <f>[8]Fevereiro!$G$9</f>
        <v>39</v>
      </c>
      <c r="G12" s="19">
        <f>[8]Fevereiro!$G$10</f>
        <v>42</v>
      </c>
      <c r="H12" s="19">
        <f>[8]Fevereiro!$G$11</f>
        <v>47</v>
      </c>
      <c r="I12" s="19">
        <f>[8]Fevereiro!$G$12</f>
        <v>53</v>
      </c>
      <c r="J12" s="19">
        <f>[8]Fevereiro!$G$13</f>
        <v>56</v>
      </c>
      <c r="K12" s="19">
        <f>[8]Fevereiro!$G$14</f>
        <v>62</v>
      </c>
      <c r="L12" s="19">
        <f>[8]Fevereiro!$G$15</f>
        <v>56</v>
      </c>
      <c r="M12" s="19">
        <f>[8]Fevereiro!$G$16</f>
        <v>52</v>
      </c>
      <c r="N12" s="19">
        <f>[8]Fevereiro!$G$17</f>
        <v>52</v>
      </c>
      <c r="O12" s="19">
        <f>[8]Fevereiro!$G$18</f>
        <v>51</v>
      </c>
      <c r="P12" s="19">
        <f>[8]Fevereiro!$G$19</f>
        <v>48</v>
      </c>
      <c r="Q12" s="19">
        <f>[8]Fevereiro!$G$20</f>
        <v>40</v>
      </c>
      <c r="R12" s="19">
        <f>[8]Fevereiro!$G$21</f>
        <v>37</v>
      </c>
      <c r="S12" s="19">
        <f>[8]Fevereiro!$G$22</f>
        <v>40</v>
      </c>
      <c r="T12" s="19">
        <f>[8]Fevereiro!$G$23</f>
        <v>55</v>
      </c>
      <c r="U12" s="19">
        <f>[8]Fevereiro!$G$24</f>
        <v>47</v>
      </c>
      <c r="V12" s="19">
        <f>[8]Fevereiro!$G$25</f>
        <v>52</v>
      </c>
      <c r="W12" s="19">
        <f>[8]Fevereiro!$G$26</f>
        <v>54</v>
      </c>
      <c r="X12" s="19">
        <f>[8]Fevereiro!$G$27</f>
        <v>37</v>
      </c>
      <c r="Y12" s="19">
        <f>[8]Fevereiro!$G$28</f>
        <v>54</v>
      </c>
      <c r="Z12" s="19">
        <f>[8]Fevereiro!$G$29</f>
        <v>56</v>
      </c>
      <c r="AA12" s="19">
        <f>[8]Fevereiro!$G$30</f>
        <v>59</v>
      </c>
      <c r="AB12" s="19">
        <f>[8]Fevereiro!$G$31</f>
        <v>63</v>
      </c>
      <c r="AC12" s="19">
        <f>[8]Fevereiro!$G$32</f>
        <v>53</v>
      </c>
      <c r="AD12" s="47">
        <f t="shared" si="1"/>
        <v>37</v>
      </c>
      <c r="AE12" s="43">
        <f t="shared" si="2"/>
        <v>50.964285714285715</v>
      </c>
    </row>
    <row r="13" spans="1:31" ht="17.100000000000001" customHeight="1">
      <c r="A13" s="16" t="s">
        <v>49</v>
      </c>
      <c r="B13" s="19">
        <f>[9]Fevereiro!$G$5</f>
        <v>48</v>
      </c>
      <c r="C13" s="19">
        <f>[9]Fevereiro!$G$6</f>
        <v>50</v>
      </c>
      <c r="D13" s="19">
        <f>[9]Fevereiro!$G$7</f>
        <v>43</v>
      </c>
      <c r="E13" s="19">
        <f>[9]Fevereiro!$G$8</f>
        <v>53</v>
      </c>
      <c r="F13" s="19">
        <f>[9]Fevereiro!$G$9</f>
        <v>37</v>
      </c>
      <c r="G13" s="19">
        <f>[9]Fevereiro!$G$10</f>
        <v>46</v>
      </c>
      <c r="H13" s="19">
        <f>[9]Fevereiro!$G$11</f>
        <v>61</v>
      </c>
      <c r="I13" s="19">
        <f>[9]Fevereiro!$G$12</f>
        <v>85</v>
      </c>
      <c r="J13" s="19">
        <f>[9]Fevereiro!$G$13</f>
        <v>83</v>
      </c>
      <c r="K13" s="19">
        <f>[9]Fevereiro!$G$14</f>
        <v>57</v>
      </c>
      <c r="L13" s="19">
        <f>[9]Fevereiro!$G$15</f>
        <v>43</v>
      </c>
      <c r="M13" s="19">
        <f>[9]Fevereiro!$G$16</f>
        <v>44</v>
      </c>
      <c r="N13" s="19">
        <f>[9]Fevereiro!$G$17</f>
        <v>39</v>
      </c>
      <c r="O13" s="19">
        <f>[9]Fevereiro!$G$18</f>
        <v>37</v>
      </c>
      <c r="P13" s="19">
        <f>[9]Fevereiro!$G$19</f>
        <v>37</v>
      </c>
      <c r="Q13" s="19">
        <f>[9]Fevereiro!$G$20</f>
        <v>36</v>
      </c>
      <c r="R13" s="19">
        <f>[9]Fevereiro!$G$21</f>
        <v>33</v>
      </c>
      <c r="S13" s="19">
        <f>[9]Fevereiro!$G$22</f>
        <v>45</v>
      </c>
      <c r="T13" s="19">
        <f>[9]Fevereiro!$G$23</f>
        <v>38</v>
      </c>
      <c r="U13" s="19">
        <f>[9]Fevereiro!$G$24</f>
        <v>39</v>
      </c>
      <c r="V13" s="19">
        <f>[9]Fevereiro!$G$25</f>
        <v>37</v>
      </c>
      <c r="W13" s="19">
        <f>[9]Fevereiro!$G$26</f>
        <v>43</v>
      </c>
      <c r="X13" s="19">
        <f>[9]Fevereiro!$G$27</f>
        <v>56</v>
      </c>
      <c r="Y13" s="19">
        <f>[9]Fevereiro!$G$28</f>
        <v>43</v>
      </c>
      <c r="Z13" s="19">
        <f>[9]Fevereiro!$G$29</f>
        <v>52</v>
      </c>
      <c r="AA13" s="19">
        <f>[9]Fevereiro!$G$30</f>
        <v>52</v>
      </c>
      <c r="AB13" s="19">
        <f>[9]Fevereiro!$G$31</f>
        <v>45</v>
      </c>
      <c r="AC13" s="19">
        <f>[9]Fevereiro!$G$32</f>
        <v>47</v>
      </c>
      <c r="AD13" s="47">
        <f>MIN(B13:AC13)</f>
        <v>33</v>
      </c>
      <c r="AE13" s="43">
        <f>AVERAGE(B13:AC13)</f>
        <v>47.464285714285715</v>
      </c>
    </row>
    <row r="14" spans="1:31" ht="17.100000000000001" customHeight="1">
      <c r="A14" s="16" t="s">
        <v>6</v>
      </c>
      <c r="B14" s="19">
        <f>[10]Fevereiro!$G$5</f>
        <v>65</v>
      </c>
      <c r="C14" s="19">
        <f>[10]Fevereiro!$G$6</f>
        <v>56</v>
      </c>
      <c r="D14" s="19">
        <f>[10]Fevereiro!$G$7</f>
        <v>54</v>
      </c>
      <c r="E14" s="19">
        <f>[10]Fevereiro!$G$8</f>
        <v>54</v>
      </c>
      <c r="F14" s="19">
        <f>[10]Fevereiro!$G$9</f>
        <v>40</v>
      </c>
      <c r="G14" s="19">
        <f>[10]Fevereiro!$G$10</f>
        <v>39</v>
      </c>
      <c r="H14" s="19">
        <f>[10]Fevereiro!$G$11</f>
        <v>47</v>
      </c>
      <c r="I14" s="19">
        <f>[10]Fevereiro!$G$12</f>
        <v>71</v>
      </c>
      <c r="J14" s="19">
        <f>[10]Fevereiro!$G$13</f>
        <v>79</v>
      </c>
      <c r="K14" s="19">
        <f>[10]Fevereiro!$G$14</f>
        <v>57</v>
      </c>
      <c r="L14" s="19">
        <f>[10]Fevereiro!$G$15</f>
        <v>41</v>
      </c>
      <c r="M14" s="19">
        <f>[10]Fevereiro!$G$16</f>
        <v>61</v>
      </c>
      <c r="N14" s="19">
        <f>[10]Fevereiro!$G$17</f>
        <v>39</v>
      </c>
      <c r="O14" s="19">
        <f>[10]Fevereiro!$G$18</f>
        <v>38</v>
      </c>
      <c r="P14" s="19">
        <f>[10]Fevereiro!$G$19</f>
        <v>46</v>
      </c>
      <c r="Q14" s="19">
        <f>[10]Fevereiro!$G$20</f>
        <v>32</v>
      </c>
      <c r="R14" s="19">
        <f>[10]Fevereiro!$G$21</f>
        <v>44</v>
      </c>
      <c r="S14" s="19">
        <f>[10]Fevereiro!$G$22</f>
        <v>66</v>
      </c>
      <c r="T14" s="19">
        <f>[10]Fevereiro!$G$23</f>
        <v>38</v>
      </c>
      <c r="U14" s="19">
        <f>[10]Fevereiro!$G$24</f>
        <v>46</v>
      </c>
      <c r="V14" s="19">
        <f>[10]Fevereiro!$G$25</f>
        <v>36</v>
      </c>
      <c r="W14" s="19">
        <f>[10]Fevereiro!$G$26</f>
        <v>46</v>
      </c>
      <c r="X14" s="19">
        <f>[10]Fevereiro!$G$27</f>
        <v>52</v>
      </c>
      <c r="Y14" s="19">
        <f>[10]Fevereiro!$G$28</f>
        <v>40</v>
      </c>
      <c r="Z14" s="19">
        <f>[10]Fevereiro!$G$29</f>
        <v>45</v>
      </c>
      <c r="AA14" s="19">
        <f>[10]Fevereiro!$G$30</f>
        <v>50</v>
      </c>
      <c r="AB14" s="19">
        <f>[10]Fevereiro!$G$31</f>
        <v>47</v>
      </c>
      <c r="AC14" s="19">
        <f>[10]Fevereiro!$G$32</f>
        <v>54</v>
      </c>
      <c r="AD14" s="47">
        <f t="shared" ref="AD14:AD29" si="3">MIN(B14:AC14)</f>
        <v>32</v>
      </c>
      <c r="AE14" s="43">
        <f t="shared" ref="AE14:AE29" si="4">AVERAGE(B14:AC14)</f>
        <v>49.392857142857146</v>
      </c>
    </row>
    <row r="15" spans="1:31" ht="17.100000000000001" customHeight="1">
      <c r="A15" s="16" t="s">
        <v>7</v>
      </c>
      <c r="B15" s="19">
        <f>[11]Fevereiro!$G$5</f>
        <v>39</v>
      </c>
      <c r="C15" s="19">
        <f>[11]Fevereiro!$G$6</f>
        <v>42</v>
      </c>
      <c r="D15" s="19">
        <f>[11]Fevereiro!$G$7</f>
        <v>40</v>
      </c>
      <c r="E15" s="19">
        <f>[11]Fevereiro!$G$8</f>
        <v>38</v>
      </c>
      <c r="F15" s="19">
        <f>[11]Fevereiro!$G$9</f>
        <v>32</v>
      </c>
      <c r="G15" s="19">
        <f>[11]Fevereiro!$G$10</f>
        <v>37</v>
      </c>
      <c r="H15" s="19">
        <f>[11]Fevereiro!$G$11</f>
        <v>34</v>
      </c>
      <c r="I15" s="19">
        <f>[11]Fevereiro!$G$12</f>
        <v>45</v>
      </c>
      <c r="J15" s="19">
        <f>[11]Fevereiro!$G$13</f>
        <v>57</v>
      </c>
      <c r="K15" s="19">
        <f>[11]Fevereiro!$G$14</f>
        <v>44</v>
      </c>
      <c r="L15" s="19">
        <f>[11]Fevereiro!$G$15</f>
        <v>65</v>
      </c>
      <c r="M15" s="19">
        <f>[11]Fevereiro!$G$16</f>
        <v>53</v>
      </c>
      <c r="N15" s="19">
        <f>[11]Fevereiro!$G$17</f>
        <v>61</v>
      </c>
      <c r="O15" s="19">
        <f>[11]Fevereiro!$G$18</f>
        <v>61</v>
      </c>
      <c r="P15" s="19">
        <f>[11]Fevereiro!$G$19</f>
        <v>60</v>
      </c>
      <c r="Q15" s="19">
        <f>[11]Fevereiro!$G$20</f>
        <v>36</v>
      </c>
      <c r="R15" s="19">
        <f>[11]Fevereiro!$G$21</f>
        <v>30</v>
      </c>
      <c r="S15" s="19">
        <f>[11]Fevereiro!$G$22</f>
        <v>42</v>
      </c>
      <c r="T15" s="19">
        <f>[11]Fevereiro!$G$23</f>
        <v>44</v>
      </c>
      <c r="U15" s="19">
        <f>[11]Fevereiro!$G$24</f>
        <v>38</v>
      </c>
      <c r="V15" s="19">
        <f>[11]Fevereiro!$G$25</f>
        <v>47</v>
      </c>
      <c r="W15" s="19">
        <f>[11]Fevereiro!$G$26</f>
        <v>48</v>
      </c>
      <c r="X15" s="19">
        <f>[11]Fevereiro!$G$27</f>
        <v>47</v>
      </c>
      <c r="Y15" s="19">
        <f>[11]Fevereiro!$G$28</f>
        <v>40</v>
      </c>
      <c r="Z15" s="19">
        <f>[11]Fevereiro!$G$29</f>
        <v>41</v>
      </c>
      <c r="AA15" s="19">
        <f>[11]Fevereiro!$G$30</f>
        <v>58</v>
      </c>
      <c r="AB15" s="19">
        <f>[11]Fevereiro!$G$31</f>
        <v>42</v>
      </c>
      <c r="AC15" s="19">
        <f>[11]Fevereiro!$G$32</f>
        <v>52</v>
      </c>
      <c r="AD15" s="47">
        <f t="shared" si="3"/>
        <v>30</v>
      </c>
      <c r="AE15" s="43">
        <f t="shared" si="4"/>
        <v>45.464285714285715</v>
      </c>
    </row>
    <row r="16" spans="1:31" ht="17.100000000000001" customHeight="1">
      <c r="A16" s="16" t="s">
        <v>8</v>
      </c>
      <c r="B16" s="19">
        <f>[12]Fevereiro!$G$5</f>
        <v>41</v>
      </c>
      <c r="C16" s="19">
        <f>[12]Fevereiro!$G$6</f>
        <v>35</v>
      </c>
      <c r="D16" s="19">
        <f>[12]Fevereiro!$G$7</f>
        <v>50</v>
      </c>
      <c r="E16" s="19">
        <f>[12]Fevereiro!$G$8</f>
        <v>42</v>
      </c>
      <c r="F16" s="19">
        <f>[12]Fevereiro!$G$9</f>
        <v>35</v>
      </c>
      <c r="G16" s="19">
        <f>[12]Fevereiro!$G$10</f>
        <v>47</v>
      </c>
      <c r="H16" s="19">
        <f>[12]Fevereiro!$G$11</f>
        <v>61</v>
      </c>
      <c r="I16" s="19">
        <f>[12]Fevereiro!$G$12</f>
        <v>53</v>
      </c>
      <c r="J16" s="19">
        <f>[12]Fevereiro!$G$13</f>
        <v>54</v>
      </c>
      <c r="K16" s="19">
        <f>[12]Fevereiro!$G$14</f>
        <v>44</v>
      </c>
      <c r="L16" s="19">
        <f>[12]Fevereiro!$G$15</f>
        <v>47</v>
      </c>
      <c r="M16" s="19">
        <f>[12]Fevereiro!$G$16</f>
        <v>47</v>
      </c>
      <c r="N16" s="19">
        <f>[12]Fevereiro!$G$17</f>
        <v>58</v>
      </c>
      <c r="O16" s="19">
        <f>[12]Fevereiro!$G$18</f>
        <v>61</v>
      </c>
      <c r="P16" s="19">
        <f>[12]Fevereiro!$G$19</f>
        <v>60</v>
      </c>
      <c r="Q16" s="19">
        <f>[12]Fevereiro!$G$20</f>
        <v>47</v>
      </c>
      <c r="R16" s="19">
        <f>[12]Fevereiro!$G$21</f>
        <v>37</v>
      </c>
      <c r="S16" s="19">
        <f>[12]Fevereiro!$G$22</f>
        <v>34</v>
      </c>
      <c r="T16" s="19">
        <f>[12]Fevereiro!$G$23</f>
        <v>46</v>
      </c>
      <c r="U16" s="19">
        <f>[12]Fevereiro!$G$24</f>
        <v>51</v>
      </c>
      <c r="V16" s="19">
        <f>[12]Fevereiro!$G$25</f>
        <v>55</v>
      </c>
      <c r="W16" s="19">
        <f>[12]Fevereiro!$G$26</f>
        <v>48</v>
      </c>
      <c r="X16" s="19">
        <f>[12]Fevereiro!$G$27</f>
        <v>53</v>
      </c>
      <c r="Y16" s="19">
        <f>[12]Fevereiro!$G$28</f>
        <v>47</v>
      </c>
      <c r="Z16" s="19">
        <f>[12]Fevereiro!$G$29</f>
        <v>47</v>
      </c>
      <c r="AA16" s="19">
        <f>[12]Fevereiro!$G$30</f>
        <v>52</v>
      </c>
      <c r="AB16" s="19">
        <f>[12]Fevereiro!$G$31</f>
        <v>43</v>
      </c>
      <c r="AC16" s="19">
        <f>[12]Fevereiro!$G$32</f>
        <v>53</v>
      </c>
      <c r="AD16" s="47">
        <f t="shared" si="3"/>
        <v>34</v>
      </c>
      <c r="AE16" s="43">
        <f t="shared" si="4"/>
        <v>48.142857142857146</v>
      </c>
    </row>
    <row r="17" spans="1:31" ht="17.100000000000001" customHeight="1">
      <c r="A17" s="16" t="s">
        <v>9</v>
      </c>
      <c r="B17" s="19">
        <f>[13]Fevereiro!$G$5</f>
        <v>40</v>
      </c>
      <c r="C17" s="19">
        <f>[13]Fevereiro!$G$6</f>
        <v>41</v>
      </c>
      <c r="D17" s="19">
        <f>[13]Fevereiro!$G$7</f>
        <v>44</v>
      </c>
      <c r="E17" s="19">
        <f>[13]Fevereiro!$G$8</f>
        <v>45</v>
      </c>
      <c r="F17" s="19">
        <f>[13]Fevereiro!$G$9</f>
        <v>34</v>
      </c>
      <c r="G17" s="19">
        <f>[13]Fevereiro!$G$10</f>
        <v>40</v>
      </c>
      <c r="H17" s="19">
        <f>[13]Fevereiro!$G$11</f>
        <v>38</v>
      </c>
      <c r="I17" s="19">
        <f>[13]Fevereiro!$G$12</f>
        <v>51</v>
      </c>
      <c r="J17" s="19">
        <f>[13]Fevereiro!$G$13</f>
        <v>77</v>
      </c>
      <c r="K17" s="19">
        <f>[13]Fevereiro!$G$14</f>
        <v>62</v>
      </c>
      <c r="L17" s="19">
        <f>[13]Fevereiro!$G$15</f>
        <v>63</v>
      </c>
      <c r="M17" s="19">
        <f>[13]Fevereiro!$G$16</f>
        <v>51</v>
      </c>
      <c r="N17" s="19">
        <f>[13]Fevereiro!$G$17</f>
        <v>59</v>
      </c>
      <c r="O17" s="19">
        <f>[13]Fevereiro!$G$18</f>
        <v>55</v>
      </c>
      <c r="P17" s="19">
        <f>[13]Fevereiro!$G$19</f>
        <v>55</v>
      </c>
      <c r="Q17" s="19">
        <f>[13]Fevereiro!$G$20</f>
        <v>45</v>
      </c>
      <c r="R17" s="19">
        <f>[13]Fevereiro!$G$21</f>
        <v>37</v>
      </c>
      <c r="S17" s="19">
        <f>[13]Fevereiro!$G$22</f>
        <v>40</v>
      </c>
      <c r="T17" s="19">
        <f>[13]Fevereiro!$G$23</f>
        <v>56</v>
      </c>
      <c r="U17" s="19">
        <f>[13]Fevereiro!$G$24</f>
        <v>45</v>
      </c>
      <c r="V17" s="19">
        <f>[13]Fevereiro!$G$25</f>
        <v>51</v>
      </c>
      <c r="W17" s="19">
        <f>[13]Fevereiro!$G$26</f>
        <v>56</v>
      </c>
      <c r="X17" s="19">
        <f>[13]Fevereiro!$G$27</f>
        <v>52</v>
      </c>
      <c r="Y17" s="19">
        <f>[13]Fevereiro!$G$28</f>
        <v>47</v>
      </c>
      <c r="Z17" s="19">
        <f>[13]Fevereiro!$G$29</f>
        <v>46</v>
      </c>
      <c r="AA17" s="19">
        <f>[13]Fevereiro!$G$30</f>
        <v>53</v>
      </c>
      <c r="AB17" s="19">
        <f>[13]Fevereiro!$G$31</f>
        <v>45</v>
      </c>
      <c r="AC17" s="19">
        <f>[13]Fevereiro!$G$32</f>
        <v>53</v>
      </c>
      <c r="AD17" s="47">
        <f t="shared" si="3"/>
        <v>34</v>
      </c>
      <c r="AE17" s="43">
        <f t="shared" si="4"/>
        <v>49.321428571428569</v>
      </c>
    </row>
    <row r="18" spans="1:31" ht="17.100000000000001" customHeight="1">
      <c r="A18" s="16" t="s">
        <v>48</v>
      </c>
      <c r="B18" s="19">
        <f>[14]Fevereiro!$G$5</f>
        <v>41</v>
      </c>
      <c r="C18" s="19">
        <f>[14]Fevereiro!$G$6</f>
        <v>43</v>
      </c>
      <c r="D18" s="19">
        <f>[14]Fevereiro!$G$7</f>
        <v>41</v>
      </c>
      <c r="E18" s="19">
        <f>[14]Fevereiro!$G$8</f>
        <v>30</v>
      </c>
      <c r="F18" s="19">
        <f>[14]Fevereiro!$G$9</f>
        <v>27</v>
      </c>
      <c r="G18" s="19">
        <f>[14]Fevereiro!$G$10</f>
        <v>25</v>
      </c>
      <c r="H18" s="19">
        <f>[14]Fevereiro!$G$11</f>
        <v>39</v>
      </c>
      <c r="I18" s="19">
        <f>[14]Fevereiro!$G$12</f>
        <v>45</v>
      </c>
      <c r="J18" s="19">
        <f>[14]Fevereiro!$G$13</f>
        <v>48</v>
      </c>
      <c r="K18" s="19">
        <f>[14]Fevereiro!$G$14</f>
        <v>39</v>
      </c>
      <c r="L18" s="19">
        <f>[14]Fevereiro!$G$15</f>
        <v>61</v>
      </c>
      <c r="M18" s="19">
        <f>[14]Fevereiro!$G$16</f>
        <v>67</v>
      </c>
      <c r="N18" s="19">
        <f>[14]Fevereiro!$G$17</f>
        <v>51</v>
      </c>
      <c r="O18" s="19">
        <f>[14]Fevereiro!$G$18</f>
        <v>59</v>
      </c>
      <c r="P18" s="19">
        <f>[14]Fevereiro!$G$19</f>
        <v>62</v>
      </c>
      <c r="Q18" s="19">
        <f>[14]Fevereiro!$G$20</f>
        <v>45</v>
      </c>
      <c r="R18" s="19">
        <f>[14]Fevereiro!$G$21</f>
        <v>37</v>
      </c>
      <c r="S18" s="19">
        <f>[14]Fevereiro!$G$22</f>
        <v>40</v>
      </c>
      <c r="T18" s="19">
        <f>[14]Fevereiro!$G$23</f>
        <v>53</v>
      </c>
      <c r="U18" s="19">
        <f>[14]Fevereiro!$G$24</f>
        <v>43</v>
      </c>
      <c r="V18" s="19">
        <f>[14]Fevereiro!$G$25</f>
        <v>57</v>
      </c>
      <c r="W18" s="19">
        <f>[14]Fevereiro!$G$26</f>
        <v>51</v>
      </c>
      <c r="X18" s="19">
        <f>[14]Fevereiro!$G$27</f>
        <v>43</v>
      </c>
      <c r="Y18" s="19">
        <f>[14]Fevereiro!$G$28</f>
        <v>48</v>
      </c>
      <c r="Z18" s="19">
        <f>[14]Fevereiro!$G$29</f>
        <v>48</v>
      </c>
      <c r="AA18" s="19">
        <f>[14]Fevereiro!$G$30</f>
        <v>52</v>
      </c>
      <c r="AB18" s="19">
        <f>[14]Fevereiro!$G$31</f>
        <v>40</v>
      </c>
      <c r="AC18" s="19">
        <f>[14]Fevereiro!$G$32</f>
        <v>43</v>
      </c>
      <c r="AD18" s="47">
        <f t="shared" si="3"/>
        <v>25</v>
      </c>
      <c r="AE18" s="43">
        <f t="shared" si="4"/>
        <v>45.642857142857146</v>
      </c>
    </row>
    <row r="19" spans="1:31" ht="17.100000000000001" customHeight="1">
      <c r="A19" s="16" t="s">
        <v>10</v>
      </c>
      <c r="B19" s="19">
        <f>[15]Fevereiro!$G$5</f>
        <v>35</v>
      </c>
      <c r="C19" s="19">
        <f>[15]Fevereiro!$G$6</f>
        <v>42</v>
      </c>
      <c r="D19" s="19">
        <f>[15]Fevereiro!$G$7</f>
        <v>42</v>
      </c>
      <c r="E19" s="19">
        <f>[15]Fevereiro!$G$8</f>
        <v>39</v>
      </c>
      <c r="F19" s="19">
        <f>[15]Fevereiro!$G$9</f>
        <v>32</v>
      </c>
      <c r="G19" s="19">
        <f>[15]Fevereiro!$G$10</f>
        <v>37</v>
      </c>
      <c r="H19" s="19">
        <f>[15]Fevereiro!$G$11</f>
        <v>58</v>
      </c>
      <c r="I19" s="19">
        <f>[15]Fevereiro!$G$12</f>
        <v>52</v>
      </c>
      <c r="J19" s="19">
        <f>[15]Fevereiro!$G$13</f>
        <v>46</v>
      </c>
      <c r="K19" s="19">
        <f>[15]Fevereiro!$G$14</f>
        <v>37</v>
      </c>
      <c r="L19" s="19">
        <f>[15]Fevereiro!$G$15</f>
        <v>50</v>
      </c>
      <c r="M19" s="19">
        <f>[15]Fevereiro!$G$16</f>
        <v>47</v>
      </c>
      <c r="N19" s="19">
        <f>[15]Fevereiro!$G$17</f>
        <v>59</v>
      </c>
      <c r="O19" s="19">
        <f>[15]Fevereiro!$G$18</f>
        <v>58</v>
      </c>
      <c r="P19" s="19">
        <f>[15]Fevereiro!$G$19</f>
        <v>59</v>
      </c>
      <c r="Q19" s="19">
        <f>[15]Fevereiro!$G$20</f>
        <v>45</v>
      </c>
      <c r="R19" s="19">
        <f>[15]Fevereiro!$G$21</f>
        <v>31</v>
      </c>
      <c r="S19" s="19">
        <f>[15]Fevereiro!$G$22</f>
        <v>37</v>
      </c>
      <c r="T19" s="19">
        <f>[15]Fevereiro!$G$23</f>
        <v>44</v>
      </c>
      <c r="U19" s="19">
        <f>[15]Fevereiro!$G$24</f>
        <v>40</v>
      </c>
      <c r="V19" s="19">
        <f>[15]Fevereiro!$G$25</f>
        <v>55</v>
      </c>
      <c r="W19" s="19">
        <f>[15]Fevereiro!$G$26</f>
        <v>48</v>
      </c>
      <c r="X19" s="19">
        <f>[15]Fevereiro!$G$27</f>
        <v>45</v>
      </c>
      <c r="Y19" s="19">
        <f>[15]Fevereiro!$G$28</f>
        <v>42</v>
      </c>
      <c r="Z19" s="19">
        <f>[15]Fevereiro!$G$29</f>
        <v>43</v>
      </c>
      <c r="AA19" s="19">
        <f>[15]Fevereiro!$G$30</f>
        <v>56</v>
      </c>
      <c r="AB19" s="19">
        <f>[15]Fevereiro!$G$31</f>
        <v>41</v>
      </c>
      <c r="AC19" s="19">
        <f>[15]Fevereiro!$G$32</f>
        <v>51</v>
      </c>
      <c r="AD19" s="47">
        <f t="shared" si="3"/>
        <v>31</v>
      </c>
      <c r="AE19" s="43">
        <f t="shared" si="4"/>
        <v>45.392857142857146</v>
      </c>
    </row>
    <row r="20" spans="1:31" ht="17.100000000000001" customHeight="1">
      <c r="A20" s="16" t="s">
        <v>11</v>
      </c>
      <c r="B20" s="19">
        <f>[16]Fevereiro!$G$5</f>
        <v>47</v>
      </c>
      <c r="C20" s="19">
        <f>[16]Fevereiro!$G$6</f>
        <v>45</v>
      </c>
      <c r="D20" s="19">
        <f>[16]Fevereiro!$G$7</f>
        <v>40</v>
      </c>
      <c r="E20" s="19">
        <f>[16]Fevereiro!$G$8</f>
        <v>32</v>
      </c>
      <c r="F20" s="19">
        <f>[16]Fevereiro!$G$9</f>
        <v>27</v>
      </c>
      <c r="G20" s="19">
        <f>[16]Fevereiro!$G$10</f>
        <v>41</v>
      </c>
      <c r="H20" s="19">
        <f>[16]Fevereiro!$G$11</f>
        <v>33</v>
      </c>
      <c r="I20" s="19">
        <f>[16]Fevereiro!$G$12</f>
        <v>44</v>
      </c>
      <c r="J20" s="19">
        <f>[16]Fevereiro!$G$13</f>
        <v>69</v>
      </c>
      <c r="K20" s="19">
        <f>[16]Fevereiro!$G$14</f>
        <v>46</v>
      </c>
      <c r="L20" s="19">
        <f>[16]Fevereiro!$G$15</f>
        <v>63</v>
      </c>
      <c r="M20" s="19">
        <f>[16]Fevereiro!$G$16</f>
        <v>55</v>
      </c>
      <c r="N20" s="19">
        <f>[16]Fevereiro!$G$17</f>
        <v>43</v>
      </c>
      <c r="O20" s="19">
        <f>[16]Fevereiro!$G$18</f>
        <v>43</v>
      </c>
      <c r="P20" s="19">
        <f>[16]Fevereiro!$G$19</f>
        <v>40</v>
      </c>
      <c r="Q20" s="19">
        <f>[16]Fevereiro!$G$20</f>
        <v>31</v>
      </c>
      <c r="R20" s="19">
        <f>[16]Fevereiro!$G$21</f>
        <v>28</v>
      </c>
      <c r="S20" s="19">
        <f>[16]Fevereiro!$G$22</f>
        <v>42</v>
      </c>
      <c r="T20" s="19">
        <f>[16]Fevereiro!$G$23</f>
        <v>37</v>
      </c>
      <c r="U20" s="19">
        <f>[16]Fevereiro!$G$24</f>
        <v>44</v>
      </c>
      <c r="V20" s="19">
        <f>[16]Fevereiro!$G$25</f>
        <v>45</v>
      </c>
      <c r="W20" s="19">
        <f>[16]Fevereiro!$G$26</f>
        <v>44</v>
      </c>
      <c r="X20" s="19">
        <f>[16]Fevereiro!$G$27</f>
        <v>43</v>
      </c>
      <c r="Y20" s="19">
        <f>[16]Fevereiro!$G$28</f>
        <v>44</v>
      </c>
      <c r="Z20" s="19">
        <f>[16]Fevereiro!$G$29</f>
        <v>44</v>
      </c>
      <c r="AA20" s="19">
        <f>[16]Fevereiro!$G$30</f>
        <v>52</v>
      </c>
      <c r="AB20" s="19">
        <f>[16]Fevereiro!$G$31</f>
        <v>37</v>
      </c>
      <c r="AC20" s="19">
        <f>[16]Fevereiro!$G$32</f>
        <v>52</v>
      </c>
      <c r="AD20" s="47">
        <f t="shared" si="3"/>
        <v>27</v>
      </c>
      <c r="AE20" s="43">
        <f t="shared" si="4"/>
        <v>43.25</v>
      </c>
    </row>
    <row r="21" spans="1:31" ht="17.100000000000001" customHeight="1">
      <c r="A21" s="16" t="s">
        <v>12</v>
      </c>
      <c r="B21" s="19">
        <f>[17]Fevereiro!$G$5</f>
        <v>55</v>
      </c>
      <c r="C21" s="19">
        <f>[17]Fevereiro!$G$6</f>
        <v>48</v>
      </c>
      <c r="D21" s="19">
        <f>[17]Fevereiro!$G$7</f>
        <v>44</v>
      </c>
      <c r="E21" s="19">
        <f>[17]Fevereiro!$G$8</f>
        <v>48</v>
      </c>
      <c r="F21" s="19">
        <f>[17]Fevereiro!$G$9</f>
        <v>49</v>
      </c>
      <c r="G21" s="19">
        <f>[17]Fevereiro!$G$10</f>
        <v>35</v>
      </c>
      <c r="H21" s="19">
        <f>[17]Fevereiro!$G$11</f>
        <v>37</v>
      </c>
      <c r="I21" s="19">
        <f>[17]Fevereiro!$G$12</f>
        <v>49</v>
      </c>
      <c r="J21" s="19">
        <f>[17]Fevereiro!$G$13</f>
        <v>53</v>
      </c>
      <c r="K21" s="19">
        <f>[17]Fevereiro!$G$14</f>
        <v>53</v>
      </c>
      <c r="L21" s="19">
        <f>[17]Fevereiro!$G$15</f>
        <v>66</v>
      </c>
      <c r="M21" s="19">
        <f>[17]Fevereiro!$G$16</f>
        <v>52</v>
      </c>
      <c r="N21" s="19">
        <f>[17]Fevereiro!$G$17</f>
        <v>54</v>
      </c>
      <c r="O21" s="19">
        <f>[17]Fevereiro!$G$18</f>
        <v>48</v>
      </c>
      <c r="P21" s="19">
        <f>[17]Fevereiro!$G$19</f>
        <v>53</v>
      </c>
      <c r="Q21" s="19">
        <f>[17]Fevereiro!$G$20</f>
        <v>42</v>
      </c>
      <c r="R21" s="19">
        <f>[17]Fevereiro!$G$21</f>
        <v>40</v>
      </c>
      <c r="S21" s="19">
        <f>[17]Fevereiro!$G$22</f>
        <v>38</v>
      </c>
      <c r="T21" s="19">
        <f>[17]Fevereiro!$G$23</f>
        <v>48</v>
      </c>
      <c r="U21" s="19">
        <f>[17]Fevereiro!$G$24</f>
        <v>46</v>
      </c>
      <c r="V21" s="19">
        <f>[17]Fevereiro!$G$25</f>
        <v>48</v>
      </c>
      <c r="W21" s="19">
        <f>[17]Fevereiro!$G$26</f>
        <v>50</v>
      </c>
      <c r="X21" s="19">
        <f>[17]Fevereiro!$G$27</f>
        <v>46</v>
      </c>
      <c r="Y21" s="19">
        <f>[17]Fevereiro!$G$28</f>
        <v>48</v>
      </c>
      <c r="Z21" s="19">
        <f>[17]Fevereiro!$G$29</f>
        <v>47</v>
      </c>
      <c r="AA21" s="19">
        <f>[17]Fevereiro!$G$30</f>
        <v>47</v>
      </c>
      <c r="AB21" s="19">
        <f>[17]Fevereiro!$G$31</f>
        <v>47</v>
      </c>
      <c r="AC21" s="19">
        <f>[17]Fevereiro!$G$32</f>
        <v>42</v>
      </c>
      <c r="AD21" s="47">
        <f t="shared" si="3"/>
        <v>35</v>
      </c>
      <c r="AE21" s="43">
        <f t="shared" si="4"/>
        <v>47.607142857142854</v>
      </c>
    </row>
    <row r="22" spans="1:31" ht="17.100000000000001" customHeight="1">
      <c r="A22" s="16" t="s">
        <v>13</v>
      </c>
      <c r="B22" s="19">
        <f>[18]Fevereiro!$G$5</f>
        <v>61</v>
      </c>
      <c r="C22" s="19">
        <f>[18]Fevereiro!$G$6</f>
        <v>53</v>
      </c>
      <c r="D22" s="19">
        <f>[18]Fevereiro!$G$7</f>
        <v>51</v>
      </c>
      <c r="E22" s="19">
        <f>[18]Fevereiro!$G$8</f>
        <v>51</v>
      </c>
      <c r="F22" s="19">
        <f>[18]Fevereiro!$G$9</f>
        <v>46</v>
      </c>
      <c r="G22" s="19">
        <f>[18]Fevereiro!$G$10</f>
        <v>49</v>
      </c>
      <c r="H22" s="19">
        <f>[18]Fevereiro!$G$11</f>
        <v>45</v>
      </c>
      <c r="I22" s="19">
        <f>[18]Fevereiro!$G$12</f>
        <v>67</v>
      </c>
      <c r="J22" s="19">
        <f>[18]Fevereiro!$G$13</f>
        <v>69</v>
      </c>
      <c r="K22" s="19">
        <f>[18]Fevereiro!$G$14</f>
        <v>69</v>
      </c>
      <c r="L22" s="19">
        <f>[18]Fevereiro!$G$15</f>
        <v>50</v>
      </c>
      <c r="M22" s="19">
        <f>[18]Fevereiro!$G$16</f>
        <v>54</v>
      </c>
      <c r="N22" s="19">
        <f>[18]Fevereiro!$G$17</f>
        <v>48</v>
      </c>
      <c r="O22" s="19">
        <f>[18]Fevereiro!$G$18</f>
        <v>48</v>
      </c>
      <c r="P22" s="19">
        <f>[18]Fevereiro!$G$19</f>
        <v>53</v>
      </c>
      <c r="Q22" s="19">
        <f>[18]Fevereiro!$G$20</f>
        <v>42</v>
      </c>
      <c r="R22" s="19">
        <f>[18]Fevereiro!$G$21</f>
        <v>40</v>
      </c>
      <c r="S22" s="19">
        <f>[18]Fevereiro!$G$22</f>
        <v>38</v>
      </c>
      <c r="T22" s="19">
        <f>[18]Fevereiro!$G$23</f>
        <v>58</v>
      </c>
      <c r="U22" s="19">
        <f>[18]Fevereiro!$G$24</f>
        <v>50</v>
      </c>
      <c r="V22" s="19">
        <f>[18]Fevereiro!$G$25</f>
        <v>47</v>
      </c>
      <c r="W22" s="19">
        <f>[18]Fevereiro!$G$26</f>
        <v>58</v>
      </c>
      <c r="X22" s="19">
        <f>[18]Fevereiro!$G$27</f>
        <v>45</v>
      </c>
      <c r="Y22" s="19">
        <f>[18]Fevereiro!$G$28</f>
        <v>47</v>
      </c>
      <c r="Z22" s="19">
        <f>[18]Fevereiro!$G$29</f>
        <v>50</v>
      </c>
      <c r="AA22" s="19">
        <f>[18]Fevereiro!$G$30</f>
        <v>57</v>
      </c>
      <c r="AB22" s="19">
        <f>[18]Fevereiro!$G$31</f>
        <v>55</v>
      </c>
      <c r="AC22" s="19">
        <f>[18]Fevereiro!$G$32</f>
        <v>53</v>
      </c>
      <c r="AD22" s="47">
        <f t="shared" si="3"/>
        <v>38</v>
      </c>
      <c r="AE22" s="43">
        <f t="shared" si="4"/>
        <v>51.928571428571431</v>
      </c>
    </row>
    <row r="23" spans="1:31" ht="17.100000000000001" customHeight="1">
      <c r="A23" s="16" t="s">
        <v>14</v>
      </c>
      <c r="B23" s="19">
        <f>[19]Fevereiro!$G$5</f>
        <v>61</v>
      </c>
      <c r="C23" s="19">
        <f>[19]Fevereiro!$G$6</f>
        <v>48</v>
      </c>
      <c r="D23" s="19">
        <f>[19]Fevereiro!$G$7</f>
        <v>42</v>
      </c>
      <c r="E23" s="19">
        <f>[19]Fevereiro!$G$8</f>
        <v>52</v>
      </c>
      <c r="F23" s="19">
        <f>[19]Fevereiro!$G$9</f>
        <v>48</v>
      </c>
      <c r="G23" s="19">
        <f>[19]Fevereiro!$G$10</f>
        <v>49</v>
      </c>
      <c r="H23" s="19">
        <f>[19]Fevereiro!$G$11</f>
        <v>60</v>
      </c>
      <c r="I23" s="19">
        <f>[19]Fevereiro!$G$12</f>
        <v>86</v>
      </c>
      <c r="J23" s="19">
        <f>[19]Fevereiro!$G$13</f>
        <v>87</v>
      </c>
      <c r="K23" s="19">
        <f>[19]Fevereiro!$G$14</f>
        <v>57</v>
      </c>
      <c r="L23" s="19">
        <f>[19]Fevereiro!$G$15</f>
        <v>39</v>
      </c>
      <c r="M23" s="19">
        <f>[19]Fevereiro!$G$16</f>
        <v>40</v>
      </c>
      <c r="N23" s="19">
        <f>[19]Fevereiro!$G$17</f>
        <v>45</v>
      </c>
      <c r="O23" s="19">
        <f>[19]Fevereiro!$G$18</f>
        <v>29</v>
      </c>
      <c r="P23" s="19">
        <f>[19]Fevereiro!$G$19</f>
        <v>33</v>
      </c>
      <c r="Q23" s="19">
        <f>[19]Fevereiro!$G$20</f>
        <v>40</v>
      </c>
      <c r="R23" s="19">
        <f>[19]Fevereiro!$G$21</f>
        <v>39</v>
      </c>
      <c r="S23" s="19">
        <f>[19]Fevereiro!$G$22</f>
        <v>41</v>
      </c>
      <c r="T23" s="19">
        <f>[19]Fevereiro!$G$23</f>
        <v>53</v>
      </c>
      <c r="U23" s="19">
        <f>[19]Fevereiro!$G$24</f>
        <v>42</v>
      </c>
      <c r="V23" s="19">
        <f>[19]Fevereiro!$G$25</f>
        <v>42</v>
      </c>
      <c r="W23" s="19">
        <f>[19]Fevereiro!$G$26</f>
        <v>44</v>
      </c>
      <c r="X23" s="19">
        <f>[19]Fevereiro!$G$27</f>
        <v>51</v>
      </c>
      <c r="Y23" s="19">
        <f>[19]Fevereiro!$G$28</f>
        <v>46</v>
      </c>
      <c r="Z23" s="19">
        <f>[19]Fevereiro!$G$29</f>
        <v>47</v>
      </c>
      <c r="AA23" s="19">
        <f>[19]Fevereiro!$G$30</f>
        <v>45</v>
      </c>
      <c r="AB23" s="19">
        <f>[19]Fevereiro!$G$31</f>
        <v>63</v>
      </c>
      <c r="AC23" s="19">
        <f>[19]Fevereiro!$G$32</f>
        <v>48</v>
      </c>
      <c r="AD23" s="47">
        <f t="shared" si="3"/>
        <v>29</v>
      </c>
      <c r="AE23" s="43">
        <f t="shared" si="4"/>
        <v>49.178571428571431</v>
      </c>
    </row>
    <row r="24" spans="1:31" ht="17.100000000000001" customHeight="1">
      <c r="A24" s="16" t="s">
        <v>15</v>
      </c>
      <c r="B24" s="19">
        <f>[20]Fevereiro!$G$5</f>
        <v>43</v>
      </c>
      <c r="C24" s="19">
        <f>[20]Fevereiro!$G$6</f>
        <v>44</v>
      </c>
      <c r="D24" s="19">
        <f>[20]Fevereiro!$G$7</f>
        <v>44</v>
      </c>
      <c r="E24" s="19">
        <f>[20]Fevereiro!$G$8</f>
        <v>30</v>
      </c>
      <c r="F24" s="19">
        <f>[20]Fevereiro!$G$9</f>
        <v>30</v>
      </c>
      <c r="G24" s="19">
        <f>[20]Fevereiro!$G$10</f>
        <v>30</v>
      </c>
      <c r="H24" s="19">
        <f>[20]Fevereiro!$G$11</f>
        <v>36</v>
      </c>
      <c r="I24" s="19">
        <f>[20]Fevereiro!$G$12</f>
        <v>48</v>
      </c>
      <c r="J24" s="19">
        <f>[20]Fevereiro!$G$13</f>
        <v>46</v>
      </c>
      <c r="K24" s="19">
        <f>[20]Fevereiro!$G$14</f>
        <v>41</v>
      </c>
      <c r="L24" s="19">
        <f>[20]Fevereiro!$G$15</f>
        <v>53</v>
      </c>
      <c r="M24" s="19">
        <f>[20]Fevereiro!$G$16</f>
        <v>57</v>
      </c>
      <c r="N24" s="19">
        <f>[20]Fevereiro!$G$17</f>
        <v>55</v>
      </c>
      <c r="O24" s="19">
        <f>[20]Fevereiro!$G$18</f>
        <v>57</v>
      </c>
      <c r="P24" s="19">
        <f>[20]Fevereiro!$G$19</f>
        <v>68</v>
      </c>
      <c r="Q24" s="19">
        <f>[20]Fevereiro!$G$20</f>
        <v>39</v>
      </c>
      <c r="R24" s="19">
        <f>[20]Fevereiro!$G$21</f>
        <v>35</v>
      </c>
      <c r="S24" s="19">
        <f>[20]Fevereiro!$G$22</f>
        <v>40</v>
      </c>
      <c r="T24" s="19">
        <f>[20]Fevereiro!$G$23</f>
        <v>46</v>
      </c>
      <c r="U24" s="19">
        <f>[20]Fevereiro!$G$24</f>
        <v>48</v>
      </c>
      <c r="V24" s="19">
        <f>[20]Fevereiro!$G$25</f>
        <v>59</v>
      </c>
      <c r="W24" s="19">
        <f>[20]Fevereiro!$G$26</f>
        <v>46</v>
      </c>
      <c r="X24" s="19">
        <f>[20]Fevereiro!$G$27</f>
        <v>41</v>
      </c>
      <c r="Y24" s="19">
        <f>[20]Fevereiro!$G$28</f>
        <v>50</v>
      </c>
      <c r="Z24" s="19">
        <f>[20]Fevereiro!$G$29</f>
        <v>48</v>
      </c>
      <c r="AA24" s="19">
        <f>[20]Fevereiro!$G$30</f>
        <v>55</v>
      </c>
      <c r="AB24" s="19">
        <f>[20]Fevereiro!$G$31</f>
        <v>41</v>
      </c>
      <c r="AC24" s="19">
        <f>[20]Fevereiro!$G$32</f>
        <v>45</v>
      </c>
      <c r="AD24" s="47">
        <f t="shared" si="3"/>
        <v>30</v>
      </c>
      <c r="AE24" s="43">
        <f t="shared" si="4"/>
        <v>45.535714285714285</v>
      </c>
    </row>
    <row r="25" spans="1:31" ht="17.100000000000001" customHeight="1">
      <c r="A25" s="16" t="s">
        <v>16</v>
      </c>
      <c r="B25" s="19">
        <f>[21]Fevereiro!$G$5</f>
        <v>36</v>
      </c>
      <c r="C25" s="19">
        <f>[21]Fevereiro!$G$6</f>
        <v>42</v>
      </c>
      <c r="D25" s="19">
        <f>[21]Fevereiro!$G$7</f>
        <v>40</v>
      </c>
      <c r="E25" s="19">
        <f>[21]Fevereiro!$G$8</f>
        <v>22</v>
      </c>
      <c r="F25" s="19">
        <f>[21]Fevereiro!$G$9</f>
        <v>21</v>
      </c>
      <c r="G25" s="19">
        <f>[21]Fevereiro!$G$10</f>
        <v>30</v>
      </c>
      <c r="H25" s="19">
        <f>[21]Fevereiro!$G$11</f>
        <v>17</v>
      </c>
      <c r="I25" s="19">
        <f>[21]Fevereiro!$G$12</f>
        <v>24</v>
      </c>
      <c r="J25" s="19">
        <f>[21]Fevereiro!$G$13</f>
        <v>43</v>
      </c>
      <c r="K25" s="19">
        <f>[21]Fevereiro!$G$14</f>
        <v>33</v>
      </c>
      <c r="L25" s="19">
        <f>[21]Fevereiro!$G$15</f>
        <v>49</v>
      </c>
      <c r="M25" s="19">
        <f>[21]Fevereiro!$G$16</f>
        <v>58</v>
      </c>
      <c r="N25" s="19">
        <f>[21]Fevereiro!$G$17</f>
        <v>58</v>
      </c>
      <c r="O25" s="19">
        <f>[21]Fevereiro!$G$18</f>
        <v>45</v>
      </c>
      <c r="P25" s="19">
        <f>[21]Fevereiro!$G$19</f>
        <v>49</v>
      </c>
      <c r="Q25" s="19">
        <f>[21]Fevereiro!$G$20</f>
        <v>39</v>
      </c>
      <c r="R25" s="19">
        <f>[21]Fevereiro!$G$21</f>
        <v>35</v>
      </c>
      <c r="S25" s="19">
        <f>[21]Fevereiro!$G$22</f>
        <v>43</v>
      </c>
      <c r="T25" s="19">
        <f>[21]Fevereiro!$G$23</f>
        <v>69</v>
      </c>
      <c r="U25" s="19">
        <f>[21]Fevereiro!$G$24</f>
        <v>41</v>
      </c>
      <c r="V25" s="19">
        <f>[21]Fevereiro!$G$25</f>
        <v>47</v>
      </c>
      <c r="W25" s="19">
        <f>[21]Fevereiro!$G$26</f>
        <v>45</v>
      </c>
      <c r="X25" s="19">
        <f>[21]Fevereiro!$G$27</f>
        <v>38</v>
      </c>
      <c r="Y25" s="19">
        <f>[21]Fevereiro!$G$28</f>
        <v>45</v>
      </c>
      <c r="Z25" s="19">
        <f>[21]Fevereiro!$G$29</f>
        <v>47</v>
      </c>
      <c r="AA25" s="19">
        <f>[21]Fevereiro!$G$30</f>
        <v>60</v>
      </c>
      <c r="AB25" s="19">
        <f>[21]Fevereiro!$G$31</f>
        <v>47</v>
      </c>
      <c r="AC25" s="19">
        <f>[21]Fevereiro!$G$32</f>
        <v>42</v>
      </c>
      <c r="AD25" s="47">
        <f t="shared" si="3"/>
        <v>17</v>
      </c>
      <c r="AE25" s="43">
        <f t="shared" si="4"/>
        <v>41.607142857142854</v>
      </c>
    </row>
    <row r="26" spans="1:31" ht="17.100000000000001" customHeight="1">
      <c r="A26" s="16" t="s">
        <v>17</v>
      </c>
      <c r="B26" s="19">
        <f>[22]Fevereiro!$G$5</f>
        <v>40</v>
      </c>
      <c r="C26" s="19">
        <f>[22]Fevereiro!$G$6</f>
        <v>40</v>
      </c>
      <c r="D26" s="19">
        <f>[22]Fevereiro!$G$7</f>
        <v>38</v>
      </c>
      <c r="E26" s="19">
        <f>[22]Fevereiro!$G$8</f>
        <v>39</v>
      </c>
      <c r="F26" s="19">
        <f>[22]Fevereiro!$G$9</f>
        <v>29</v>
      </c>
      <c r="G26" s="19">
        <f>[22]Fevereiro!$G$10</f>
        <v>32</v>
      </c>
      <c r="H26" s="19">
        <f>[22]Fevereiro!$G$11</f>
        <v>48</v>
      </c>
      <c r="I26" s="19">
        <f>[22]Fevereiro!$G$12</f>
        <v>49</v>
      </c>
      <c r="J26" s="19">
        <f>[22]Fevereiro!$G$13</f>
        <v>67</v>
      </c>
      <c r="K26" s="19">
        <f>[22]Fevereiro!$G$14</f>
        <v>48</v>
      </c>
      <c r="L26" s="19">
        <f>[22]Fevereiro!$G$15</f>
        <v>47</v>
      </c>
      <c r="M26" s="19">
        <f>[22]Fevereiro!$G$16</f>
        <v>49</v>
      </c>
      <c r="N26" s="19">
        <f>[22]Fevereiro!$G$17</f>
        <v>53</v>
      </c>
      <c r="O26" s="19">
        <f>[22]Fevereiro!$G$18</f>
        <v>41</v>
      </c>
      <c r="P26" s="19">
        <f>[22]Fevereiro!$G$19</f>
        <v>39</v>
      </c>
      <c r="Q26" s="19">
        <f>[22]Fevereiro!$G$20</f>
        <v>29</v>
      </c>
      <c r="R26" s="19">
        <f>[22]Fevereiro!$G$21</f>
        <v>30</v>
      </c>
      <c r="S26" s="19">
        <f>[22]Fevereiro!$G$22</f>
        <v>32</v>
      </c>
      <c r="T26" s="19">
        <f>[22]Fevereiro!$G$23</f>
        <v>39</v>
      </c>
      <c r="U26" s="19">
        <f>[22]Fevereiro!$G$24</f>
        <v>40</v>
      </c>
      <c r="V26" s="19">
        <f>[22]Fevereiro!$G$25</f>
        <v>56</v>
      </c>
      <c r="W26" s="19">
        <f>[22]Fevereiro!$G$26</f>
        <v>57</v>
      </c>
      <c r="X26" s="19">
        <f>[22]Fevereiro!$G$27</f>
        <v>44</v>
      </c>
      <c r="Y26" s="19">
        <f>[22]Fevereiro!$G$28</f>
        <v>42</v>
      </c>
      <c r="Z26" s="19">
        <f>[22]Fevereiro!$G$29</f>
        <v>41</v>
      </c>
      <c r="AA26" s="19">
        <f>[22]Fevereiro!$G$30</f>
        <v>52</v>
      </c>
      <c r="AB26" s="19">
        <f>[22]Fevereiro!$G$31</f>
        <v>38</v>
      </c>
      <c r="AC26" s="19">
        <f>[22]Fevereiro!$G$32</f>
        <v>50</v>
      </c>
      <c r="AD26" s="47">
        <f t="shared" si="3"/>
        <v>29</v>
      </c>
      <c r="AE26" s="43">
        <f t="shared" si="4"/>
        <v>43.178571428571431</v>
      </c>
    </row>
    <row r="27" spans="1:31" ht="17.100000000000001" customHeight="1">
      <c r="A27" s="16" t="s">
        <v>18</v>
      </c>
      <c r="B27" s="19">
        <f>[23]Fevereiro!$G$5</f>
        <v>69</v>
      </c>
      <c r="C27" s="19">
        <f>[23]Fevereiro!$G$6</f>
        <v>59</v>
      </c>
      <c r="D27" s="19">
        <f>[23]Fevereiro!$G$7</f>
        <v>67</v>
      </c>
      <c r="E27" s="19">
        <f>[23]Fevereiro!$G$8</f>
        <v>53</v>
      </c>
      <c r="F27" s="19">
        <f>[23]Fevereiro!$G$9</f>
        <v>51</v>
      </c>
      <c r="G27" s="19">
        <f>[23]Fevereiro!$G$10</f>
        <v>49</v>
      </c>
      <c r="H27" s="19">
        <f>[23]Fevereiro!$G$11</f>
        <v>51</v>
      </c>
      <c r="I27" s="19">
        <f>[23]Fevereiro!$G$12</f>
        <v>81</v>
      </c>
      <c r="J27" s="19">
        <f>[23]Fevereiro!$G$13</f>
        <v>85</v>
      </c>
      <c r="K27" s="19">
        <f>[23]Fevereiro!$G$14</f>
        <v>73</v>
      </c>
      <c r="L27" s="19">
        <f>[23]Fevereiro!$G$15</f>
        <v>50</v>
      </c>
      <c r="M27" s="19">
        <f>[23]Fevereiro!$G$16</f>
        <v>57</v>
      </c>
      <c r="N27" s="19">
        <f>[23]Fevereiro!$G$17</f>
        <v>42</v>
      </c>
      <c r="O27" s="19">
        <f>[23]Fevereiro!$G$18</f>
        <v>39</v>
      </c>
      <c r="P27" s="19">
        <f>[23]Fevereiro!$G$19</f>
        <v>47</v>
      </c>
      <c r="Q27" s="19">
        <f>[23]Fevereiro!$G$20</f>
        <v>31</v>
      </c>
      <c r="R27" s="19">
        <f>[23]Fevereiro!$G$21</f>
        <v>39</v>
      </c>
      <c r="S27" s="19">
        <f>[23]Fevereiro!$G$22</f>
        <v>50</v>
      </c>
      <c r="T27" s="19">
        <f>[23]Fevereiro!$G$23</f>
        <v>48</v>
      </c>
      <c r="U27" s="19">
        <f>[23]Fevereiro!$G$24</f>
        <v>45</v>
      </c>
      <c r="V27" s="19">
        <f>[23]Fevereiro!$G$25</f>
        <v>43</v>
      </c>
      <c r="W27" s="19">
        <f>[23]Fevereiro!$G$26</f>
        <v>55</v>
      </c>
      <c r="X27" s="19">
        <f>[23]Fevereiro!$G$27</f>
        <v>61</v>
      </c>
      <c r="Y27" s="19">
        <f>[23]Fevereiro!$G$28</f>
        <v>48</v>
      </c>
      <c r="Z27" s="19">
        <f>[23]Fevereiro!$G$29</f>
        <v>52</v>
      </c>
      <c r="AA27" s="19">
        <f>[23]Fevereiro!$G$30</f>
        <v>55</v>
      </c>
      <c r="AB27" s="19">
        <f>[23]Fevereiro!$G$31</f>
        <v>72</v>
      </c>
      <c r="AC27" s="19">
        <f>[23]Fevereiro!$G$32</f>
        <v>52</v>
      </c>
      <c r="AD27" s="47">
        <f t="shared" si="3"/>
        <v>31</v>
      </c>
      <c r="AE27" s="43">
        <f t="shared" si="4"/>
        <v>54.428571428571431</v>
      </c>
    </row>
    <row r="28" spans="1:31" ht="17.100000000000001" customHeight="1">
      <c r="A28" s="16" t="s">
        <v>19</v>
      </c>
      <c r="B28" s="19">
        <f>[24]Fevereiro!$G$5</f>
        <v>38</v>
      </c>
      <c r="C28" s="19">
        <f>[24]Fevereiro!$G$6</f>
        <v>40</v>
      </c>
      <c r="D28" s="19">
        <f>[24]Fevereiro!$G$7</f>
        <v>38</v>
      </c>
      <c r="E28" s="19">
        <f>[24]Fevereiro!$G$8</f>
        <v>16</v>
      </c>
      <c r="F28" s="19">
        <f>[24]Fevereiro!$G$9</f>
        <v>25</v>
      </c>
      <c r="G28" s="19">
        <f>[24]Fevereiro!$G$10</f>
        <v>40</v>
      </c>
      <c r="H28" s="19">
        <f>[24]Fevereiro!$G$11</f>
        <v>54</v>
      </c>
      <c r="I28" s="19">
        <f>[24]Fevereiro!$G$12</f>
        <v>58</v>
      </c>
      <c r="J28" s="19">
        <f>[24]Fevereiro!$G$13</f>
        <v>43</v>
      </c>
      <c r="K28" s="19">
        <f>[24]Fevereiro!$G$14</f>
        <v>35</v>
      </c>
      <c r="L28" s="19">
        <f>[24]Fevereiro!$G$15</f>
        <v>45</v>
      </c>
      <c r="M28" s="19">
        <f>[24]Fevereiro!$G$16</f>
        <v>53</v>
      </c>
      <c r="N28" s="19">
        <f>[24]Fevereiro!$G$17</f>
        <v>52</v>
      </c>
      <c r="O28" s="19">
        <f>[24]Fevereiro!$G$18</f>
        <v>64</v>
      </c>
      <c r="P28" s="19">
        <f>[24]Fevereiro!$G$19</f>
        <v>59</v>
      </c>
      <c r="Q28" s="19">
        <f>[24]Fevereiro!$G$20</f>
        <v>59</v>
      </c>
      <c r="R28" s="19">
        <f>[24]Fevereiro!$G$21</f>
        <v>31</v>
      </c>
      <c r="S28" s="19">
        <f>[24]Fevereiro!$G$22</f>
        <v>37</v>
      </c>
      <c r="T28" s="19">
        <f>[24]Fevereiro!$G$23</f>
        <v>51</v>
      </c>
      <c r="U28" s="19">
        <f>[24]Fevereiro!$G$24</f>
        <v>47</v>
      </c>
      <c r="V28" s="19">
        <f>[24]Fevereiro!$G$25</f>
        <v>60</v>
      </c>
      <c r="W28" s="19">
        <f>[24]Fevereiro!$G$26</f>
        <v>45</v>
      </c>
      <c r="X28" s="19">
        <f>[24]Fevereiro!$G$27</f>
        <v>47</v>
      </c>
      <c r="Y28" s="19">
        <f>[24]Fevereiro!$G$28</f>
        <v>41</v>
      </c>
      <c r="Z28" s="19">
        <f>[24]Fevereiro!$G$29</f>
        <v>44</v>
      </c>
      <c r="AA28" s="19">
        <f>[24]Fevereiro!$G$30</f>
        <v>55</v>
      </c>
      <c r="AB28" s="19">
        <f>[24]Fevereiro!$G$31</f>
        <v>29</v>
      </c>
      <c r="AC28" s="19">
        <f>[24]Fevereiro!$G$32</f>
        <v>38</v>
      </c>
      <c r="AD28" s="47">
        <f t="shared" si="3"/>
        <v>16</v>
      </c>
      <c r="AE28" s="43">
        <f t="shared" si="4"/>
        <v>44.428571428571431</v>
      </c>
    </row>
    <row r="29" spans="1:31" ht="17.100000000000001" customHeight="1">
      <c r="A29" s="16" t="s">
        <v>31</v>
      </c>
      <c r="B29" s="19">
        <f>[25]Fevereiro!$G$5</f>
        <v>51</v>
      </c>
      <c r="C29" s="19">
        <f>[25]Fevereiro!$G$6</f>
        <v>50</v>
      </c>
      <c r="D29" s="19">
        <f>[25]Fevereiro!$G$7</f>
        <v>58</v>
      </c>
      <c r="E29" s="19">
        <f>[25]Fevereiro!$G$8</f>
        <v>36</v>
      </c>
      <c r="F29" s="19">
        <f>[25]Fevereiro!$G$9</f>
        <v>36</v>
      </c>
      <c r="G29" s="19">
        <f>[25]Fevereiro!$G$10</f>
        <v>36</v>
      </c>
      <c r="H29" s="19">
        <f>[25]Fevereiro!$G$11</f>
        <v>47</v>
      </c>
      <c r="I29" s="19">
        <f>[25]Fevereiro!$G$12</f>
        <v>51</v>
      </c>
      <c r="J29" s="19">
        <f>[25]Fevereiro!$G$13</f>
        <v>69</v>
      </c>
      <c r="K29" s="19">
        <f>[25]Fevereiro!$G$14</f>
        <v>58</v>
      </c>
      <c r="L29" s="19">
        <f>[25]Fevereiro!$G$15</f>
        <v>57</v>
      </c>
      <c r="M29" s="19">
        <f>[25]Fevereiro!$G$16</f>
        <v>55</v>
      </c>
      <c r="N29" s="19">
        <f>[25]Fevereiro!$G$17</f>
        <v>49</v>
      </c>
      <c r="O29" s="19">
        <f>[25]Fevereiro!$G$18</f>
        <v>40</v>
      </c>
      <c r="P29" s="19">
        <f>[25]Fevereiro!$G$19</f>
        <v>42</v>
      </c>
      <c r="Q29" s="19">
        <f>[25]Fevereiro!$G$20</f>
        <v>33</v>
      </c>
      <c r="R29" s="19">
        <f>[25]Fevereiro!$G$21</f>
        <v>31</v>
      </c>
      <c r="S29" s="19">
        <f>[25]Fevereiro!$G$22</f>
        <v>38</v>
      </c>
      <c r="T29" s="19">
        <f>[25]Fevereiro!$G$23</f>
        <v>39</v>
      </c>
      <c r="U29" s="19">
        <f>[25]Fevereiro!$G$24</f>
        <v>38</v>
      </c>
      <c r="V29" s="19">
        <f>[25]Fevereiro!$G$25</f>
        <v>46</v>
      </c>
      <c r="W29" s="19">
        <f>[25]Fevereiro!$G$26</f>
        <v>54</v>
      </c>
      <c r="X29" s="19">
        <f>[25]Fevereiro!$G$27</f>
        <v>44</v>
      </c>
      <c r="Y29" s="19">
        <f>[25]Fevereiro!$G$28</f>
        <v>47</v>
      </c>
      <c r="Z29" s="19">
        <f>[25]Fevereiro!$G$29</f>
        <v>49</v>
      </c>
      <c r="AA29" s="19">
        <f>[25]Fevereiro!$G$30</f>
        <v>49</v>
      </c>
      <c r="AB29" s="19">
        <f>[25]Fevereiro!$G$31</f>
        <v>49</v>
      </c>
      <c r="AC29" s="19">
        <f>[25]Fevereiro!$G$32</f>
        <v>42</v>
      </c>
      <c r="AD29" s="47">
        <f t="shared" si="3"/>
        <v>31</v>
      </c>
      <c r="AE29" s="43">
        <f t="shared" si="4"/>
        <v>46.214285714285715</v>
      </c>
    </row>
    <row r="30" spans="1:31" ht="17.100000000000001" customHeight="1">
      <c r="A30" s="16" t="s">
        <v>50</v>
      </c>
      <c r="B30" s="19" t="str">
        <f>[26]Fevereiro!$G$5</f>
        <v>**</v>
      </c>
      <c r="C30" s="19" t="str">
        <f>[26]Fevereiro!$G$6</f>
        <v>**</v>
      </c>
      <c r="D30" s="19" t="str">
        <f>[26]Fevereiro!$G$7</f>
        <v>**</v>
      </c>
      <c r="E30" s="19" t="str">
        <f>[26]Fevereiro!$G$8</f>
        <v>**</v>
      </c>
      <c r="F30" s="19" t="str">
        <f>[26]Fevereiro!$G$9</f>
        <v>**</v>
      </c>
      <c r="G30" s="19" t="str">
        <f>[26]Fevereiro!$G$10</f>
        <v>**</v>
      </c>
      <c r="H30" s="19" t="str">
        <f>[26]Fevereiro!$G$11</f>
        <v>**</v>
      </c>
      <c r="I30" s="19" t="str">
        <f>[26]Fevereiro!$G$12</f>
        <v>**</v>
      </c>
      <c r="J30" s="19" t="str">
        <f>[26]Fevereiro!$G$13</f>
        <v>**</v>
      </c>
      <c r="K30" s="19" t="str">
        <f>[26]Fevereiro!$G$14</f>
        <v>**</v>
      </c>
      <c r="L30" s="19" t="str">
        <f>[26]Fevereiro!$G$15</f>
        <v>**</v>
      </c>
      <c r="M30" s="19" t="str">
        <f>[26]Fevereiro!$G$16</f>
        <v>**</v>
      </c>
      <c r="N30" s="19" t="str">
        <f>[26]Fevereiro!$G$17</f>
        <v>**</v>
      </c>
      <c r="O30" s="19" t="str">
        <f>[26]Fevereiro!$G$18</f>
        <v>**</v>
      </c>
      <c r="P30" s="19" t="str">
        <f>[26]Fevereiro!$G$19</f>
        <v>**</v>
      </c>
      <c r="Q30" s="19" t="str">
        <f>[26]Fevereiro!$G$20</f>
        <v>**</v>
      </c>
      <c r="R30" s="19" t="str">
        <f>[26]Fevereiro!$G$21</f>
        <v>**</v>
      </c>
      <c r="S30" s="19" t="str">
        <f>[26]Fevereiro!$G$22</f>
        <v>**</v>
      </c>
      <c r="T30" s="19" t="str">
        <f>[26]Fevereiro!$G$23</f>
        <v>**</v>
      </c>
      <c r="U30" s="19" t="str">
        <f>[26]Fevereiro!$G$24</f>
        <v>**</v>
      </c>
      <c r="V30" s="19" t="str">
        <f>[26]Fevereiro!$G$25</f>
        <v>**</v>
      </c>
      <c r="W30" s="19" t="str">
        <f>[26]Fevereiro!$G$26</f>
        <v>**</v>
      </c>
      <c r="X30" s="19" t="str">
        <f>[26]Fevereiro!$G$27</f>
        <v>**</v>
      </c>
      <c r="Y30" s="19" t="str">
        <f>[26]Fevereiro!$G$28</f>
        <v>**</v>
      </c>
      <c r="Z30" s="19" t="str">
        <f>[26]Fevereiro!$G$29</f>
        <v>**</v>
      </c>
      <c r="AA30" s="19" t="str">
        <f>[26]Fevereiro!$G$30</f>
        <v>**</v>
      </c>
      <c r="AB30" s="18" t="s">
        <v>74</v>
      </c>
      <c r="AC30" s="18" t="s">
        <v>74</v>
      </c>
      <c r="AD30" s="47" t="s">
        <v>74</v>
      </c>
      <c r="AE30" s="43" t="s">
        <v>74</v>
      </c>
    </row>
    <row r="31" spans="1:31" ht="17.100000000000001" customHeight="1">
      <c r="A31" s="16" t="s">
        <v>20</v>
      </c>
      <c r="B31" s="19">
        <f>[27]Fevereiro!$G$5</f>
        <v>64</v>
      </c>
      <c r="C31" s="19">
        <f>[27]Fevereiro!$G$6</f>
        <v>39</v>
      </c>
      <c r="D31" s="19">
        <f>[27]Fevereiro!$G$7</f>
        <v>50</v>
      </c>
      <c r="E31" s="19">
        <f>[27]Fevereiro!$G$8</f>
        <v>50</v>
      </c>
      <c r="F31" s="19">
        <f>[27]Fevereiro!$G$9</f>
        <v>35</v>
      </c>
      <c r="G31" s="19">
        <f>[27]Fevereiro!$G$10</f>
        <v>43</v>
      </c>
      <c r="H31" s="19">
        <f>[27]Fevereiro!$G$11</f>
        <v>52</v>
      </c>
      <c r="I31" s="19">
        <f>[27]Fevereiro!$G$12</f>
        <v>77</v>
      </c>
      <c r="J31" s="19">
        <f>[27]Fevereiro!$G$13</f>
        <v>83</v>
      </c>
      <c r="K31" s="19">
        <f>[27]Fevereiro!$G$14</f>
        <v>49</v>
      </c>
      <c r="L31" s="19">
        <f>[27]Fevereiro!$G$15</f>
        <v>46</v>
      </c>
      <c r="M31" s="19">
        <f>[27]Fevereiro!$G$16</f>
        <v>40</v>
      </c>
      <c r="N31" s="19">
        <f>[27]Fevereiro!$G$17</f>
        <v>53</v>
      </c>
      <c r="O31" s="19">
        <f>[27]Fevereiro!$G$18</f>
        <v>50</v>
      </c>
      <c r="P31" s="19">
        <f>[27]Fevereiro!$G$19</f>
        <v>39</v>
      </c>
      <c r="Q31" s="19">
        <f>[27]Fevereiro!$G$20</f>
        <v>39</v>
      </c>
      <c r="R31" s="19">
        <f>[27]Fevereiro!$G$21</f>
        <v>31</v>
      </c>
      <c r="S31" s="19">
        <f>[27]Fevereiro!$G$22</f>
        <v>38</v>
      </c>
      <c r="T31" s="19">
        <f>[27]Fevereiro!$G$23</f>
        <v>53</v>
      </c>
      <c r="U31" s="19">
        <f>[27]Fevereiro!$G$24</f>
        <v>42</v>
      </c>
      <c r="V31" s="19">
        <f>[27]Fevereiro!$G$25</f>
        <v>45</v>
      </c>
      <c r="W31" s="19">
        <f>[27]Fevereiro!$G$26</f>
        <v>47</v>
      </c>
      <c r="X31" s="19">
        <f>[27]Fevereiro!$G$27</f>
        <v>56</v>
      </c>
      <c r="Y31" s="19">
        <f>[27]Fevereiro!$G$28</f>
        <v>46</v>
      </c>
      <c r="Z31" s="19">
        <f>[27]Fevereiro!$G$29</f>
        <v>43</v>
      </c>
      <c r="AA31" s="19">
        <f>[27]Fevereiro!$G$30</f>
        <v>56</v>
      </c>
      <c r="AB31" s="19">
        <f>[27]Fevereiro!$G$31</f>
        <v>46</v>
      </c>
      <c r="AC31" s="19">
        <f>[27]Fevereiro!$G$32</f>
        <v>42</v>
      </c>
      <c r="AD31" s="47">
        <f>MIN(B31:AC31)</f>
        <v>31</v>
      </c>
      <c r="AE31" s="43">
        <f>AVERAGE(B31:AC31)</f>
        <v>48.357142857142854</v>
      </c>
    </row>
    <row r="32" spans="1:31" s="5" customFormat="1" ht="17.100000000000001" customHeight="1">
      <c r="A32" s="46" t="s">
        <v>35</v>
      </c>
      <c r="B32" s="38">
        <f>MIN(B5:B31)</f>
        <v>35</v>
      </c>
      <c r="C32" s="38">
        <f t="shared" ref="C32:AD32" si="5">MIN(C5:C31)</f>
        <v>35</v>
      </c>
      <c r="D32" s="38">
        <f t="shared" si="5"/>
        <v>38</v>
      </c>
      <c r="E32" s="38">
        <f t="shared" si="5"/>
        <v>16</v>
      </c>
      <c r="F32" s="38">
        <f t="shared" si="5"/>
        <v>21</v>
      </c>
      <c r="G32" s="38">
        <f t="shared" si="5"/>
        <v>25</v>
      </c>
      <c r="H32" s="38">
        <f t="shared" si="5"/>
        <v>17</v>
      </c>
      <c r="I32" s="38">
        <f t="shared" si="5"/>
        <v>24</v>
      </c>
      <c r="J32" s="38">
        <f t="shared" si="5"/>
        <v>42</v>
      </c>
      <c r="K32" s="38">
        <f t="shared" si="5"/>
        <v>33</v>
      </c>
      <c r="L32" s="38">
        <f t="shared" si="5"/>
        <v>39</v>
      </c>
      <c r="M32" s="38">
        <f t="shared" si="5"/>
        <v>34</v>
      </c>
      <c r="N32" s="38">
        <f t="shared" si="5"/>
        <v>38</v>
      </c>
      <c r="O32" s="38">
        <f t="shared" si="5"/>
        <v>29</v>
      </c>
      <c r="P32" s="38">
        <f t="shared" si="5"/>
        <v>30</v>
      </c>
      <c r="Q32" s="38">
        <f t="shared" si="5"/>
        <v>29</v>
      </c>
      <c r="R32" s="38">
        <f t="shared" si="5"/>
        <v>28</v>
      </c>
      <c r="S32" s="38">
        <f t="shared" si="5"/>
        <v>32</v>
      </c>
      <c r="T32" s="38">
        <f t="shared" si="5"/>
        <v>37</v>
      </c>
      <c r="U32" s="38">
        <f t="shared" si="5"/>
        <v>34</v>
      </c>
      <c r="V32" s="38">
        <f t="shared" si="5"/>
        <v>36</v>
      </c>
      <c r="W32" s="38">
        <f t="shared" si="5"/>
        <v>43</v>
      </c>
      <c r="X32" s="38">
        <f t="shared" si="5"/>
        <v>37</v>
      </c>
      <c r="Y32" s="38">
        <f t="shared" si="5"/>
        <v>40</v>
      </c>
      <c r="Z32" s="38">
        <f t="shared" si="5"/>
        <v>41</v>
      </c>
      <c r="AA32" s="38">
        <f t="shared" si="5"/>
        <v>45</v>
      </c>
      <c r="AB32" s="38">
        <f t="shared" si="5"/>
        <v>29</v>
      </c>
      <c r="AC32" s="38">
        <f t="shared" si="5"/>
        <v>37</v>
      </c>
      <c r="AD32" s="47">
        <f t="shared" si="5"/>
        <v>16</v>
      </c>
      <c r="AE32" s="45">
        <f>AVERAGE(AE5:AE31)</f>
        <v>47.366758241758241</v>
      </c>
    </row>
    <row r="34" spans="1:32">
      <c r="B34" s="29"/>
      <c r="C34" s="29" t="s">
        <v>52</v>
      </c>
      <c r="D34" s="29"/>
      <c r="E34" s="29"/>
      <c r="F34" s="29"/>
      <c r="M34" s="2" t="s">
        <v>53</v>
      </c>
      <c r="Y34" s="2" t="s">
        <v>55</v>
      </c>
    </row>
    <row r="35" spans="1:32">
      <c r="J35" s="31"/>
      <c r="K35" s="31"/>
      <c r="L35" s="31"/>
      <c r="M35" s="31" t="s">
        <v>54</v>
      </c>
      <c r="N35" s="31"/>
      <c r="O35" s="31"/>
      <c r="P35" s="31"/>
      <c r="Q35" s="32"/>
      <c r="R35" s="32"/>
      <c r="S35" s="32"/>
      <c r="T35" s="32"/>
      <c r="U35" s="32"/>
      <c r="V35" s="32"/>
      <c r="W35" s="31"/>
      <c r="X35" s="31"/>
      <c r="Y35" s="31" t="s">
        <v>56</v>
      </c>
      <c r="Z35" s="31"/>
      <c r="AA35" s="31"/>
      <c r="AF35" t="s">
        <v>51</v>
      </c>
    </row>
    <row r="36" spans="1:32">
      <c r="A36" s="55" t="s">
        <v>73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41" spans="1:32">
      <c r="K41" s="2" t="s">
        <v>51</v>
      </c>
      <c r="S41" s="2" t="s">
        <v>51</v>
      </c>
      <c r="X41" s="2" t="s">
        <v>51</v>
      </c>
    </row>
  </sheetData>
  <mergeCells count="31">
    <mergeCell ref="Z3:Z4"/>
    <mergeCell ref="AA3:AA4"/>
    <mergeCell ref="AB3:AB4"/>
    <mergeCell ref="AC3:AC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D42"/>
  <sheetViews>
    <sheetView zoomScale="90" zoomScaleNormal="90" workbookViewId="0">
      <selection activeCell="B2" sqref="B2:AD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9" bestFit="1" customWidth="1"/>
  </cols>
  <sheetData>
    <row r="1" spans="1:30" ht="20.100000000000001" customHeight="1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41</v>
      </c>
    </row>
    <row r="4" spans="1:30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</row>
    <row r="5" spans="1:30" s="5" customFormat="1" ht="20.100000000000001" customHeight="1">
      <c r="A5" s="16" t="s">
        <v>46</v>
      </c>
      <c r="B5" s="17">
        <f>[1]Fevereiro!$H$5</f>
        <v>22.68</v>
      </c>
      <c r="C5" s="17">
        <f>[1]Fevereiro!$H$6</f>
        <v>19.8</v>
      </c>
      <c r="D5" s="17">
        <f>[1]Fevereiro!$H$7</f>
        <v>23.400000000000002</v>
      </c>
      <c r="E5" s="17">
        <f>[1]Fevereiro!$H$8</f>
        <v>10.08</v>
      </c>
      <c r="F5" s="17">
        <f>[1]Fevereiro!$H$9</f>
        <v>10.8</v>
      </c>
      <c r="G5" s="17">
        <f>[1]Fevereiro!$H$10</f>
        <v>7.5600000000000005</v>
      </c>
      <c r="H5" s="17">
        <f>[1]Fevereiro!$H$11</f>
        <v>10.44</v>
      </c>
      <c r="I5" s="17">
        <f>[1]Fevereiro!$H$12</f>
        <v>17.64</v>
      </c>
      <c r="J5" s="17">
        <f>[1]Fevereiro!$H$13</f>
        <v>11.520000000000001</v>
      </c>
      <c r="K5" s="17">
        <f>[1]Fevereiro!$H$14</f>
        <v>19.440000000000001</v>
      </c>
      <c r="L5" s="17">
        <f>[1]Fevereiro!$H$15</f>
        <v>10.8</v>
      </c>
      <c r="M5" s="17">
        <f>[1]Fevereiro!$H$16</f>
        <v>15.48</v>
      </c>
      <c r="N5" s="17">
        <f>[1]Fevereiro!$H$17</f>
        <v>20.52</v>
      </c>
      <c r="O5" s="17">
        <f>[1]Fevereiro!$H$18</f>
        <v>11.879999999999999</v>
      </c>
      <c r="P5" s="17">
        <f>[1]Fevereiro!$H$19</f>
        <v>11.520000000000001</v>
      </c>
      <c r="Q5" s="17">
        <f>[1]Fevereiro!$H$20</f>
        <v>9</v>
      </c>
      <c r="R5" s="17">
        <f>[1]Fevereiro!$H$21</f>
        <v>16.920000000000002</v>
      </c>
      <c r="S5" s="17">
        <f>[1]Fevereiro!$H$22</f>
        <v>16.2</v>
      </c>
      <c r="T5" s="17">
        <f>[1]Fevereiro!$H$23</f>
        <v>23.400000000000002</v>
      </c>
      <c r="U5" s="17">
        <f>[1]Fevereiro!$H$24</f>
        <v>17.28</v>
      </c>
      <c r="V5" s="17">
        <f>[1]Fevereiro!$H$25</f>
        <v>14.4</v>
      </c>
      <c r="W5" s="17">
        <f>[1]Fevereiro!$H$26</f>
        <v>7.5600000000000005</v>
      </c>
      <c r="X5" s="17">
        <f>[1]Fevereiro!$H$27</f>
        <v>15.840000000000002</v>
      </c>
      <c r="Y5" s="17">
        <f>[1]Fevereiro!$H$28</f>
        <v>12.24</v>
      </c>
      <c r="Z5" s="17">
        <f>[1]Fevereiro!$H$29</f>
        <v>22.68</v>
      </c>
      <c r="AA5" s="17">
        <f>[1]Fevereiro!$H$30</f>
        <v>11.16</v>
      </c>
      <c r="AB5" s="17">
        <f>[1]Fevereiro!$H$31</f>
        <v>9.3600000000000012</v>
      </c>
      <c r="AC5" s="17">
        <f>[1]Fevereiro!$H$32</f>
        <v>17.64</v>
      </c>
      <c r="AD5" s="40">
        <f t="shared" ref="AD5:AD13" si="1">MAX(B5:AC5)</f>
        <v>23.400000000000002</v>
      </c>
    </row>
    <row r="6" spans="1:30" ht="17.100000000000001" customHeight="1">
      <c r="A6" s="16" t="s">
        <v>0</v>
      </c>
      <c r="B6" s="18">
        <f>[2]Fevereiro!$H$5</f>
        <v>22.68</v>
      </c>
      <c r="C6" s="18">
        <f>[2]Fevereiro!$H$6</f>
        <v>19.8</v>
      </c>
      <c r="D6" s="18">
        <f>[2]Fevereiro!$H$7</f>
        <v>23.400000000000002</v>
      </c>
      <c r="E6" s="18">
        <f>[2]Fevereiro!$H$8</f>
        <v>8.64</v>
      </c>
      <c r="F6" s="18">
        <f>[2]Fevereiro!$H$9</f>
        <v>12.24</v>
      </c>
      <c r="G6" s="18">
        <f>[2]Fevereiro!$H$10</f>
        <v>21.96</v>
      </c>
      <c r="H6" s="18">
        <f>[2]Fevereiro!$H$11</f>
        <v>19.8</v>
      </c>
      <c r="I6" s="18">
        <f>[2]Fevereiro!$H$12</f>
        <v>14.04</v>
      </c>
      <c r="J6" s="18">
        <f>[2]Fevereiro!$H$13</f>
        <v>20.88</v>
      </c>
      <c r="K6" s="18">
        <f>[2]Fevereiro!$H$14</f>
        <v>15.48</v>
      </c>
      <c r="L6" s="18">
        <f>[2]Fevereiro!$H$15</f>
        <v>21.6</v>
      </c>
      <c r="M6" s="18">
        <f>[2]Fevereiro!$H$16</f>
        <v>17.64</v>
      </c>
      <c r="N6" s="18">
        <f>[2]Fevereiro!$H$17</f>
        <v>12.96</v>
      </c>
      <c r="O6" s="18">
        <f>[2]Fevereiro!$H$18</f>
        <v>21.240000000000002</v>
      </c>
      <c r="P6" s="18">
        <f>[2]Fevereiro!$H$19</f>
        <v>14.4</v>
      </c>
      <c r="Q6" s="18">
        <f>[2]Fevereiro!$H$20</f>
        <v>16.559999999999999</v>
      </c>
      <c r="R6" s="18">
        <f>[2]Fevereiro!$H$21</f>
        <v>19.8</v>
      </c>
      <c r="S6" s="18">
        <f>[2]Fevereiro!$H$22</f>
        <v>13.32</v>
      </c>
      <c r="T6" s="18">
        <f>[2]Fevereiro!$H$23</f>
        <v>16.559999999999999</v>
      </c>
      <c r="U6" s="18">
        <f>[2]Fevereiro!$H$24</f>
        <v>20.16</v>
      </c>
      <c r="V6" s="18">
        <f>[2]Fevereiro!$H$25</f>
        <v>20.16</v>
      </c>
      <c r="W6" s="18">
        <f>[2]Fevereiro!$H$26</f>
        <v>21.6</v>
      </c>
      <c r="X6" s="18">
        <f>[2]Fevereiro!$H$27</f>
        <v>19.079999999999998</v>
      </c>
      <c r="Y6" s="18">
        <f>[2]Fevereiro!$H$28</f>
        <v>20.88</v>
      </c>
      <c r="Z6" s="18">
        <f>[2]Fevereiro!$H$29</f>
        <v>16.920000000000002</v>
      </c>
      <c r="AA6" s="18">
        <f>[2]Fevereiro!$H$30</f>
        <v>15.48</v>
      </c>
      <c r="AB6" s="18">
        <f>[2]Fevereiro!$H$31</f>
        <v>10.8</v>
      </c>
      <c r="AC6" s="18">
        <f>[2]Fevereiro!$H$32</f>
        <v>20.16</v>
      </c>
      <c r="AD6" s="41">
        <f t="shared" si="1"/>
        <v>23.400000000000002</v>
      </c>
    </row>
    <row r="7" spans="1:30" ht="17.100000000000001" customHeight="1">
      <c r="A7" s="16" t="s">
        <v>1</v>
      </c>
      <c r="B7" s="18">
        <f>[3]Fevereiro!$H$5</f>
        <v>20.52</v>
      </c>
      <c r="C7" s="18">
        <f>[3]Fevereiro!$H$6</f>
        <v>18</v>
      </c>
      <c r="D7" s="18">
        <f>[3]Fevereiro!$H$7</f>
        <v>13.68</v>
      </c>
      <c r="E7" s="18">
        <f>[3]Fevereiro!$H$8</f>
        <v>16.920000000000002</v>
      </c>
      <c r="F7" s="18">
        <f>[3]Fevereiro!$H$9</f>
        <v>11.16</v>
      </c>
      <c r="G7" s="18">
        <f>[3]Fevereiro!$H$10</f>
        <v>24.840000000000003</v>
      </c>
      <c r="H7" s="18">
        <f>[3]Fevereiro!$H$11</f>
        <v>15.120000000000001</v>
      </c>
      <c r="I7" s="18">
        <f>[3]Fevereiro!$H$12</f>
        <v>22.68</v>
      </c>
      <c r="J7" s="18">
        <f>[3]Fevereiro!$H$13</f>
        <v>13.68</v>
      </c>
      <c r="K7" s="18">
        <f>[3]Fevereiro!$H$14</f>
        <v>15.48</v>
      </c>
      <c r="L7" s="18">
        <f>[3]Fevereiro!$H$15</f>
        <v>15.120000000000001</v>
      </c>
      <c r="M7" s="18">
        <f>[3]Fevereiro!$H$16</f>
        <v>21.96</v>
      </c>
      <c r="N7" s="18">
        <f>[3]Fevereiro!$H$17</f>
        <v>17.28</v>
      </c>
      <c r="O7" s="18">
        <f>[3]Fevereiro!$H$18</f>
        <v>10.08</v>
      </c>
      <c r="P7" s="18">
        <f>[3]Fevereiro!$H$19</f>
        <v>24.12</v>
      </c>
      <c r="Q7" s="18">
        <f>[3]Fevereiro!$H$20</f>
        <v>12.6</v>
      </c>
      <c r="R7" s="18">
        <f>[3]Fevereiro!$H$21</f>
        <v>14.4</v>
      </c>
      <c r="S7" s="18">
        <f>[3]Fevereiro!$H$22</f>
        <v>24.840000000000003</v>
      </c>
      <c r="T7" s="18">
        <f>[3]Fevereiro!$H$23</f>
        <v>11.16</v>
      </c>
      <c r="U7" s="18">
        <f>[3]Fevereiro!$H$24</f>
        <v>10.08</v>
      </c>
      <c r="V7" s="18">
        <f>[3]Fevereiro!$H$25</f>
        <v>12.24</v>
      </c>
      <c r="W7" s="18">
        <f>[3]Fevereiro!$H$26</f>
        <v>10.8</v>
      </c>
      <c r="X7" s="18">
        <f>[3]Fevereiro!$H$27</f>
        <v>12.24</v>
      </c>
      <c r="Y7" s="18">
        <f>[3]Fevereiro!$H$28</f>
        <v>18.36</v>
      </c>
      <c r="Z7" s="18">
        <f>[3]Fevereiro!$H$29</f>
        <v>14.04</v>
      </c>
      <c r="AA7" s="18">
        <f>[3]Fevereiro!$H$30</f>
        <v>11.16</v>
      </c>
      <c r="AB7" s="18">
        <f>[3]Fevereiro!$H$31</f>
        <v>13.32</v>
      </c>
      <c r="AC7" s="18">
        <f>[3]Fevereiro!$H$32</f>
        <v>14.76</v>
      </c>
      <c r="AD7" s="41">
        <f t="shared" si="1"/>
        <v>24.840000000000003</v>
      </c>
    </row>
    <row r="8" spans="1:30" ht="17.100000000000001" customHeight="1">
      <c r="A8" s="16" t="s">
        <v>47</v>
      </c>
      <c r="B8" s="18">
        <f>[4]Fevereiro!$H$5</f>
        <v>10.08</v>
      </c>
      <c r="C8" s="18">
        <f>[4]Fevereiro!$H$6</f>
        <v>16.559999999999999</v>
      </c>
      <c r="D8" s="18">
        <f>[4]Fevereiro!$H$7</f>
        <v>20.16</v>
      </c>
      <c r="E8" s="18">
        <f>[4]Fevereiro!$H$8</f>
        <v>9.7200000000000006</v>
      </c>
      <c r="F8" s="18">
        <f>[4]Fevereiro!$H$9</f>
        <v>10.8</v>
      </c>
      <c r="G8" s="18">
        <f>[4]Fevereiro!$H$10</f>
        <v>13.68</v>
      </c>
      <c r="H8" s="18">
        <f>[4]Fevereiro!$H$11</f>
        <v>15.120000000000001</v>
      </c>
      <c r="I8" s="18">
        <f>[4]Fevereiro!$H$12</f>
        <v>12.6</v>
      </c>
      <c r="J8" s="18">
        <f>[4]Fevereiro!$H$13</f>
        <v>12.24</v>
      </c>
      <c r="K8" s="18">
        <f>[4]Fevereiro!$H$14</f>
        <v>13.32</v>
      </c>
      <c r="L8" s="18">
        <f>[4]Fevereiro!$H$15</f>
        <v>16.2</v>
      </c>
      <c r="M8" s="18">
        <f>[4]Fevereiro!$H$16</f>
        <v>21.96</v>
      </c>
      <c r="N8" s="18">
        <f>[4]Fevereiro!$H$17</f>
        <v>15.120000000000001</v>
      </c>
      <c r="O8" s="18">
        <f>[4]Fevereiro!$H$18</f>
        <v>16.920000000000002</v>
      </c>
      <c r="P8" s="18">
        <f>[4]Fevereiro!$H$19</f>
        <v>11.879999999999999</v>
      </c>
      <c r="Q8" s="18">
        <f>[4]Fevereiro!$H$20</f>
        <v>13.32</v>
      </c>
      <c r="R8" s="18">
        <f>[4]Fevereiro!$H$21</f>
        <v>17.64</v>
      </c>
      <c r="S8" s="18">
        <f>[4]Fevereiro!$H$22</f>
        <v>14.04</v>
      </c>
      <c r="T8" s="18">
        <f>[4]Fevereiro!$H$23</f>
        <v>12.24</v>
      </c>
      <c r="U8" s="18">
        <f>[4]Fevereiro!$H$24</f>
        <v>10.44</v>
      </c>
      <c r="V8" s="18">
        <f>[4]Fevereiro!$H$25</f>
        <v>11.879999999999999</v>
      </c>
      <c r="W8" s="18">
        <f>[4]Fevereiro!$H$26</f>
        <v>8.2799999999999994</v>
      </c>
      <c r="X8" s="18">
        <f>[4]Fevereiro!$H$27</f>
        <v>9.3600000000000012</v>
      </c>
      <c r="Y8" s="18">
        <f>[4]Fevereiro!$H$28</f>
        <v>13.68</v>
      </c>
      <c r="Z8" s="18">
        <f>[4]Fevereiro!$H$29</f>
        <v>13.32</v>
      </c>
      <c r="AA8" s="18">
        <f>[4]Fevereiro!$H$30</f>
        <v>10.44</v>
      </c>
      <c r="AB8" s="18">
        <f>[4]Fevereiro!$H$31</f>
        <v>9</v>
      </c>
      <c r="AC8" s="18">
        <f>[4]Fevereiro!$H$32</f>
        <v>9</v>
      </c>
      <c r="AD8" s="41">
        <f t="shared" si="1"/>
        <v>21.96</v>
      </c>
    </row>
    <row r="9" spans="1:30" ht="17.100000000000001" customHeight="1">
      <c r="A9" s="16" t="s">
        <v>2</v>
      </c>
      <c r="B9" s="18">
        <f>[5]Fevereiro!$H$5</f>
        <v>16.920000000000002</v>
      </c>
      <c r="C9" s="18">
        <f>[5]Fevereiro!$H$6</f>
        <v>19.079999999999998</v>
      </c>
      <c r="D9" s="18">
        <f>[5]Fevereiro!$H$7</f>
        <v>21.96</v>
      </c>
      <c r="E9" s="18">
        <f>[5]Fevereiro!$H$8</f>
        <v>14.04</v>
      </c>
      <c r="F9" s="18">
        <f>[5]Fevereiro!$H$9</f>
        <v>16.2</v>
      </c>
      <c r="G9" s="18">
        <f>[5]Fevereiro!$H$10</f>
        <v>25.92</v>
      </c>
      <c r="H9" s="18">
        <f>[5]Fevereiro!$H$11</f>
        <v>14.4</v>
      </c>
      <c r="I9" s="18">
        <f>[5]Fevereiro!$H$12</f>
        <v>34.92</v>
      </c>
      <c r="J9" s="18">
        <f>[5]Fevereiro!$H$13</f>
        <v>15.120000000000001</v>
      </c>
      <c r="K9" s="18">
        <f>[5]Fevereiro!$H$14</f>
        <v>21.6</v>
      </c>
      <c r="L9" s="18">
        <f>[5]Fevereiro!$H$15</f>
        <v>18</v>
      </c>
      <c r="M9" s="18">
        <f>[5]Fevereiro!$H$16</f>
        <v>17.28</v>
      </c>
      <c r="N9" s="18">
        <f>[5]Fevereiro!$H$17</f>
        <v>15.840000000000002</v>
      </c>
      <c r="O9" s="18">
        <f>[5]Fevereiro!$H$18</f>
        <v>14.76</v>
      </c>
      <c r="P9" s="18">
        <f>[5]Fevereiro!$H$19</f>
        <v>23.400000000000002</v>
      </c>
      <c r="Q9" s="18">
        <f>[5]Fevereiro!$H$20</f>
        <v>15.120000000000001</v>
      </c>
      <c r="R9" s="18">
        <f>[5]Fevereiro!$H$21</f>
        <v>16.559999999999999</v>
      </c>
      <c r="S9" s="18">
        <f>[5]Fevereiro!$H$22</f>
        <v>36</v>
      </c>
      <c r="T9" s="18">
        <f>[5]Fevereiro!$H$23</f>
        <v>19.079999999999998</v>
      </c>
      <c r="U9" s="18">
        <f>[5]Fevereiro!$H$24</f>
        <v>19.079999999999998</v>
      </c>
      <c r="V9" s="18">
        <f>[5]Fevereiro!$H$25</f>
        <v>18.720000000000002</v>
      </c>
      <c r="W9" s="18">
        <f>[5]Fevereiro!$H$26</f>
        <v>16.2</v>
      </c>
      <c r="X9" s="18">
        <f>[5]Fevereiro!$H$27</f>
        <v>17.64</v>
      </c>
      <c r="Y9" s="18">
        <f>[5]Fevereiro!$H$28</f>
        <v>18.720000000000002</v>
      </c>
      <c r="Z9" s="18">
        <f>[5]Fevereiro!$H$29</f>
        <v>17.28</v>
      </c>
      <c r="AA9" s="18">
        <f>[5]Fevereiro!$H$30</f>
        <v>13.32</v>
      </c>
      <c r="AB9" s="18">
        <f>[5]Fevereiro!$H$31</f>
        <v>14.4</v>
      </c>
      <c r="AC9" s="18">
        <f>[5]Fevereiro!$H$32</f>
        <v>23.759999999999998</v>
      </c>
      <c r="AD9" s="41">
        <f t="shared" si="1"/>
        <v>36</v>
      </c>
    </row>
    <row r="10" spans="1:30" ht="17.100000000000001" customHeight="1">
      <c r="A10" s="16" t="s">
        <v>3</v>
      </c>
      <c r="B10" s="18">
        <f>[6]Fevereiro!$H$5</f>
        <v>19.8</v>
      </c>
      <c r="C10" s="18">
        <f>[6]Fevereiro!$H$6</f>
        <v>12.24</v>
      </c>
      <c r="D10" s="18">
        <f>[6]Fevereiro!$H$7</f>
        <v>9.7200000000000006</v>
      </c>
      <c r="E10" s="18">
        <f>[6]Fevereiro!$H$8</f>
        <v>11.16</v>
      </c>
      <c r="F10" s="18">
        <f>[6]Fevereiro!$H$9</f>
        <v>13.68</v>
      </c>
      <c r="G10" s="18">
        <f>[6]Fevereiro!$H$10</f>
        <v>19.079999999999998</v>
      </c>
      <c r="H10" s="18">
        <f>[6]Fevereiro!$H$11</f>
        <v>18.36</v>
      </c>
      <c r="I10" s="18">
        <f>[6]Fevereiro!$H$12</f>
        <v>10.44</v>
      </c>
      <c r="J10" s="18">
        <f>[6]Fevereiro!$H$13</f>
        <v>11.16</v>
      </c>
      <c r="K10" s="18">
        <f>[6]Fevereiro!$H$14</f>
        <v>12.96</v>
      </c>
      <c r="L10" s="18">
        <f>[6]Fevereiro!$H$15</f>
        <v>8.64</v>
      </c>
      <c r="M10" s="18">
        <f>[6]Fevereiro!$H$16</f>
        <v>11.520000000000001</v>
      </c>
      <c r="N10" s="18">
        <f>[6]Fevereiro!$H$17</f>
        <v>9</v>
      </c>
      <c r="O10" s="18">
        <f>[6]Fevereiro!$H$18</f>
        <v>10.8</v>
      </c>
      <c r="P10" s="18">
        <f>[6]Fevereiro!$H$19</f>
        <v>18</v>
      </c>
      <c r="Q10" s="18">
        <f>[6]Fevereiro!$H$20</f>
        <v>10.08</v>
      </c>
      <c r="R10" s="18">
        <f>[6]Fevereiro!$H$21</f>
        <v>12.24</v>
      </c>
      <c r="S10" s="18">
        <f>[6]Fevereiro!$H$22</f>
        <v>19.440000000000001</v>
      </c>
      <c r="T10" s="18">
        <f>[6]Fevereiro!$H$23</f>
        <v>13.32</v>
      </c>
      <c r="U10" s="18">
        <f>[6]Fevereiro!$H$24</f>
        <v>12.24</v>
      </c>
      <c r="V10" s="18">
        <f>[6]Fevereiro!$H$25</f>
        <v>16.2</v>
      </c>
      <c r="W10" s="18">
        <f>[6]Fevereiro!$H$26</f>
        <v>11.16</v>
      </c>
      <c r="X10" s="18">
        <f>[6]Fevereiro!$H$27</f>
        <v>9.7200000000000006</v>
      </c>
      <c r="Y10" s="18">
        <f>[6]Fevereiro!$H$28</f>
        <v>14.76</v>
      </c>
      <c r="Z10" s="18">
        <f>[6]Fevereiro!$H$29</f>
        <v>14.76</v>
      </c>
      <c r="AA10" s="18">
        <f>[6]Fevereiro!$H$30</f>
        <v>20.88</v>
      </c>
      <c r="AB10" s="18">
        <f>[6]Fevereiro!$H$31</f>
        <v>12.24</v>
      </c>
      <c r="AC10" s="18">
        <f>[6]Fevereiro!$H$32</f>
        <v>8.2799999999999994</v>
      </c>
      <c r="AD10" s="41">
        <f t="shared" si="1"/>
        <v>20.88</v>
      </c>
    </row>
    <row r="11" spans="1:30" ht="17.100000000000001" customHeight="1">
      <c r="A11" s="16" t="s">
        <v>4</v>
      </c>
      <c r="B11" s="18">
        <f>[7]Fevereiro!$H$5</f>
        <v>16.2</v>
      </c>
      <c r="C11" s="18">
        <f>[7]Fevereiro!$H$6</f>
        <v>20.52</v>
      </c>
      <c r="D11" s="18">
        <f>[7]Fevereiro!$H$7</f>
        <v>28.44</v>
      </c>
      <c r="E11" s="18">
        <f>[7]Fevereiro!$H$8</f>
        <v>20.16</v>
      </c>
      <c r="F11" s="18">
        <f>[7]Fevereiro!$H$9</f>
        <v>16.559999999999999</v>
      </c>
      <c r="G11" s="18">
        <f>[7]Fevereiro!$H$10</f>
        <v>23.040000000000003</v>
      </c>
      <c r="H11" s="18">
        <f>[7]Fevereiro!$H$11</f>
        <v>13.68</v>
      </c>
      <c r="I11" s="18">
        <f>[7]Fevereiro!$H$12</f>
        <v>9.7200000000000006</v>
      </c>
      <c r="J11" s="18">
        <f>[7]Fevereiro!$H$13</f>
        <v>15.48</v>
      </c>
      <c r="K11" s="18">
        <f>[7]Fevereiro!$H$14</f>
        <v>16.920000000000002</v>
      </c>
      <c r="L11" s="18">
        <f>[7]Fevereiro!$H$15</f>
        <v>24.48</v>
      </c>
      <c r="M11" s="18">
        <f>[7]Fevereiro!$H$16</f>
        <v>14.76</v>
      </c>
      <c r="N11" s="18">
        <f>[7]Fevereiro!$H$17</f>
        <v>8.64</v>
      </c>
      <c r="O11" s="18">
        <f>[7]Fevereiro!$H$18</f>
        <v>28.8</v>
      </c>
      <c r="P11" s="18">
        <f>[7]Fevereiro!$H$19</f>
        <v>15.840000000000002</v>
      </c>
      <c r="Q11" s="18">
        <f>[7]Fevereiro!$H$20</f>
        <v>17.28</v>
      </c>
      <c r="R11" s="18">
        <f>[7]Fevereiro!$H$21</f>
        <v>22.68</v>
      </c>
      <c r="S11" s="18">
        <f>[7]Fevereiro!$H$22</f>
        <v>22.68</v>
      </c>
      <c r="T11" s="18">
        <f>[7]Fevereiro!$H$23</f>
        <v>20.52</v>
      </c>
      <c r="U11" s="18">
        <f>[7]Fevereiro!$H$24</f>
        <v>17.28</v>
      </c>
      <c r="V11" s="18">
        <f>[7]Fevereiro!$H$25</f>
        <v>17.28</v>
      </c>
      <c r="W11" s="18">
        <f>[7]Fevereiro!$H$26</f>
        <v>12.24</v>
      </c>
      <c r="X11" s="18">
        <f>[7]Fevereiro!$H$27</f>
        <v>18.720000000000002</v>
      </c>
      <c r="Y11" s="18">
        <f>[7]Fevereiro!$H$28</f>
        <v>14.76</v>
      </c>
      <c r="Z11" s="18">
        <f>[7]Fevereiro!$H$29</f>
        <v>21.96</v>
      </c>
      <c r="AA11" s="18">
        <f>[7]Fevereiro!$H$30</f>
        <v>18</v>
      </c>
      <c r="AB11" s="18">
        <f>[7]Fevereiro!$H$31</f>
        <v>15.48</v>
      </c>
      <c r="AC11" s="18">
        <f>[7]Fevereiro!$H$32</f>
        <v>25.56</v>
      </c>
      <c r="AD11" s="41">
        <f t="shared" si="1"/>
        <v>28.8</v>
      </c>
    </row>
    <row r="12" spans="1:30" ht="17.100000000000001" customHeight="1">
      <c r="A12" s="16" t="s">
        <v>5</v>
      </c>
      <c r="B12" s="18">
        <f>[8]Fevereiro!$H$5</f>
        <v>16.920000000000002</v>
      </c>
      <c r="C12" s="18">
        <f>[8]Fevereiro!$H$6</f>
        <v>16.2</v>
      </c>
      <c r="D12" s="18">
        <f>[8]Fevereiro!$H$7</f>
        <v>12.24</v>
      </c>
      <c r="E12" s="18">
        <f>[8]Fevereiro!$H$8</f>
        <v>10.08</v>
      </c>
      <c r="F12" s="18">
        <f>[8]Fevereiro!$H$9</f>
        <v>7.5600000000000005</v>
      </c>
      <c r="G12" s="18">
        <f>[8]Fevereiro!$H$10</f>
        <v>19.8</v>
      </c>
      <c r="H12" s="18">
        <f>[8]Fevereiro!$H$11</f>
        <v>16.559999999999999</v>
      </c>
      <c r="I12" s="18">
        <f>[8]Fevereiro!$H$12</f>
        <v>17.28</v>
      </c>
      <c r="J12" s="18">
        <f>[8]Fevereiro!$H$13</f>
        <v>14.4</v>
      </c>
      <c r="K12" s="18">
        <f>[8]Fevereiro!$H$14</f>
        <v>16.2</v>
      </c>
      <c r="L12" s="18">
        <f>[8]Fevereiro!$H$15</f>
        <v>15.48</v>
      </c>
      <c r="M12" s="18">
        <f>[8]Fevereiro!$H$16</f>
        <v>16.559999999999999</v>
      </c>
      <c r="N12" s="18">
        <f>[8]Fevereiro!$H$17</f>
        <v>9.3600000000000012</v>
      </c>
      <c r="O12" s="18">
        <f>[8]Fevereiro!$H$18</f>
        <v>12.6</v>
      </c>
      <c r="P12" s="18">
        <f>[8]Fevereiro!$H$19</f>
        <v>9.7200000000000006</v>
      </c>
      <c r="Q12" s="18">
        <f>[8]Fevereiro!$H$20</f>
        <v>12.24</v>
      </c>
      <c r="R12" s="18">
        <f>[8]Fevereiro!$H$21</f>
        <v>15.840000000000002</v>
      </c>
      <c r="S12" s="18">
        <f>[8]Fevereiro!$H$22</f>
        <v>14.76</v>
      </c>
      <c r="T12" s="18">
        <f>[8]Fevereiro!$H$23</f>
        <v>18</v>
      </c>
      <c r="U12" s="18">
        <f>[8]Fevereiro!$H$24</f>
        <v>25.56</v>
      </c>
      <c r="V12" s="18">
        <f>[8]Fevereiro!$H$25</f>
        <v>13.32</v>
      </c>
      <c r="W12" s="18">
        <f>[8]Fevereiro!$H$26</f>
        <v>16.2</v>
      </c>
      <c r="X12" s="18">
        <f>[8]Fevereiro!$H$27</f>
        <v>13.68</v>
      </c>
      <c r="Y12" s="18">
        <f>[8]Fevereiro!$H$28</f>
        <v>12.6</v>
      </c>
      <c r="Z12" s="18">
        <f>[8]Fevereiro!$H$29</f>
        <v>10.8</v>
      </c>
      <c r="AA12" s="18">
        <f>[8]Fevereiro!$H$30</f>
        <v>11.879999999999999</v>
      </c>
      <c r="AB12" s="18">
        <f>[8]Fevereiro!$H$31</f>
        <v>8.64</v>
      </c>
      <c r="AC12" s="18">
        <f>[8]Fevereiro!$H$32</f>
        <v>9</v>
      </c>
      <c r="AD12" s="41">
        <f t="shared" si="1"/>
        <v>25.56</v>
      </c>
    </row>
    <row r="13" spans="1:30" ht="17.100000000000001" customHeight="1">
      <c r="A13" s="16" t="s">
        <v>49</v>
      </c>
      <c r="B13" s="18">
        <f>[9]Fevereiro!$H$5</f>
        <v>28.8</v>
      </c>
      <c r="C13" s="18">
        <f>[9]Fevereiro!$H$6</f>
        <v>25.56</v>
      </c>
      <c r="D13" s="18">
        <f>[9]Fevereiro!$H$7</f>
        <v>21.96</v>
      </c>
      <c r="E13" s="18">
        <f>[9]Fevereiro!$H$8</f>
        <v>24.12</v>
      </c>
      <c r="F13" s="18">
        <f>[9]Fevereiro!$H$9</f>
        <v>14.4</v>
      </c>
      <c r="G13" s="18">
        <f>[9]Fevereiro!$H$10</f>
        <v>26.64</v>
      </c>
      <c r="H13" s="18">
        <f>[9]Fevereiro!$H$11</f>
        <v>21.240000000000002</v>
      </c>
      <c r="I13" s="18">
        <f>[9]Fevereiro!$H$12</f>
        <v>20.52</v>
      </c>
      <c r="J13" s="18">
        <f>[9]Fevereiro!$H$13</f>
        <v>26.64</v>
      </c>
      <c r="K13" s="18">
        <f>[9]Fevereiro!$H$14</f>
        <v>21.240000000000002</v>
      </c>
      <c r="L13" s="18">
        <f>[9]Fevereiro!$H$15</f>
        <v>15.840000000000002</v>
      </c>
      <c r="M13" s="18">
        <f>[9]Fevereiro!$H$16</f>
        <v>21.240000000000002</v>
      </c>
      <c r="N13" s="18">
        <f>[9]Fevereiro!$H$17</f>
        <v>20.52</v>
      </c>
      <c r="O13" s="18">
        <f>[9]Fevereiro!$H$18</f>
        <v>18</v>
      </c>
      <c r="P13" s="18">
        <f>[9]Fevereiro!$H$19</f>
        <v>19.440000000000001</v>
      </c>
      <c r="Q13" s="18">
        <f>[9]Fevereiro!$H$20</f>
        <v>22.32</v>
      </c>
      <c r="R13" s="18">
        <f>[9]Fevereiro!$H$21</f>
        <v>20.88</v>
      </c>
      <c r="S13" s="18">
        <f>[9]Fevereiro!$H$22</f>
        <v>24.840000000000003</v>
      </c>
      <c r="T13" s="18">
        <f>[9]Fevereiro!$H$23</f>
        <v>19.440000000000001</v>
      </c>
      <c r="U13" s="18">
        <f>[9]Fevereiro!$H$24</f>
        <v>28.08</v>
      </c>
      <c r="V13" s="18">
        <f>[9]Fevereiro!$H$25</f>
        <v>24.48</v>
      </c>
      <c r="W13" s="18">
        <f>[9]Fevereiro!$H$26</f>
        <v>25.56</v>
      </c>
      <c r="X13" s="18">
        <f>[9]Fevereiro!$H$27</f>
        <v>21.96</v>
      </c>
      <c r="Y13" s="18">
        <f>[9]Fevereiro!$H$28</f>
        <v>27.720000000000002</v>
      </c>
      <c r="Z13" s="18">
        <f>[9]Fevereiro!$H$29</f>
        <v>25.92</v>
      </c>
      <c r="AA13" s="18">
        <f>[9]Fevereiro!$H$30</f>
        <v>18.720000000000002</v>
      </c>
      <c r="AB13" s="18">
        <f>[9]Fevereiro!$H$31</f>
        <v>23.040000000000003</v>
      </c>
      <c r="AC13" s="18">
        <f>[9]Fevereiro!$H$32</f>
        <v>26.64</v>
      </c>
      <c r="AD13" s="41">
        <f t="shared" si="1"/>
        <v>28.8</v>
      </c>
    </row>
    <row r="14" spans="1:30" ht="17.100000000000001" customHeight="1">
      <c r="A14" s="16" t="s">
        <v>6</v>
      </c>
      <c r="B14" s="18">
        <f>[10]Fevereiro!$H$5</f>
        <v>12.96</v>
      </c>
      <c r="C14" s="18">
        <f>[10]Fevereiro!$H$6</f>
        <v>13.68</v>
      </c>
      <c r="D14" s="18">
        <f>[10]Fevereiro!$H$7</f>
        <v>18.36</v>
      </c>
      <c r="E14" s="18">
        <f>[10]Fevereiro!$H$8</f>
        <v>16.559999999999999</v>
      </c>
      <c r="F14" s="18">
        <f>[10]Fevereiro!$H$9</f>
        <v>1.08</v>
      </c>
      <c r="G14" s="18">
        <f>[10]Fevereiro!$H$10</f>
        <v>13.32</v>
      </c>
      <c r="H14" s="18">
        <f>[10]Fevereiro!$H$11</f>
        <v>12.6</v>
      </c>
      <c r="I14" s="18">
        <f>[10]Fevereiro!$H$12</f>
        <v>1.8</v>
      </c>
      <c r="J14" s="18">
        <f>[10]Fevereiro!$H$13</f>
        <v>8.64</v>
      </c>
      <c r="K14" s="18">
        <f>[10]Fevereiro!$H$14</f>
        <v>12.24</v>
      </c>
      <c r="L14" s="18">
        <f>[10]Fevereiro!$H$15</f>
        <v>14.04</v>
      </c>
      <c r="M14" s="18">
        <f>[10]Fevereiro!$H$16</f>
        <v>12.6</v>
      </c>
      <c r="N14" s="18">
        <f>[10]Fevereiro!$H$17</f>
        <v>11.879999999999999</v>
      </c>
      <c r="O14" s="18">
        <f>[10]Fevereiro!$H$18</f>
        <v>13.68</v>
      </c>
      <c r="P14" s="18">
        <f>[10]Fevereiro!$H$19</f>
        <v>20.16</v>
      </c>
      <c r="Q14" s="18">
        <f>[10]Fevereiro!$H$20</f>
        <v>9.7200000000000006</v>
      </c>
      <c r="R14" s="18">
        <f>[10]Fevereiro!$H$21</f>
        <v>7.2</v>
      </c>
      <c r="S14" s="18">
        <f>[10]Fevereiro!$H$22</f>
        <v>8.64</v>
      </c>
      <c r="T14" s="18">
        <f>[10]Fevereiro!$H$23</f>
        <v>12.96</v>
      </c>
      <c r="U14" s="18">
        <f>[10]Fevereiro!$H$24</f>
        <v>18.720000000000002</v>
      </c>
      <c r="V14" s="18">
        <f>[10]Fevereiro!$H$25</f>
        <v>16.559999999999999</v>
      </c>
      <c r="W14" s="18">
        <f>[10]Fevereiro!$H$26</f>
        <v>16.920000000000002</v>
      </c>
      <c r="X14" s="18">
        <f>[10]Fevereiro!$H$27</f>
        <v>15.840000000000002</v>
      </c>
      <c r="Y14" s="18">
        <f>[10]Fevereiro!$H$28</f>
        <v>12.24</v>
      </c>
      <c r="Z14" s="18">
        <f>[10]Fevereiro!$H$29</f>
        <v>14.04</v>
      </c>
      <c r="AA14" s="18">
        <f>[10]Fevereiro!$H$30</f>
        <v>9.7200000000000006</v>
      </c>
      <c r="AB14" s="18">
        <f>[10]Fevereiro!$H$31</f>
        <v>12.6</v>
      </c>
      <c r="AC14" s="18">
        <f>[10]Fevereiro!$H$32</f>
        <v>16.920000000000002</v>
      </c>
      <c r="AD14" s="41">
        <f t="shared" ref="AD14:AD29" si="2">MAX(B14:AC14)</f>
        <v>20.16</v>
      </c>
    </row>
    <row r="15" spans="1:30" ht="17.100000000000001" customHeight="1">
      <c r="A15" s="16" t="s">
        <v>7</v>
      </c>
      <c r="B15" s="18">
        <f>[11]Fevereiro!$H$5</f>
        <v>15.120000000000001</v>
      </c>
      <c r="C15" s="18">
        <f>[11]Fevereiro!$H$6</f>
        <v>19.440000000000001</v>
      </c>
      <c r="D15" s="18">
        <f>[11]Fevereiro!$H$7</f>
        <v>29.52</v>
      </c>
      <c r="E15" s="18">
        <f>[11]Fevereiro!$H$8</f>
        <v>10.44</v>
      </c>
      <c r="F15" s="18">
        <f>[11]Fevereiro!$H$9</f>
        <v>13.32</v>
      </c>
      <c r="G15" s="18">
        <f>[11]Fevereiro!$H$10</f>
        <v>17.28</v>
      </c>
      <c r="H15" s="18">
        <f>[11]Fevereiro!$H$11</f>
        <v>20.88</v>
      </c>
      <c r="I15" s="18">
        <f>[11]Fevereiro!$H$12</f>
        <v>15.840000000000002</v>
      </c>
      <c r="J15" s="18">
        <f>[11]Fevereiro!$H$13</f>
        <v>16.920000000000002</v>
      </c>
      <c r="K15" s="18">
        <f>[11]Fevereiro!$H$14</f>
        <v>18.36</v>
      </c>
      <c r="L15" s="18">
        <f>[11]Fevereiro!$H$15</f>
        <v>14.76</v>
      </c>
      <c r="M15" s="18">
        <f>[11]Fevereiro!$H$16</f>
        <v>20.88</v>
      </c>
      <c r="N15" s="18">
        <f>[11]Fevereiro!$H$17</f>
        <v>20.16</v>
      </c>
      <c r="O15" s="18">
        <f>[11]Fevereiro!$H$18</f>
        <v>21.96</v>
      </c>
      <c r="P15" s="18">
        <f>[11]Fevereiro!$H$19</f>
        <v>18.36</v>
      </c>
      <c r="Q15" s="18">
        <f>[11]Fevereiro!$H$20</f>
        <v>16.2</v>
      </c>
      <c r="R15" s="18">
        <f>[11]Fevereiro!$H$21</f>
        <v>18.720000000000002</v>
      </c>
      <c r="S15" s="18">
        <f>[11]Fevereiro!$H$22</f>
        <v>19.440000000000001</v>
      </c>
      <c r="T15" s="18">
        <f>[11]Fevereiro!$H$23</f>
        <v>18.36</v>
      </c>
      <c r="U15" s="18">
        <f>[11]Fevereiro!$H$24</f>
        <v>12.24</v>
      </c>
      <c r="V15" s="18">
        <f>[11]Fevereiro!$H$25</f>
        <v>14.76</v>
      </c>
      <c r="W15" s="18">
        <f>[11]Fevereiro!$H$26</f>
        <v>17.28</v>
      </c>
      <c r="X15" s="18">
        <f>[11]Fevereiro!$H$27</f>
        <v>21.240000000000002</v>
      </c>
      <c r="Y15" s="18">
        <f>[11]Fevereiro!$H$28</f>
        <v>20.88</v>
      </c>
      <c r="Z15" s="18">
        <f>[11]Fevereiro!$H$29</f>
        <v>15.48</v>
      </c>
      <c r="AA15" s="18">
        <f>[11]Fevereiro!$H$30</f>
        <v>14.76</v>
      </c>
      <c r="AB15" s="18">
        <f>[11]Fevereiro!$H$31</f>
        <v>10.44</v>
      </c>
      <c r="AC15" s="18">
        <f>[11]Fevereiro!$H$32</f>
        <v>16.559999999999999</v>
      </c>
      <c r="AD15" s="41">
        <f t="shared" si="2"/>
        <v>29.52</v>
      </c>
    </row>
    <row r="16" spans="1:30" ht="17.100000000000001" customHeight="1">
      <c r="A16" s="16" t="s">
        <v>8</v>
      </c>
      <c r="B16" s="18">
        <f>[12]Fevereiro!$H$5</f>
        <v>18.36</v>
      </c>
      <c r="C16" s="18">
        <f>[12]Fevereiro!$H$6</f>
        <v>21.96</v>
      </c>
      <c r="D16" s="18">
        <f>[12]Fevereiro!$H$7</f>
        <v>34.92</v>
      </c>
      <c r="E16" s="18">
        <f>[12]Fevereiro!$H$8</f>
        <v>15.120000000000001</v>
      </c>
      <c r="F16" s="18">
        <f>[12]Fevereiro!$H$9</f>
        <v>16.559999999999999</v>
      </c>
      <c r="G16" s="18">
        <f>[12]Fevereiro!$H$10</f>
        <v>28.08</v>
      </c>
      <c r="H16" s="18">
        <f>[12]Fevereiro!$H$11</f>
        <v>24.840000000000003</v>
      </c>
      <c r="I16" s="18">
        <f>[12]Fevereiro!$H$12</f>
        <v>23.040000000000003</v>
      </c>
      <c r="J16" s="18">
        <f>[12]Fevereiro!$H$13</f>
        <v>16.559999999999999</v>
      </c>
      <c r="K16" s="18">
        <f>[12]Fevereiro!$H$14</f>
        <v>21.240000000000002</v>
      </c>
      <c r="L16" s="18">
        <f>[12]Fevereiro!$H$15</f>
        <v>23.400000000000002</v>
      </c>
      <c r="M16" s="18">
        <f>[12]Fevereiro!$H$16</f>
        <v>21.96</v>
      </c>
      <c r="N16" s="18">
        <f>[12]Fevereiro!$H$17</f>
        <v>15.840000000000002</v>
      </c>
      <c r="O16" s="18">
        <f>[12]Fevereiro!$H$18</f>
        <v>15.840000000000002</v>
      </c>
      <c r="P16" s="18">
        <f>[12]Fevereiro!$H$19</f>
        <v>19.8</v>
      </c>
      <c r="Q16" s="18">
        <f>[12]Fevereiro!$H$20</f>
        <v>17.28</v>
      </c>
      <c r="R16" s="18">
        <f>[12]Fevereiro!$H$21</f>
        <v>16.2</v>
      </c>
      <c r="S16" s="18">
        <f>[12]Fevereiro!$H$22</f>
        <v>15.120000000000001</v>
      </c>
      <c r="T16" s="18">
        <f>[12]Fevereiro!$H$23</f>
        <v>27.720000000000002</v>
      </c>
      <c r="U16" s="18">
        <f>[12]Fevereiro!$H$24</f>
        <v>15.48</v>
      </c>
      <c r="V16" s="18">
        <f>[12]Fevereiro!$H$25</f>
        <v>21.6</v>
      </c>
      <c r="W16" s="18">
        <f>[12]Fevereiro!$H$26</f>
        <v>17.28</v>
      </c>
      <c r="X16" s="18">
        <f>[12]Fevereiro!$H$27</f>
        <v>25.2</v>
      </c>
      <c r="Y16" s="18">
        <f>[12]Fevereiro!$H$28</f>
        <v>19.079999999999998</v>
      </c>
      <c r="Z16" s="18">
        <f>[12]Fevereiro!$H$29</f>
        <v>17.28</v>
      </c>
      <c r="AA16" s="18">
        <f>[12]Fevereiro!$H$30</f>
        <v>11.879999999999999</v>
      </c>
      <c r="AB16" s="18">
        <f>[12]Fevereiro!$H$31</f>
        <v>12.6</v>
      </c>
      <c r="AC16" s="18">
        <f>[12]Fevereiro!$H$32</f>
        <v>19.079999999999998</v>
      </c>
      <c r="AD16" s="41">
        <f t="shared" si="2"/>
        <v>34.92</v>
      </c>
    </row>
    <row r="17" spans="1:30" ht="17.100000000000001" customHeight="1">
      <c r="A17" s="16" t="s">
        <v>9</v>
      </c>
      <c r="B17" s="18">
        <f>[13]Fevereiro!$H$5</f>
        <v>17.28</v>
      </c>
      <c r="C17" s="18">
        <f>[13]Fevereiro!$H$6</f>
        <v>19.440000000000001</v>
      </c>
      <c r="D17" s="18">
        <f>[13]Fevereiro!$H$7</f>
        <v>34.200000000000003</v>
      </c>
      <c r="E17" s="18">
        <f>[13]Fevereiro!$H$8</f>
        <v>10.44</v>
      </c>
      <c r="F17" s="18">
        <f>[13]Fevereiro!$H$9</f>
        <v>14.04</v>
      </c>
      <c r="G17" s="18">
        <f>[13]Fevereiro!$H$10</f>
        <v>21.96</v>
      </c>
      <c r="H17" s="18">
        <f>[13]Fevereiro!$H$11</f>
        <v>18</v>
      </c>
      <c r="I17" s="18">
        <f>[13]Fevereiro!$H$12</f>
        <v>16.559999999999999</v>
      </c>
      <c r="J17" s="18">
        <f>[13]Fevereiro!$H$13</f>
        <v>21.240000000000002</v>
      </c>
      <c r="K17" s="18">
        <f>[13]Fevereiro!$H$14</f>
        <v>21.240000000000002</v>
      </c>
      <c r="L17" s="18">
        <f>[13]Fevereiro!$H$15</f>
        <v>24.12</v>
      </c>
      <c r="M17" s="18">
        <f>[13]Fevereiro!$H$16</f>
        <v>25.56</v>
      </c>
      <c r="N17" s="18">
        <f>[13]Fevereiro!$H$17</f>
        <v>11.879999999999999</v>
      </c>
      <c r="O17" s="18">
        <f>[13]Fevereiro!$H$18</f>
        <v>18.36</v>
      </c>
      <c r="P17" s="18">
        <f>[13]Fevereiro!$H$19</f>
        <v>19.440000000000001</v>
      </c>
      <c r="Q17" s="18">
        <f>[13]Fevereiro!$H$20</f>
        <v>13.32</v>
      </c>
      <c r="R17" s="18">
        <f>[13]Fevereiro!$H$21</f>
        <v>16.920000000000002</v>
      </c>
      <c r="S17" s="18">
        <f>[13]Fevereiro!$H$22</f>
        <v>24.840000000000003</v>
      </c>
      <c r="T17" s="18">
        <f>[13]Fevereiro!$H$23</f>
        <v>14.04</v>
      </c>
      <c r="U17" s="18">
        <f>[13]Fevereiro!$H$24</f>
        <v>19.079999999999998</v>
      </c>
      <c r="V17" s="18">
        <f>[13]Fevereiro!$H$25</f>
        <v>10.44</v>
      </c>
      <c r="W17" s="18">
        <f>[13]Fevereiro!$H$26</f>
        <v>13.68</v>
      </c>
      <c r="X17" s="18">
        <f>[13]Fevereiro!$H$27</f>
        <v>17.64</v>
      </c>
      <c r="Y17" s="18">
        <f>[13]Fevereiro!$H$28</f>
        <v>18.720000000000002</v>
      </c>
      <c r="Z17" s="18">
        <f>[13]Fevereiro!$H$29</f>
        <v>16.2</v>
      </c>
      <c r="AA17" s="18">
        <f>[13]Fevereiro!$H$30</f>
        <v>12.96</v>
      </c>
      <c r="AB17" s="18">
        <f>[13]Fevereiro!$H$31</f>
        <v>11.16</v>
      </c>
      <c r="AC17" s="18">
        <f>[13]Fevereiro!$H$32</f>
        <v>29.52</v>
      </c>
      <c r="AD17" s="41">
        <f t="shared" si="2"/>
        <v>34.200000000000003</v>
      </c>
    </row>
    <row r="18" spans="1:30" ht="17.100000000000001" customHeight="1">
      <c r="A18" s="16" t="s">
        <v>48</v>
      </c>
      <c r="B18" s="18">
        <f>[14]Fevereiro!$H$5</f>
        <v>11.520000000000001</v>
      </c>
      <c r="C18" s="18">
        <f>[14]Fevereiro!$H$6</f>
        <v>20.52</v>
      </c>
      <c r="D18" s="18">
        <f>[14]Fevereiro!$H$7</f>
        <v>16.2</v>
      </c>
      <c r="E18" s="18">
        <f>[14]Fevereiro!$H$8</f>
        <v>7.9200000000000008</v>
      </c>
      <c r="F18" s="18">
        <f>[14]Fevereiro!$H$9</f>
        <v>15.48</v>
      </c>
      <c r="G18" s="18">
        <f>[14]Fevereiro!$H$10</f>
        <v>22.68</v>
      </c>
      <c r="H18" s="18">
        <f>[14]Fevereiro!$H$11</f>
        <v>23.759999999999998</v>
      </c>
      <c r="I18" s="18">
        <f>[14]Fevereiro!$H$12</f>
        <v>20.16</v>
      </c>
      <c r="J18" s="18">
        <f>[14]Fevereiro!$H$13</f>
        <v>16.920000000000002</v>
      </c>
      <c r="K18" s="18">
        <f>[14]Fevereiro!$H$14</f>
        <v>20.16</v>
      </c>
      <c r="L18" s="18">
        <f>[14]Fevereiro!$H$15</f>
        <v>17.64</v>
      </c>
      <c r="M18" s="18">
        <f>[14]Fevereiro!$H$16</f>
        <v>18.720000000000002</v>
      </c>
      <c r="N18" s="18">
        <f>[14]Fevereiro!$H$17</f>
        <v>14.76</v>
      </c>
      <c r="O18" s="18">
        <f>[14]Fevereiro!$H$18</f>
        <v>20.88</v>
      </c>
      <c r="P18" s="18">
        <f>[14]Fevereiro!$H$19</f>
        <v>10.08</v>
      </c>
      <c r="Q18" s="18">
        <f>[14]Fevereiro!$H$20</f>
        <v>15.120000000000001</v>
      </c>
      <c r="R18" s="18">
        <f>[14]Fevereiro!$H$21</f>
        <v>20.16</v>
      </c>
      <c r="S18" s="18">
        <f>[14]Fevereiro!$H$22</f>
        <v>14.76</v>
      </c>
      <c r="T18" s="18">
        <f>[14]Fevereiro!$H$23</f>
        <v>10.44</v>
      </c>
      <c r="U18" s="18">
        <f>[14]Fevereiro!$H$24</f>
        <v>13.68</v>
      </c>
      <c r="V18" s="18">
        <f>[14]Fevereiro!$H$25</f>
        <v>13.68</v>
      </c>
      <c r="W18" s="18">
        <f>[14]Fevereiro!$H$26</f>
        <v>6.84</v>
      </c>
      <c r="X18" s="18">
        <f>[14]Fevereiro!$H$27</f>
        <v>14.4</v>
      </c>
      <c r="Y18" s="18">
        <f>[14]Fevereiro!$H$28</f>
        <v>19.079999999999998</v>
      </c>
      <c r="Z18" s="18">
        <f>[14]Fevereiro!$H$29</f>
        <v>19.079999999999998</v>
      </c>
      <c r="AA18" s="18">
        <f>[14]Fevereiro!$H$30</f>
        <v>7.9200000000000008</v>
      </c>
      <c r="AB18" s="18">
        <f>[14]Fevereiro!$H$31</f>
        <v>15.48</v>
      </c>
      <c r="AC18" s="18">
        <f>[14]Fevereiro!$H$32</f>
        <v>11.16</v>
      </c>
      <c r="AD18" s="41">
        <f t="shared" si="2"/>
        <v>23.759999999999998</v>
      </c>
    </row>
    <row r="19" spans="1:30" ht="17.100000000000001" customHeight="1">
      <c r="A19" s="16" t="s">
        <v>10</v>
      </c>
      <c r="B19" s="18">
        <f>[15]Fevereiro!$H$5</f>
        <v>14.04</v>
      </c>
      <c r="C19" s="18">
        <f>[15]Fevereiro!$H$6</f>
        <v>14.4</v>
      </c>
      <c r="D19" s="18">
        <f>[15]Fevereiro!$H$7</f>
        <v>19.8</v>
      </c>
      <c r="E19" s="18">
        <f>[15]Fevereiro!$H$8</f>
        <v>5.7600000000000007</v>
      </c>
      <c r="F19" s="18">
        <f>[15]Fevereiro!$H$9</f>
        <v>9.3600000000000012</v>
      </c>
      <c r="G19" s="18">
        <f>[15]Fevereiro!$H$10</f>
        <v>20.52</v>
      </c>
      <c r="H19" s="18">
        <f>[15]Fevereiro!$H$11</f>
        <v>18</v>
      </c>
      <c r="I19" s="18">
        <f>[15]Fevereiro!$H$12</f>
        <v>21.240000000000002</v>
      </c>
      <c r="J19" s="18">
        <f>[15]Fevereiro!$H$13</f>
        <v>15.48</v>
      </c>
      <c r="K19" s="18">
        <f>[15]Fevereiro!$H$14</f>
        <v>14.76</v>
      </c>
      <c r="L19" s="18">
        <f>[15]Fevereiro!$H$15</f>
        <v>18</v>
      </c>
      <c r="M19" s="18">
        <f>[15]Fevereiro!$H$16</f>
        <v>11.16</v>
      </c>
      <c r="N19" s="18">
        <f>[15]Fevereiro!$H$17</f>
        <v>17.64</v>
      </c>
      <c r="O19" s="18">
        <f>[15]Fevereiro!$H$18</f>
        <v>13.68</v>
      </c>
      <c r="P19" s="18">
        <f>[15]Fevereiro!$H$19</f>
        <v>14.76</v>
      </c>
      <c r="Q19" s="18">
        <f>[15]Fevereiro!$H$20</f>
        <v>10.8</v>
      </c>
      <c r="R19" s="18">
        <f>[15]Fevereiro!$H$21</f>
        <v>11.520000000000001</v>
      </c>
      <c r="S19" s="18">
        <f>[15]Fevereiro!$H$22</f>
        <v>18.36</v>
      </c>
      <c r="T19" s="18">
        <f>[15]Fevereiro!$H$23</f>
        <v>11.879999999999999</v>
      </c>
      <c r="U19" s="18">
        <f>[15]Fevereiro!$H$24</f>
        <v>11.879999999999999</v>
      </c>
      <c r="V19" s="18">
        <f>[15]Fevereiro!$H$25</f>
        <v>8.64</v>
      </c>
      <c r="W19" s="18">
        <f>[15]Fevereiro!$H$26</f>
        <v>12.96</v>
      </c>
      <c r="X19" s="18">
        <f>[15]Fevereiro!$H$27</f>
        <v>16.559999999999999</v>
      </c>
      <c r="Y19" s="18">
        <f>[15]Fevereiro!$H$28</f>
        <v>16.2</v>
      </c>
      <c r="Z19" s="18">
        <f>[15]Fevereiro!$H$29</f>
        <v>13.32</v>
      </c>
      <c r="AA19" s="18">
        <f>[15]Fevereiro!$H$30</f>
        <v>7.2</v>
      </c>
      <c r="AB19" s="18">
        <f>[15]Fevereiro!$H$31</f>
        <v>4.32</v>
      </c>
      <c r="AC19" s="18">
        <f>[15]Fevereiro!$H$32</f>
        <v>34.56</v>
      </c>
      <c r="AD19" s="41">
        <f t="shared" si="2"/>
        <v>34.56</v>
      </c>
    </row>
    <row r="20" spans="1:30" ht="17.100000000000001" customHeight="1">
      <c r="A20" s="16" t="s">
        <v>11</v>
      </c>
      <c r="B20" s="18">
        <f>[16]Fevereiro!$H$5</f>
        <v>14.04</v>
      </c>
      <c r="C20" s="18">
        <f>[16]Fevereiro!$H$6</f>
        <v>8.64</v>
      </c>
      <c r="D20" s="18">
        <f>[16]Fevereiro!$H$7</f>
        <v>24.840000000000003</v>
      </c>
      <c r="E20" s="18">
        <f>[16]Fevereiro!$H$8</f>
        <v>10.44</v>
      </c>
      <c r="F20" s="18">
        <f>[16]Fevereiro!$H$9</f>
        <v>6.84</v>
      </c>
      <c r="G20" s="18">
        <f>[16]Fevereiro!$H$10</f>
        <v>16.2</v>
      </c>
      <c r="H20" s="18">
        <f>[16]Fevereiro!$H$11</f>
        <v>19.079999999999998</v>
      </c>
      <c r="I20" s="18">
        <f>[16]Fevereiro!$H$12</f>
        <v>11.16</v>
      </c>
      <c r="J20" s="18">
        <f>[16]Fevereiro!$H$13</f>
        <v>9.7200000000000006</v>
      </c>
      <c r="K20" s="18">
        <f>[16]Fevereiro!$H$14</f>
        <v>11.520000000000001</v>
      </c>
      <c r="L20" s="18">
        <f>[16]Fevereiro!$H$15</f>
        <v>19.440000000000001</v>
      </c>
      <c r="M20" s="18">
        <f>[16]Fevereiro!$H$16</f>
        <v>10.8</v>
      </c>
      <c r="N20" s="18">
        <f>[16]Fevereiro!$H$17</f>
        <v>11.16</v>
      </c>
      <c r="O20" s="18">
        <f>[16]Fevereiro!$H$18</f>
        <v>31.680000000000003</v>
      </c>
      <c r="P20" s="18">
        <f>[16]Fevereiro!$H$19</f>
        <v>34.92</v>
      </c>
      <c r="Q20" s="18">
        <f>[16]Fevereiro!$H$20</f>
        <v>10.08</v>
      </c>
      <c r="R20" s="18">
        <f>[16]Fevereiro!$H$21</f>
        <v>10.8</v>
      </c>
      <c r="S20" s="18">
        <f>[16]Fevereiro!$H$22</f>
        <v>21.6</v>
      </c>
      <c r="T20" s="18">
        <f>[16]Fevereiro!$H$23</f>
        <v>12.6</v>
      </c>
      <c r="U20" s="18">
        <f>[16]Fevereiro!$H$24</f>
        <v>5.4</v>
      </c>
      <c r="V20" s="18">
        <f>[16]Fevereiro!$H$25</f>
        <v>11.520000000000001</v>
      </c>
      <c r="W20" s="18">
        <f>[16]Fevereiro!$H$26</f>
        <v>16.2</v>
      </c>
      <c r="X20" s="18">
        <f>[16]Fevereiro!$H$27</f>
        <v>15.48</v>
      </c>
      <c r="Y20" s="18">
        <f>[16]Fevereiro!$H$28</f>
        <v>11.879999999999999</v>
      </c>
      <c r="Z20" s="18">
        <f>[16]Fevereiro!$H$29</f>
        <v>8.64</v>
      </c>
      <c r="AA20" s="18">
        <f>[16]Fevereiro!$H$30</f>
        <v>11.879999999999999</v>
      </c>
      <c r="AB20" s="18">
        <f>[16]Fevereiro!$H$31</f>
        <v>7.9200000000000008</v>
      </c>
      <c r="AC20" s="18">
        <f>[16]Fevereiro!$H$32</f>
        <v>14.76</v>
      </c>
      <c r="AD20" s="41">
        <f t="shared" si="2"/>
        <v>34.92</v>
      </c>
    </row>
    <row r="21" spans="1:30" ht="17.100000000000001" customHeight="1">
      <c r="A21" s="16" t="s">
        <v>12</v>
      </c>
      <c r="B21" s="18">
        <f>[17]Fevereiro!$H$5</f>
        <v>10.44</v>
      </c>
      <c r="C21" s="18">
        <f>[17]Fevereiro!$H$6</f>
        <v>14.4</v>
      </c>
      <c r="D21" s="18">
        <f>[17]Fevereiro!$H$7</f>
        <v>11.520000000000001</v>
      </c>
      <c r="E21" s="18">
        <f>[17]Fevereiro!$H$8</f>
        <v>18.36</v>
      </c>
      <c r="F21" s="18">
        <f>[17]Fevereiro!$H$9</f>
        <v>7.5600000000000005</v>
      </c>
      <c r="G21" s="18">
        <f>[17]Fevereiro!$H$10</f>
        <v>16.2</v>
      </c>
      <c r="H21" s="18">
        <f>[17]Fevereiro!$H$11</f>
        <v>12.24</v>
      </c>
      <c r="I21" s="18">
        <f>[17]Fevereiro!$H$12</f>
        <v>22.68</v>
      </c>
      <c r="J21" s="18">
        <f>[17]Fevereiro!$H$13</f>
        <v>14.76</v>
      </c>
      <c r="K21" s="18">
        <f>[17]Fevereiro!$H$14</f>
        <v>16.2</v>
      </c>
      <c r="L21" s="18">
        <f>[17]Fevereiro!$H$15</f>
        <v>11.879999999999999</v>
      </c>
      <c r="M21" s="18">
        <f>[17]Fevereiro!$H$16</f>
        <v>12.96</v>
      </c>
      <c r="N21" s="18">
        <f>[17]Fevereiro!$H$17</f>
        <v>18</v>
      </c>
      <c r="O21" s="18">
        <f>[17]Fevereiro!$H$18</f>
        <v>14.04</v>
      </c>
      <c r="P21" s="18">
        <f>[17]Fevereiro!$H$19</f>
        <v>12.24</v>
      </c>
      <c r="Q21" s="18">
        <f>[17]Fevereiro!$H$20</f>
        <v>11.520000000000001</v>
      </c>
      <c r="R21" s="18">
        <f>[17]Fevereiro!$H$21</f>
        <v>11.879999999999999</v>
      </c>
      <c r="S21" s="18">
        <f>[17]Fevereiro!$H$22</f>
        <v>15.120000000000001</v>
      </c>
      <c r="T21" s="18">
        <f>[17]Fevereiro!$H$23</f>
        <v>13.32</v>
      </c>
      <c r="U21" s="18">
        <f>[17]Fevereiro!$H$24</f>
        <v>9.3600000000000012</v>
      </c>
      <c r="V21" s="18">
        <f>[17]Fevereiro!$H$25</f>
        <v>15.840000000000002</v>
      </c>
      <c r="W21" s="18">
        <f>[17]Fevereiro!$H$26</f>
        <v>6.84</v>
      </c>
      <c r="X21" s="18">
        <f>[17]Fevereiro!$H$27</f>
        <v>6.48</v>
      </c>
      <c r="Y21" s="18">
        <f>[17]Fevereiro!$H$28</f>
        <v>15.120000000000001</v>
      </c>
      <c r="Z21" s="18">
        <f>[17]Fevereiro!$H$29</f>
        <v>12.6</v>
      </c>
      <c r="AA21" s="18">
        <f>[17]Fevereiro!$H$30</f>
        <v>7.2</v>
      </c>
      <c r="AB21" s="18">
        <f>[17]Fevereiro!$H$31</f>
        <v>7.2</v>
      </c>
      <c r="AC21" s="18">
        <f>[17]Fevereiro!$H$32</f>
        <v>20.88</v>
      </c>
      <c r="AD21" s="41">
        <f t="shared" si="2"/>
        <v>22.68</v>
      </c>
    </row>
    <row r="22" spans="1:30" ht="17.100000000000001" customHeight="1">
      <c r="A22" s="16" t="s">
        <v>13</v>
      </c>
      <c r="B22" s="18">
        <f>[18]Fevereiro!$H$5</f>
        <v>19.079999999999998</v>
      </c>
      <c r="C22" s="18">
        <f>[18]Fevereiro!$H$6</f>
        <v>18.720000000000002</v>
      </c>
      <c r="D22" s="18">
        <f>[18]Fevereiro!$H$7</f>
        <v>14.76</v>
      </c>
      <c r="E22" s="18">
        <f>[18]Fevereiro!$H$8</f>
        <v>15.120000000000001</v>
      </c>
      <c r="F22" s="18">
        <f>[18]Fevereiro!$H$9</f>
        <v>6.12</v>
      </c>
      <c r="G22" s="18">
        <f>[18]Fevereiro!$H$10</f>
        <v>13.68</v>
      </c>
      <c r="H22" s="18">
        <f>[18]Fevereiro!$H$11</f>
        <v>27.720000000000002</v>
      </c>
      <c r="I22" s="18">
        <f>[18]Fevereiro!$H$12</f>
        <v>23.040000000000003</v>
      </c>
      <c r="J22" s="18">
        <f>[18]Fevereiro!$H$13</f>
        <v>19.440000000000001</v>
      </c>
      <c r="K22" s="18">
        <f>[18]Fevereiro!$H$14</f>
        <v>24.12</v>
      </c>
      <c r="L22" s="18">
        <f>[18]Fevereiro!$H$15</f>
        <v>21.240000000000002</v>
      </c>
      <c r="M22" s="18">
        <f>[18]Fevereiro!$H$16</f>
        <v>21.240000000000002</v>
      </c>
      <c r="N22" s="18">
        <f>[18]Fevereiro!$H$17</f>
        <v>21.240000000000002</v>
      </c>
      <c r="O22" s="18">
        <f>[18]Fevereiro!$H$18</f>
        <v>14.04</v>
      </c>
      <c r="P22" s="18">
        <f>[18]Fevereiro!$H$19</f>
        <v>12.24</v>
      </c>
      <c r="Q22" s="18">
        <f>[18]Fevereiro!$H$20</f>
        <v>11.520000000000001</v>
      </c>
      <c r="R22" s="18">
        <f>[18]Fevereiro!$H$21</f>
        <v>11.879999999999999</v>
      </c>
      <c r="S22" s="18">
        <f>[18]Fevereiro!$H$22</f>
        <v>15.120000000000001</v>
      </c>
      <c r="T22" s="18">
        <f>[18]Fevereiro!$H$23</f>
        <v>7.2</v>
      </c>
      <c r="U22" s="18">
        <f>[18]Fevereiro!$H$24</f>
        <v>13.32</v>
      </c>
      <c r="V22" s="18">
        <f>[18]Fevereiro!$H$25</f>
        <v>1.08</v>
      </c>
      <c r="W22" s="18">
        <f>[18]Fevereiro!$H$26</f>
        <v>20.16</v>
      </c>
      <c r="X22" s="18">
        <f>[18]Fevereiro!$H$27</f>
        <v>21.6</v>
      </c>
      <c r="Y22" s="18">
        <f>[18]Fevereiro!$H$28</f>
        <v>24.840000000000003</v>
      </c>
      <c r="Z22" s="18">
        <f>[18]Fevereiro!$H$29</f>
        <v>17.64</v>
      </c>
      <c r="AA22" s="18">
        <f>[18]Fevereiro!$H$30</f>
        <v>7.5600000000000005</v>
      </c>
      <c r="AB22" s="18">
        <f>[18]Fevereiro!$H$31</f>
        <v>6.12</v>
      </c>
      <c r="AC22" s="18">
        <f>[18]Fevereiro!$H$32</f>
        <v>15.840000000000002</v>
      </c>
      <c r="AD22" s="41">
        <f t="shared" si="2"/>
        <v>27.720000000000002</v>
      </c>
    </row>
    <row r="23" spans="1:30" ht="17.100000000000001" customHeight="1">
      <c r="A23" s="16" t="s">
        <v>14</v>
      </c>
      <c r="B23" s="18">
        <f>[19]Fevereiro!$H$5</f>
        <v>14.76</v>
      </c>
      <c r="C23" s="18">
        <f>[19]Fevereiro!$H$6</f>
        <v>14.04</v>
      </c>
      <c r="D23" s="18">
        <f>[19]Fevereiro!$H$7</f>
        <v>20.52</v>
      </c>
      <c r="E23" s="18">
        <f>[19]Fevereiro!$H$8</f>
        <v>13.32</v>
      </c>
      <c r="F23" s="18">
        <f>[19]Fevereiro!$H$9</f>
        <v>13.68</v>
      </c>
      <c r="G23" s="18">
        <f>[19]Fevereiro!$H$10</f>
        <v>17.64</v>
      </c>
      <c r="H23" s="18">
        <f>[19]Fevereiro!$H$11</f>
        <v>21.6</v>
      </c>
      <c r="I23" s="18">
        <f>[19]Fevereiro!$H$12</f>
        <v>12.6</v>
      </c>
      <c r="J23" s="18">
        <f>[19]Fevereiro!$H$13</f>
        <v>13.68</v>
      </c>
      <c r="K23" s="18">
        <f>[19]Fevereiro!$H$14</f>
        <v>10.44</v>
      </c>
      <c r="L23" s="18">
        <f>[19]Fevereiro!$H$15</f>
        <v>15.840000000000002</v>
      </c>
      <c r="M23" s="18">
        <f>[19]Fevereiro!$H$16</f>
        <v>13.32</v>
      </c>
      <c r="N23" s="18">
        <f>[19]Fevereiro!$H$17</f>
        <v>12.24</v>
      </c>
      <c r="O23" s="18">
        <f>[19]Fevereiro!$H$18</f>
        <v>13.32</v>
      </c>
      <c r="P23" s="18">
        <f>[19]Fevereiro!$H$19</f>
        <v>19.440000000000001</v>
      </c>
      <c r="Q23" s="18">
        <f>[19]Fevereiro!$H$20</f>
        <v>14.04</v>
      </c>
      <c r="R23" s="18">
        <f>[19]Fevereiro!$H$21</f>
        <v>10.44</v>
      </c>
      <c r="S23" s="18">
        <f>[19]Fevereiro!$H$22</f>
        <v>18.720000000000002</v>
      </c>
      <c r="T23" s="18">
        <f>[19]Fevereiro!$H$23</f>
        <v>14.04</v>
      </c>
      <c r="U23" s="18">
        <f>[19]Fevereiro!$H$24</f>
        <v>21.240000000000002</v>
      </c>
      <c r="V23" s="18">
        <f>[19]Fevereiro!$H$25</f>
        <v>35.64</v>
      </c>
      <c r="W23" s="18">
        <f>[19]Fevereiro!$H$26</f>
        <v>10.08</v>
      </c>
      <c r="X23" s="18">
        <f>[19]Fevereiro!$H$27</f>
        <v>16.2</v>
      </c>
      <c r="Y23" s="18">
        <f>[19]Fevereiro!$H$28</f>
        <v>14.04</v>
      </c>
      <c r="Z23" s="18">
        <f>[19]Fevereiro!$H$29</f>
        <v>15.48</v>
      </c>
      <c r="AA23" s="18">
        <f>[19]Fevereiro!$H$30</f>
        <v>12.6</v>
      </c>
      <c r="AB23" s="18">
        <f>[19]Fevereiro!$H$31</f>
        <v>18</v>
      </c>
      <c r="AC23" s="18">
        <f>[19]Fevereiro!$H$32</f>
        <v>8.64</v>
      </c>
      <c r="AD23" s="41">
        <f t="shared" si="2"/>
        <v>35.64</v>
      </c>
    </row>
    <row r="24" spans="1:30" ht="17.100000000000001" customHeight="1">
      <c r="A24" s="16" t="s">
        <v>15</v>
      </c>
      <c r="B24" s="18">
        <f>[20]Fevereiro!$H$5</f>
        <v>17.64</v>
      </c>
      <c r="C24" s="18">
        <f>[20]Fevereiro!$H$6</f>
        <v>18</v>
      </c>
      <c r="D24" s="18">
        <f>[20]Fevereiro!$H$7</f>
        <v>23.040000000000003</v>
      </c>
      <c r="E24" s="18">
        <f>[20]Fevereiro!$H$8</f>
        <v>10.8</v>
      </c>
      <c r="F24" s="18">
        <f>[20]Fevereiro!$H$9</f>
        <v>11.16</v>
      </c>
      <c r="G24" s="18">
        <f>[20]Fevereiro!$H$10</f>
        <v>15.48</v>
      </c>
      <c r="H24" s="18">
        <f>[20]Fevereiro!$H$11</f>
        <v>17.28</v>
      </c>
      <c r="I24" s="18">
        <f>[20]Fevereiro!$H$12</f>
        <v>18</v>
      </c>
      <c r="J24" s="18">
        <f>[20]Fevereiro!$H$13</f>
        <v>16.559999999999999</v>
      </c>
      <c r="K24" s="18">
        <f>[20]Fevereiro!$H$14</f>
        <v>17.28</v>
      </c>
      <c r="L24" s="18">
        <f>[20]Fevereiro!$H$15</f>
        <v>14.04</v>
      </c>
      <c r="M24" s="18">
        <f>[20]Fevereiro!$H$16</f>
        <v>14.4</v>
      </c>
      <c r="N24" s="18">
        <f>[20]Fevereiro!$H$17</f>
        <v>18</v>
      </c>
      <c r="O24" s="18">
        <f>[20]Fevereiro!$H$18</f>
        <v>16.559999999999999</v>
      </c>
      <c r="P24" s="18">
        <f>[20]Fevereiro!$H$19</f>
        <v>16.559999999999999</v>
      </c>
      <c r="Q24" s="18">
        <f>[20]Fevereiro!$H$20</f>
        <v>12.96</v>
      </c>
      <c r="R24" s="18">
        <f>[20]Fevereiro!$H$21</f>
        <v>16.2</v>
      </c>
      <c r="S24" s="18">
        <f>[20]Fevereiro!$H$22</f>
        <v>17.64</v>
      </c>
      <c r="T24" s="18">
        <f>[20]Fevereiro!$H$23</f>
        <v>24.48</v>
      </c>
      <c r="U24" s="18">
        <f>[20]Fevereiro!$H$24</f>
        <v>13.32</v>
      </c>
      <c r="V24" s="18">
        <f>[20]Fevereiro!$H$25</f>
        <v>17.28</v>
      </c>
      <c r="W24" s="18">
        <f>[20]Fevereiro!$H$26</f>
        <v>12.24</v>
      </c>
      <c r="X24" s="18">
        <f>[20]Fevereiro!$H$27</f>
        <v>18.36</v>
      </c>
      <c r="Y24" s="18">
        <f>[20]Fevereiro!$H$28</f>
        <v>21.6</v>
      </c>
      <c r="Z24" s="18">
        <f>[20]Fevereiro!$H$29</f>
        <v>15.48</v>
      </c>
      <c r="AA24" s="18">
        <f>[20]Fevereiro!$H$30</f>
        <v>9.7200000000000006</v>
      </c>
      <c r="AB24" s="18">
        <f>[20]Fevereiro!$H$31</f>
        <v>7.5600000000000005</v>
      </c>
      <c r="AC24" s="18">
        <f>[20]Fevereiro!$H$32</f>
        <v>15.120000000000001</v>
      </c>
      <c r="AD24" s="41">
        <f t="shared" si="2"/>
        <v>24.48</v>
      </c>
    </row>
    <row r="25" spans="1:30" ht="17.100000000000001" customHeight="1">
      <c r="A25" s="16" t="s">
        <v>16</v>
      </c>
      <c r="B25" s="18">
        <f>[21]Fevereiro!$H$5</f>
        <v>11.520000000000001</v>
      </c>
      <c r="C25" s="18">
        <f>[21]Fevereiro!$H$6</f>
        <v>12.96</v>
      </c>
      <c r="D25" s="18">
        <f>[21]Fevereiro!$H$7</f>
        <v>10.08</v>
      </c>
      <c r="E25" s="18">
        <f>[21]Fevereiro!$H$8</f>
        <v>10.44</v>
      </c>
      <c r="F25" s="18">
        <f>[21]Fevereiro!$H$9</f>
        <v>10.44</v>
      </c>
      <c r="G25" s="18">
        <f>[21]Fevereiro!$H$10</f>
        <v>12.24</v>
      </c>
      <c r="H25" s="18">
        <f>[21]Fevereiro!$H$11</f>
        <v>20.52</v>
      </c>
      <c r="I25" s="18">
        <f>[21]Fevereiro!$H$12</f>
        <v>19.440000000000001</v>
      </c>
      <c r="J25" s="18">
        <f>[21]Fevereiro!$H$13</f>
        <v>11.879999999999999</v>
      </c>
      <c r="K25" s="18">
        <f>[21]Fevereiro!$H$14</f>
        <v>14.4</v>
      </c>
      <c r="L25" s="18">
        <f>[21]Fevereiro!$H$15</f>
        <v>13.68</v>
      </c>
      <c r="M25" s="18">
        <f>[21]Fevereiro!$H$16</f>
        <v>14.04</v>
      </c>
      <c r="N25" s="18">
        <f>[21]Fevereiro!$H$17</f>
        <v>10.8</v>
      </c>
      <c r="O25" s="18">
        <f>[21]Fevereiro!$H$18</f>
        <v>18</v>
      </c>
      <c r="P25" s="18">
        <f>[21]Fevereiro!$H$19</f>
        <v>11.16</v>
      </c>
      <c r="Q25" s="18">
        <f>[21]Fevereiro!$H$20</f>
        <v>11.879999999999999</v>
      </c>
      <c r="R25" s="18">
        <f>[21]Fevereiro!$H$21</f>
        <v>14.4</v>
      </c>
      <c r="S25" s="18">
        <f>[21]Fevereiro!$H$22</f>
        <v>17.28</v>
      </c>
      <c r="T25" s="18">
        <f>[21]Fevereiro!$H$23</f>
        <v>9</v>
      </c>
      <c r="U25" s="18">
        <f>[21]Fevereiro!$H$24</f>
        <v>21.96</v>
      </c>
      <c r="V25" s="18">
        <f>[21]Fevereiro!$H$25</f>
        <v>10.44</v>
      </c>
      <c r="W25" s="18">
        <f>[21]Fevereiro!$H$26</f>
        <v>10.08</v>
      </c>
      <c r="X25" s="18">
        <f>[21]Fevereiro!$H$27</f>
        <v>10.44</v>
      </c>
      <c r="Y25" s="18">
        <f>[21]Fevereiro!$H$28</f>
        <v>17.64</v>
      </c>
      <c r="Z25" s="18">
        <f>[21]Fevereiro!$H$29</f>
        <v>14.04</v>
      </c>
      <c r="AA25" s="18">
        <f>[21]Fevereiro!$H$30</f>
        <v>12.24</v>
      </c>
      <c r="AB25" s="18">
        <f>[21]Fevereiro!$H$31</f>
        <v>12.24</v>
      </c>
      <c r="AC25" s="18">
        <f>[21]Fevereiro!$H$32</f>
        <v>7.9200000000000008</v>
      </c>
      <c r="AD25" s="41">
        <f t="shared" si="2"/>
        <v>21.96</v>
      </c>
    </row>
    <row r="26" spans="1:30" ht="17.100000000000001" customHeight="1">
      <c r="A26" s="16" t="s">
        <v>17</v>
      </c>
      <c r="B26" s="18">
        <f>[22]Fevereiro!$H$5</f>
        <v>14.76</v>
      </c>
      <c r="C26" s="18">
        <f>[22]Fevereiro!$H$6</f>
        <v>19.079999999999998</v>
      </c>
      <c r="D26" s="18">
        <f>[22]Fevereiro!$H$7</f>
        <v>27</v>
      </c>
      <c r="E26" s="18">
        <f>[22]Fevereiro!$H$8</f>
        <v>7.5600000000000005</v>
      </c>
      <c r="F26" s="18">
        <f>[22]Fevereiro!$H$9</f>
        <v>6.84</v>
      </c>
      <c r="G26" s="18">
        <f>[22]Fevereiro!$H$10</f>
        <v>22.32</v>
      </c>
      <c r="H26" s="18">
        <f>[22]Fevereiro!$H$11</f>
        <v>10.8</v>
      </c>
      <c r="I26" s="18">
        <f>[22]Fevereiro!$H$12</f>
        <v>20.52</v>
      </c>
      <c r="J26" s="18">
        <f>[22]Fevereiro!$H$13</f>
        <v>14.4</v>
      </c>
      <c r="K26" s="18">
        <f>[22]Fevereiro!$H$14</f>
        <v>20.88</v>
      </c>
      <c r="L26" s="18">
        <f>[22]Fevereiro!$H$15</f>
        <v>19.440000000000001</v>
      </c>
      <c r="M26" s="18">
        <f>[22]Fevereiro!$H$16</f>
        <v>19.079999999999998</v>
      </c>
      <c r="N26" s="18">
        <f>[22]Fevereiro!$H$17</f>
        <v>15.840000000000002</v>
      </c>
      <c r="O26" s="18">
        <f>[22]Fevereiro!$H$18</f>
        <v>20.16</v>
      </c>
      <c r="P26" s="18">
        <f>[22]Fevereiro!$H$19</f>
        <v>26.64</v>
      </c>
      <c r="Q26" s="18">
        <f>[22]Fevereiro!$H$20</f>
        <v>16.920000000000002</v>
      </c>
      <c r="R26" s="18">
        <f>[22]Fevereiro!$H$21</f>
        <v>17.64</v>
      </c>
      <c r="S26" s="18">
        <f>[22]Fevereiro!$H$22</f>
        <v>33.480000000000004</v>
      </c>
      <c r="T26" s="18">
        <f>[22]Fevereiro!$H$23</f>
        <v>31.319999999999997</v>
      </c>
      <c r="U26" s="18">
        <f>[22]Fevereiro!$H$24</f>
        <v>16.920000000000002</v>
      </c>
      <c r="V26" s="18">
        <f>[22]Fevereiro!$H$25</f>
        <v>14.4</v>
      </c>
      <c r="W26" s="18">
        <f>[22]Fevereiro!$H$26</f>
        <v>3.9600000000000004</v>
      </c>
      <c r="X26" s="18">
        <f>[22]Fevereiro!$H$27</f>
        <v>9</v>
      </c>
      <c r="Y26" s="18">
        <f>[22]Fevereiro!$H$28</f>
        <v>24.12</v>
      </c>
      <c r="Z26" s="18">
        <f>[22]Fevereiro!$H$29</f>
        <v>21.240000000000002</v>
      </c>
      <c r="AA26" s="18">
        <f>[22]Fevereiro!$H$30</f>
        <v>21.6</v>
      </c>
      <c r="AB26" s="18">
        <f>[22]Fevereiro!$H$31</f>
        <v>13.32</v>
      </c>
      <c r="AC26" s="18">
        <f>[22]Fevereiro!$H$32</f>
        <v>15.840000000000002</v>
      </c>
      <c r="AD26" s="41">
        <f t="shared" si="2"/>
        <v>33.480000000000004</v>
      </c>
    </row>
    <row r="27" spans="1:30" ht="17.100000000000001" customHeight="1">
      <c r="A27" s="16" t="s">
        <v>18</v>
      </c>
      <c r="B27" s="18">
        <f>[23]Fevereiro!$H$5</f>
        <v>15.120000000000001</v>
      </c>
      <c r="C27" s="18">
        <f>[23]Fevereiro!$H$6</f>
        <v>16.2</v>
      </c>
      <c r="D27" s="18">
        <f>[23]Fevereiro!$H$7</f>
        <v>25.92</v>
      </c>
      <c r="E27" s="18">
        <f>[23]Fevereiro!$H$8</f>
        <v>15.840000000000002</v>
      </c>
      <c r="F27" s="18">
        <f>[23]Fevereiro!$H$9</f>
        <v>12.24</v>
      </c>
      <c r="G27" s="18">
        <f>[23]Fevereiro!$H$10</f>
        <v>18.720000000000002</v>
      </c>
      <c r="H27" s="18">
        <f>[23]Fevereiro!$H$11</f>
        <v>22.68</v>
      </c>
      <c r="I27" s="18">
        <f>[23]Fevereiro!$H$12</f>
        <v>15.120000000000001</v>
      </c>
      <c r="J27" s="18">
        <f>[23]Fevereiro!$H$13</f>
        <v>6.48</v>
      </c>
      <c r="K27" s="18">
        <f>[23]Fevereiro!$H$14</f>
        <v>16.2</v>
      </c>
      <c r="L27" s="18">
        <f>[23]Fevereiro!$H$15</f>
        <v>17.64</v>
      </c>
      <c r="M27" s="18">
        <f>[23]Fevereiro!$H$16</f>
        <v>10.08</v>
      </c>
      <c r="N27" s="18">
        <f>[23]Fevereiro!$H$17</f>
        <v>14.76</v>
      </c>
      <c r="O27" s="18">
        <f>[23]Fevereiro!$H$18</f>
        <v>24.48</v>
      </c>
      <c r="P27" s="18">
        <f>[23]Fevereiro!$H$19</f>
        <v>21.96</v>
      </c>
      <c r="Q27" s="18">
        <f>[23]Fevereiro!$H$20</f>
        <v>17.28</v>
      </c>
      <c r="R27" s="18">
        <f>[23]Fevereiro!$H$21</f>
        <v>27</v>
      </c>
      <c r="S27" s="18">
        <f>[23]Fevereiro!$H$22</f>
        <v>25.2</v>
      </c>
      <c r="T27" s="18">
        <f>[23]Fevereiro!$H$23</f>
        <v>23.759999999999998</v>
      </c>
      <c r="U27" s="18">
        <f>[23]Fevereiro!$H$24</f>
        <v>25.56</v>
      </c>
      <c r="V27" s="18">
        <f>[23]Fevereiro!$H$25</f>
        <v>19.079999999999998</v>
      </c>
      <c r="W27" s="18">
        <f>[23]Fevereiro!$H$26</f>
        <v>11.520000000000001</v>
      </c>
      <c r="X27" s="18">
        <f>[23]Fevereiro!$H$27</f>
        <v>19.079999999999998</v>
      </c>
      <c r="Y27" s="18">
        <f>[23]Fevereiro!$H$28</f>
        <v>16.559999999999999</v>
      </c>
      <c r="Z27" s="18">
        <f>[23]Fevereiro!$H$29</f>
        <v>15.48</v>
      </c>
      <c r="AA27" s="18">
        <f>[23]Fevereiro!$H$30</f>
        <v>12.6</v>
      </c>
      <c r="AB27" s="18">
        <f>[23]Fevereiro!$H$31</f>
        <v>7.5600000000000005</v>
      </c>
      <c r="AC27" s="18">
        <f>[23]Fevereiro!$H$32</f>
        <v>31.319999999999997</v>
      </c>
      <c r="AD27" s="41">
        <f t="shared" si="2"/>
        <v>31.319999999999997</v>
      </c>
    </row>
    <row r="28" spans="1:30" ht="17.100000000000001" customHeight="1">
      <c r="A28" s="16" t="s">
        <v>19</v>
      </c>
      <c r="B28" s="18">
        <f>[24]Fevereiro!$H$5</f>
        <v>18</v>
      </c>
      <c r="C28" s="18">
        <f>[24]Fevereiro!$H$6</f>
        <v>22.68</v>
      </c>
      <c r="D28" s="18">
        <f>[24]Fevereiro!$H$7</f>
        <v>25.2</v>
      </c>
      <c r="E28" s="18">
        <f>[24]Fevereiro!$H$8</f>
        <v>13.68</v>
      </c>
      <c r="F28" s="18">
        <f>[24]Fevereiro!$H$9</f>
        <v>15.120000000000001</v>
      </c>
      <c r="G28" s="18">
        <f>[24]Fevereiro!$H$10</f>
        <v>25.2</v>
      </c>
      <c r="H28" s="18">
        <f>[24]Fevereiro!$H$11</f>
        <v>19.440000000000001</v>
      </c>
      <c r="I28" s="18">
        <f>[24]Fevereiro!$H$12</f>
        <v>15.48</v>
      </c>
      <c r="J28" s="18">
        <f>[24]Fevereiro!$H$13</f>
        <v>16.2</v>
      </c>
      <c r="K28" s="18">
        <f>[24]Fevereiro!$H$14</f>
        <v>13.68</v>
      </c>
      <c r="L28" s="18">
        <f>[24]Fevereiro!$H$15</f>
        <v>18.720000000000002</v>
      </c>
      <c r="M28" s="18">
        <f>[24]Fevereiro!$H$16</f>
        <v>11.879999999999999</v>
      </c>
      <c r="N28" s="18">
        <f>[24]Fevereiro!$H$17</f>
        <v>20.16</v>
      </c>
      <c r="O28" s="18">
        <f>[24]Fevereiro!$H$18</f>
        <v>16.559999999999999</v>
      </c>
      <c r="P28" s="18">
        <f>[24]Fevereiro!$H$19</f>
        <v>19.079999999999998</v>
      </c>
      <c r="Q28" s="18">
        <f>[24]Fevereiro!$H$20</f>
        <v>10.44</v>
      </c>
      <c r="R28" s="18">
        <f>[24]Fevereiro!$H$21</f>
        <v>16.920000000000002</v>
      </c>
      <c r="S28" s="18">
        <f>[24]Fevereiro!$H$22</f>
        <v>19.8</v>
      </c>
      <c r="T28" s="18">
        <f>[24]Fevereiro!$H$23</f>
        <v>20.52</v>
      </c>
      <c r="U28" s="18">
        <f>[24]Fevereiro!$H$24</f>
        <v>15.48</v>
      </c>
      <c r="V28" s="18">
        <f>[24]Fevereiro!$H$25</f>
        <v>9.7200000000000006</v>
      </c>
      <c r="W28" s="18">
        <f>[24]Fevereiro!$H$26</f>
        <v>16.2</v>
      </c>
      <c r="X28" s="18">
        <f>[24]Fevereiro!$H$27</f>
        <v>24.48</v>
      </c>
      <c r="Y28" s="18">
        <f>[24]Fevereiro!$H$28</f>
        <v>22.32</v>
      </c>
      <c r="Z28" s="18">
        <f>[24]Fevereiro!$H$29</f>
        <v>15.840000000000002</v>
      </c>
      <c r="AA28" s="18">
        <f>[24]Fevereiro!$H$30</f>
        <v>17.28</v>
      </c>
      <c r="AB28" s="18">
        <f>[24]Fevereiro!$H$31</f>
        <v>13.68</v>
      </c>
      <c r="AC28" s="18">
        <f>[24]Fevereiro!$H$32</f>
        <v>24.840000000000003</v>
      </c>
      <c r="AD28" s="41">
        <f t="shared" si="2"/>
        <v>25.2</v>
      </c>
    </row>
    <row r="29" spans="1:30" ht="17.100000000000001" customHeight="1">
      <c r="A29" s="16" t="s">
        <v>31</v>
      </c>
      <c r="B29" s="18">
        <f>[25]Fevereiro!$H$5</f>
        <v>15.840000000000002</v>
      </c>
      <c r="C29" s="18">
        <f>[25]Fevereiro!$H$6</f>
        <v>16.920000000000002</v>
      </c>
      <c r="D29" s="18">
        <f>[25]Fevereiro!$H$7</f>
        <v>20.16</v>
      </c>
      <c r="E29" s="18">
        <f>[25]Fevereiro!$H$8</f>
        <v>8.2799999999999994</v>
      </c>
      <c r="F29" s="18">
        <f>[25]Fevereiro!$H$9</f>
        <v>14.4</v>
      </c>
      <c r="G29" s="18">
        <f>[25]Fevereiro!$H$10</f>
        <v>11.520000000000001</v>
      </c>
      <c r="H29" s="18">
        <f>[25]Fevereiro!$H$11</f>
        <v>16.559999999999999</v>
      </c>
      <c r="I29" s="18">
        <f>[25]Fevereiro!$H$12</f>
        <v>23.400000000000002</v>
      </c>
      <c r="J29" s="18">
        <f>[25]Fevereiro!$H$13</f>
        <v>12.24</v>
      </c>
      <c r="K29" s="18">
        <f>[25]Fevereiro!$H$14</f>
        <v>18</v>
      </c>
      <c r="L29" s="18">
        <f>[25]Fevereiro!$H$15</f>
        <v>18.720000000000002</v>
      </c>
      <c r="M29" s="18">
        <f>[25]Fevereiro!$H$16</f>
        <v>19.440000000000001</v>
      </c>
      <c r="N29" s="18">
        <f>[25]Fevereiro!$H$17</f>
        <v>14.76</v>
      </c>
      <c r="O29" s="18">
        <f>[25]Fevereiro!$H$18</f>
        <v>18.720000000000002</v>
      </c>
      <c r="P29" s="18">
        <f>[25]Fevereiro!$H$19</f>
        <v>11.16</v>
      </c>
      <c r="Q29" s="18">
        <f>[25]Fevereiro!$H$20</f>
        <v>18.36</v>
      </c>
      <c r="R29" s="18">
        <f>[25]Fevereiro!$H$21</f>
        <v>16.920000000000002</v>
      </c>
      <c r="S29" s="18">
        <f>[25]Fevereiro!$H$22</f>
        <v>32.76</v>
      </c>
      <c r="T29" s="18">
        <f>[25]Fevereiro!$H$23</f>
        <v>15.840000000000002</v>
      </c>
      <c r="U29" s="18">
        <f>[25]Fevereiro!$H$24</f>
        <v>12.96</v>
      </c>
      <c r="V29" s="18">
        <f>[25]Fevereiro!$H$25</f>
        <v>16.920000000000002</v>
      </c>
      <c r="W29" s="18">
        <f>[25]Fevereiro!$H$26</f>
        <v>9</v>
      </c>
      <c r="X29" s="18">
        <f>[25]Fevereiro!$H$27</f>
        <v>20.88</v>
      </c>
      <c r="Y29" s="18">
        <f>[25]Fevereiro!$H$28</f>
        <v>18.36</v>
      </c>
      <c r="Z29" s="18">
        <f>[25]Fevereiro!$H$29</f>
        <v>15.120000000000001</v>
      </c>
      <c r="AA29" s="18">
        <f>[25]Fevereiro!$H$30</f>
        <v>13.32</v>
      </c>
      <c r="AB29" s="18">
        <f>[25]Fevereiro!$H$31</f>
        <v>18.36</v>
      </c>
      <c r="AC29" s="18">
        <f>[25]Fevereiro!$H$32</f>
        <v>16.559999999999999</v>
      </c>
      <c r="AD29" s="41">
        <f t="shared" si="2"/>
        <v>32.76</v>
      </c>
    </row>
    <row r="30" spans="1:30" ht="17.100000000000001" customHeight="1">
      <c r="A30" s="16" t="s">
        <v>50</v>
      </c>
      <c r="B30" s="18" t="str">
        <f>[26]Fevereiro!$H$5</f>
        <v>**</v>
      </c>
      <c r="C30" s="18" t="str">
        <f>[26]Fevereiro!$H$6</f>
        <v>**</v>
      </c>
      <c r="D30" s="18" t="str">
        <f>[26]Fevereiro!$H$7</f>
        <v>**</v>
      </c>
      <c r="E30" s="18" t="str">
        <f>[26]Fevereiro!$H$8</f>
        <v>**</v>
      </c>
      <c r="F30" s="18" t="str">
        <f>[26]Fevereiro!$H$9</f>
        <v>**</v>
      </c>
      <c r="G30" s="18" t="str">
        <f>[26]Fevereiro!$H$10</f>
        <v>**</v>
      </c>
      <c r="H30" s="18" t="str">
        <f>[26]Fevereiro!$H$11</f>
        <v>**</v>
      </c>
      <c r="I30" s="18" t="str">
        <f>[26]Fevereiro!$H$12</f>
        <v>**</v>
      </c>
      <c r="J30" s="18" t="str">
        <f>[26]Fevereiro!$H$13</f>
        <v>**</v>
      </c>
      <c r="K30" s="18" t="str">
        <f>[26]Fevereiro!$H$14</f>
        <v>**</v>
      </c>
      <c r="L30" s="18" t="str">
        <f>[26]Fevereiro!$H$15</f>
        <v>**</v>
      </c>
      <c r="M30" s="18" t="str">
        <f>[26]Fevereiro!$H$16</f>
        <v>**</v>
      </c>
      <c r="N30" s="18" t="str">
        <f>[26]Fevereiro!$H$17</f>
        <v>**</v>
      </c>
      <c r="O30" s="18" t="str">
        <f>[26]Fevereiro!$H$18</f>
        <v>**</v>
      </c>
      <c r="P30" s="18" t="str">
        <f>[26]Fevereiro!$H$19</f>
        <v>**</v>
      </c>
      <c r="Q30" s="18" t="str">
        <f>[26]Fevereiro!$H$20</f>
        <v>**</v>
      </c>
      <c r="R30" s="18" t="str">
        <f>[26]Fevereiro!$H$21</f>
        <v>**</v>
      </c>
      <c r="S30" s="18" t="str">
        <f>[26]Fevereiro!$H$22</f>
        <v>**</v>
      </c>
      <c r="T30" s="18" t="str">
        <f>[26]Fevereiro!$H$23</f>
        <v>**</v>
      </c>
      <c r="U30" s="18" t="str">
        <f>[26]Fevereiro!$H$24</f>
        <v>**</v>
      </c>
      <c r="V30" s="18" t="str">
        <f>[26]Fevereiro!$H$25</f>
        <v>**</v>
      </c>
      <c r="W30" s="18" t="str">
        <f>[26]Fevereiro!$H$26</f>
        <v>**</v>
      </c>
      <c r="X30" s="18" t="str">
        <f>[26]Fevereiro!$H$27</f>
        <v>**</v>
      </c>
      <c r="Y30" s="18" t="str">
        <f>[26]Fevereiro!$H$28</f>
        <v>**</v>
      </c>
      <c r="Z30" s="18" t="str">
        <f>[26]Fevereiro!$H$29</f>
        <v>**</v>
      </c>
      <c r="AA30" s="18" t="str">
        <f>[26]Fevereiro!$H$30</f>
        <v>**</v>
      </c>
      <c r="AB30" s="18" t="s">
        <v>74</v>
      </c>
      <c r="AC30" s="18" t="s">
        <v>74</v>
      </c>
      <c r="AD30" s="41" t="s">
        <v>74</v>
      </c>
    </row>
    <row r="31" spans="1:30" ht="17.100000000000001" customHeight="1">
      <c r="A31" s="16" t="s">
        <v>20</v>
      </c>
      <c r="B31" s="18">
        <f>[27]Fevereiro!$H$5</f>
        <v>11.16</v>
      </c>
      <c r="C31" s="18">
        <f>[27]Fevereiro!$H$6</f>
        <v>8.2799999999999994</v>
      </c>
      <c r="D31" s="18">
        <f>[27]Fevereiro!$H$7</f>
        <v>15.840000000000002</v>
      </c>
      <c r="E31" s="18">
        <f>[27]Fevereiro!$H$8</f>
        <v>8.2799999999999994</v>
      </c>
      <c r="F31" s="18">
        <f>[27]Fevereiro!$H$9</f>
        <v>6.48</v>
      </c>
      <c r="G31" s="18">
        <f>[27]Fevereiro!$H$10</f>
        <v>9.3600000000000012</v>
      </c>
      <c r="H31" s="18">
        <f>[27]Fevereiro!$H$11</f>
        <v>14.76</v>
      </c>
      <c r="I31" s="18">
        <f>[27]Fevereiro!$H$12</f>
        <v>14.76</v>
      </c>
      <c r="J31" s="18">
        <f>[27]Fevereiro!$H$13</f>
        <v>11.16</v>
      </c>
      <c r="K31" s="18">
        <f>[27]Fevereiro!$H$14</f>
        <v>15.120000000000001</v>
      </c>
      <c r="L31" s="18">
        <f>[27]Fevereiro!$H$15</f>
        <v>9.3600000000000012</v>
      </c>
      <c r="M31" s="18">
        <f>[27]Fevereiro!$H$16</f>
        <v>16.920000000000002</v>
      </c>
      <c r="N31" s="18">
        <f>[27]Fevereiro!$H$17</f>
        <v>11.520000000000001</v>
      </c>
      <c r="O31" s="18">
        <f>[27]Fevereiro!$H$18</f>
        <v>6.84</v>
      </c>
      <c r="P31" s="18">
        <f>[27]Fevereiro!$H$19</f>
        <v>19.8</v>
      </c>
      <c r="Q31" s="18">
        <f>[27]Fevereiro!$H$20</f>
        <v>7.5600000000000005</v>
      </c>
      <c r="R31" s="18">
        <f>[27]Fevereiro!$H$21</f>
        <v>12.96</v>
      </c>
      <c r="S31" s="18">
        <f>[27]Fevereiro!$H$22</f>
        <v>14.4</v>
      </c>
      <c r="T31" s="18">
        <f>[27]Fevereiro!$H$23</f>
        <v>27.720000000000002</v>
      </c>
      <c r="U31" s="18">
        <f>[27]Fevereiro!$H$24</f>
        <v>12.96</v>
      </c>
      <c r="V31" s="18">
        <f>[27]Fevereiro!$H$25</f>
        <v>10.8</v>
      </c>
      <c r="W31" s="18">
        <f>[27]Fevereiro!$H$26</f>
        <v>9</v>
      </c>
      <c r="X31" s="18">
        <f>[27]Fevereiro!$H$27</f>
        <v>12.6</v>
      </c>
      <c r="Y31" s="18">
        <f>[27]Fevereiro!$H$28</f>
        <v>12.96</v>
      </c>
      <c r="Z31" s="18">
        <f>[27]Fevereiro!$H$29</f>
        <v>12.24</v>
      </c>
      <c r="AA31" s="18">
        <f>[27]Fevereiro!$H$30</f>
        <v>8.64</v>
      </c>
      <c r="AB31" s="18">
        <f>[27]Fevereiro!$H$31</f>
        <v>7.5600000000000005</v>
      </c>
      <c r="AC31" s="18">
        <f>[27]Fevereiro!$H$32</f>
        <v>17.64</v>
      </c>
      <c r="AD31" s="41">
        <f>MAX(B31:AC31)</f>
        <v>27.720000000000002</v>
      </c>
    </row>
    <row r="32" spans="1:30" s="5" customFormat="1" ht="17.100000000000001" customHeight="1">
      <c r="A32" s="37" t="s">
        <v>33</v>
      </c>
      <c r="B32" s="38">
        <f t="shared" ref="B32:AD32" si="3">MAX(B5:B31)</f>
        <v>28.8</v>
      </c>
      <c r="C32" s="38">
        <f t="shared" si="3"/>
        <v>25.56</v>
      </c>
      <c r="D32" s="38">
        <f t="shared" si="3"/>
        <v>34.92</v>
      </c>
      <c r="E32" s="38">
        <f t="shared" si="3"/>
        <v>24.12</v>
      </c>
      <c r="F32" s="38">
        <f t="shared" si="3"/>
        <v>16.559999999999999</v>
      </c>
      <c r="G32" s="38">
        <f t="shared" si="3"/>
        <v>28.08</v>
      </c>
      <c r="H32" s="38">
        <f t="shared" si="3"/>
        <v>27.720000000000002</v>
      </c>
      <c r="I32" s="38">
        <f t="shared" si="3"/>
        <v>34.92</v>
      </c>
      <c r="J32" s="38">
        <f t="shared" si="3"/>
        <v>26.64</v>
      </c>
      <c r="K32" s="38">
        <f t="shared" si="3"/>
        <v>24.12</v>
      </c>
      <c r="L32" s="38">
        <f t="shared" si="3"/>
        <v>24.48</v>
      </c>
      <c r="M32" s="38">
        <f t="shared" si="3"/>
        <v>25.56</v>
      </c>
      <c r="N32" s="38">
        <f t="shared" si="3"/>
        <v>21.240000000000002</v>
      </c>
      <c r="O32" s="38">
        <f t="shared" si="3"/>
        <v>31.680000000000003</v>
      </c>
      <c r="P32" s="38">
        <f t="shared" si="3"/>
        <v>34.92</v>
      </c>
      <c r="Q32" s="38">
        <f t="shared" si="3"/>
        <v>22.32</v>
      </c>
      <c r="R32" s="38">
        <f t="shared" si="3"/>
        <v>27</v>
      </c>
      <c r="S32" s="38">
        <f t="shared" si="3"/>
        <v>36</v>
      </c>
      <c r="T32" s="38">
        <f t="shared" si="3"/>
        <v>31.319999999999997</v>
      </c>
      <c r="U32" s="38">
        <f t="shared" si="3"/>
        <v>28.08</v>
      </c>
      <c r="V32" s="38">
        <f t="shared" si="3"/>
        <v>35.64</v>
      </c>
      <c r="W32" s="38">
        <f t="shared" si="3"/>
        <v>25.56</v>
      </c>
      <c r="X32" s="38">
        <f t="shared" si="3"/>
        <v>25.2</v>
      </c>
      <c r="Y32" s="38">
        <f t="shared" si="3"/>
        <v>27.720000000000002</v>
      </c>
      <c r="Z32" s="38">
        <f t="shared" si="3"/>
        <v>25.92</v>
      </c>
      <c r="AA32" s="38">
        <f t="shared" si="3"/>
        <v>21.6</v>
      </c>
      <c r="AB32" s="38">
        <f t="shared" si="3"/>
        <v>23.040000000000003</v>
      </c>
      <c r="AC32" s="38">
        <f t="shared" si="3"/>
        <v>34.56</v>
      </c>
      <c r="AD32" s="41">
        <f t="shared" si="3"/>
        <v>36</v>
      </c>
    </row>
    <row r="34" spans="1:27">
      <c r="B34" s="29"/>
      <c r="C34" s="29" t="s">
        <v>52</v>
      </c>
      <c r="D34" s="29"/>
      <c r="E34" s="29"/>
      <c r="F34" s="29"/>
      <c r="G34" s="2"/>
      <c r="J34" s="2"/>
      <c r="K34" s="2"/>
      <c r="L34" s="2"/>
      <c r="M34" s="2" t="s">
        <v>53</v>
      </c>
      <c r="N34" s="2"/>
      <c r="O34" s="2"/>
      <c r="P34" s="2"/>
      <c r="W34" s="2"/>
      <c r="X34" s="2"/>
      <c r="Y34" s="2" t="s">
        <v>55</v>
      </c>
      <c r="Z34" s="2"/>
      <c r="AA34" s="2"/>
    </row>
    <row r="35" spans="1:27">
      <c r="J35" s="31"/>
      <c r="K35" s="31"/>
      <c r="L35" s="31"/>
      <c r="M35" s="31" t="s">
        <v>54</v>
      </c>
      <c r="N35" s="31"/>
      <c r="O35" s="31"/>
      <c r="P35" s="31"/>
      <c r="Q35" s="33"/>
      <c r="R35" s="33"/>
      <c r="S35" s="33"/>
      <c r="T35" s="33"/>
      <c r="U35" s="33"/>
      <c r="V35" s="33"/>
      <c r="W35" s="31"/>
      <c r="X35" s="31"/>
      <c r="Y35" s="31" t="s">
        <v>56</v>
      </c>
      <c r="Z35" s="31"/>
      <c r="AA35" s="31"/>
    </row>
    <row r="36" spans="1:27">
      <c r="A36" s="55" t="s">
        <v>73</v>
      </c>
    </row>
    <row r="40" spans="1:27">
      <c r="Z40" s="3" t="s">
        <v>51</v>
      </c>
    </row>
    <row r="41" spans="1:27">
      <c r="K41" s="3" t="s">
        <v>51</v>
      </c>
    </row>
    <row r="42" spans="1:27">
      <c r="R42" s="3" t="s">
        <v>51</v>
      </c>
    </row>
  </sheetData>
  <mergeCells count="31"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F39"/>
  <sheetViews>
    <sheetView workbookViewId="0">
      <selection activeCell="B2" sqref="B2:AD2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9" width="3.5703125" style="2" bestFit="1" customWidth="1"/>
    <col min="30" max="30" width="15.28515625" style="6" bestFit="1" customWidth="1"/>
    <col min="31" max="31" width="9.140625" style="1"/>
  </cols>
  <sheetData>
    <row r="1" spans="1:31" ht="20.100000000000001" customHeight="1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1" s="4" customFormat="1" ht="15.75" customHeight="1">
      <c r="A2" s="58" t="s">
        <v>21</v>
      </c>
      <c r="B2" s="61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7"/>
    </row>
    <row r="3" spans="1:31" s="5" customFormat="1" ht="16.5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28" t="s">
        <v>44</v>
      </c>
      <c r="AE3" s="10"/>
    </row>
    <row r="4" spans="1:31" s="5" customFormat="1" ht="1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28" t="s">
        <v>39</v>
      </c>
      <c r="AE4" s="10"/>
    </row>
    <row r="5" spans="1:31" s="5" customFormat="1" ht="16.5" customHeight="1">
      <c r="A5" s="16" t="s">
        <v>46</v>
      </c>
      <c r="B5" s="20" t="str">
        <f>[1]Fevereiro!$I$5</f>
        <v>NE</v>
      </c>
      <c r="C5" s="20" t="str">
        <f>[1]Fevereiro!$I$6</f>
        <v>NE</v>
      </c>
      <c r="D5" s="20" t="str">
        <f>[1]Fevereiro!$I$7</f>
        <v>O</v>
      </c>
      <c r="E5" s="20" t="str">
        <f>[1]Fevereiro!$I$8</f>
        <v>SO</v>
      </c>
      <c r="F5" s="20" t="str">
        <f>[1]Fevereiro!$I$9</f>
        <v>O</v>
      </c>
      <c r="G5" s="20" t="str">
        <f>[1]Fevereiro!$I$10</f>
        <v>O</v>
      </c>
      <c r="H5" s="20" t="str">
        <f>[1]Fevereiro!$I$11</f>
        <v>SE</v>
      </c>
      <c r="I5" s="20" t="str">
        <f>[1]Fevereiro!$I$12</f>
        <v>L</v>
      </c>
      <c r="J5" s="20" t="str">
        <f>[1]Fevereiro!$I$13</f>
        <v>S</v>
      </c>
      <c r="K5" s="20" t="str">
        <f>[1]Fevereiro!$I$14</f>
        <v>SE</v>
      </c>
      <c r="L5" s="20" t="str">
        <f>[1]Fevereiro!$I$15</f>
        <v>L</v>
      </c>
      <c r="M5" s="20" t="str">
        <f>[1]Fevereiro!$I$16</f>
        <v>NE</v>
      </c>
      <c r="N5" s="20" t="str">
        <f>[1]Fevereiro!$I$17</f>
        <v>NE</v>
      </c>
      <c r="O5" s="20" t="str">
        <f>[1]Fevereiro!$I$18</f>
        <v>L</v>
      </c>
      <c r="P5" s="20" t="str">
        <f>[1]Fevereiro!$I$19</f>
        <v>NO</v>
      </c>
      <c r="Q5" s="20" t="str">
        <f>[1]Fevereiro!$I$20</f>
        <v>NE</v>
      </c>
      <c r="R5" s="20" t="str">
        <f>[1]Fevereiro!$I$21</f>
        <v>L</v>
      </c>
      <c r="S5" s="20" t="str">
        <f>[1]Fevereiro!$I$22</f>
        <v>NE</v>
      </c>
      <c r="T5" s="20" t="str">
        <f>[1]Fevereiro!$I$23</f>
        <v>SE</v>
      </c>
      <c r="U5" s="20" t="str">
        <f>[1]Fevereiro!$I$24</f>
        <v>S</v>
      </c>
      <c r="V5" s="20" t="str">
        <f>[1]Fevereiro!$I$25</f>
        <v>O</v>
      </c>
      <c r="W5" s="20" t="str">
        <f>[1]Fevereiro!$I$26</f>
        <v>S</v>
      </c>
      <c r="X5" s="20" t="str">
        <f>[1]Fevereiro!$I$27</f>
        <v>S</v>
      </c>
      <c r="Y5" s="20" t="str">
        <f>[1]Fevereiro!$I$28</f>
        <v>SE</v>
      </c>
      <c r="Z5" s="20" t="str">
        <f>[1]Fevereiro!$I$29</f>
        <v>L</v>
      </c>
      <c r="AA5" s="20" t="str">
        <f>[1]Fevereiro!$I$30</f>
        <v>NE</v>
      </c>
      <c r="AB5" s="20" t="str">
        <f>[1]Fevereiro!$I$31</f>
        <v>SE</v>
      </c>
      <c r="AC5" s="20" t="str">
        <f>[1]Fevereiro!$I$32</f>
        <v>O</v>
      </c>
      <c r="AD5" s="52" t="s">
        <v>61</v>
      </c>
      <c r="AE5" s="10"/>
    </row>
    <row r="6" spans="1:31" s="1" customFormat="1" ht="13.5" customHeight="1">
      <c r="A6" s="16" t="s">
        <v>0</v>
      </c>
      <c r="B6" s="18" t="str">
        <f>[2]Fevereiro!$I$5</f>
        <v>NE</v>
      </c>
      <c r="C6" s="18" t="str">
        <f>[2]Fevereiro!$I$6</f>
        <v>NE</v>
      </c>
      <c r="D6" s="18" t="str">
        <f>[2]Fevereiro!$I$7</f>
        <v>O</v>
      </c>
      <c r="E6" s="18" t="str">
        <f>[2]Fevereiro!$I$8</f>
        <v>L</v>
      </c>
      <c r="F6" s="18" t="str">
        <f>[2]Fevereiro!$I$9</f>
        <v>L</v>
      </c>
      <c r="G6" s="18" t="str">
        <f>[2]Fevereiro!$I$10</f>
        <v>L</v>
      </c>
      <c r="H6" s="18" t="str">
        <f>[2]Fevereiro!$I$11</f>
        <v>NE</v>
      </c>
      <c r="I6" s="18" t="str">
        <f>[2]Fevereiro!$I$12</f>
        <v>L</v>
      </c>
      <c r="J6" s="18" t="str">
        <f>[2]Fevereiro!$I$13</f>
        <v>NE</v>
      </c>
      <c r="K6" s="18" t="str">
        <f>[2]Fevereiro!$I$14</f>
        <v>NE</v>
      </c>
      <c r="L6" s="18" t="str">
        <f>[2]Fevereiro!$I$15</f>
        <v>N</v>
      </c>
      <c r="M6" s="18" t="str">
        <f>[2]Fevereiro!$I$16</f>
        <v>NE</v>
      </c>
      <c r="N6" s="18" t="str">
        <f>[2]Fevereiro!$I$17</f>
        <v>NE</v>
      </c>
      <c r="O6" s="18" t="str">
        <f>[2]Fevereiro!$I$18</f>
        <v>L</v>
      </c>
      <c r="P6" s="18" t="str">
        <f>[2]Fevereiro!$I$19</f>
        <v>NE</v>
      </c>
      <c r="Q6" s="18" t="str">
        <f>[2]Fevereiro!$I$20</f>
        <v>L</v>
      </c>
      <c r="R6" s="18" t="str">
        <f>[2]Fevereiro!$I$21</f>
        <v>NO</v>
      </c>
      <c r="S6" s="18" t="str">
        <f>[2]Fevereiro!$I$22</f>
        <v>NO</v>
      </c>
      <c r="T6" s="21" t="str">
        <f>[2]Fevereiro!$I$23</f>
        <v>NE</v>
      </c>
      <c r="U6" s="21" t="str">
        <f>[2]Fevereiro!$I$24</f>
        <v>NE</v>
      </c>
      <c r="V6" s="21" t="str">
        <f>[2]Fevereiro!$I$25</f>
        <v>SO</v>
      </c>
      <c r="W6" s="21" t="str">
        <f>[2]Fevereiro!$I$26</f>
        <v>S</v>
      </c>
      <c r="X6" s="21" t="str">
        <f>[2]Fevereiro!$I$27</f>
        <v>NE</v>
      </c>
      <c r="Y6" s="21" t="str">
        <f>[2]Fevereiro!$I$28</f>
        <v>N</v>
      </c>
      <c r="Z6" s="21" t="str">
        <f>[2]Fevereiro!$I$29</f>
        <v>L</v>
      </c>
      <c r="AA6" s="21" t="str">
        <f>[2]Fevereiro!$I$30</f>
        <v>S</v>
      </c>
      <c r="AB6" s="21" t="str">
        <f>[2]Fevereiro!$I$31</f>
        <v>S</v>
      </c>
      <c r="AC6" s="21" t="str">
        <f>[2]Fevereiro!$I$32</f>
        <v>NE</v>
      </c>
      <c r="AD6" s="52" t="s">
        <v>61</v>
      </c>
      <c r="AE6" s="2"/>
    </row>
    <row r="7" spans="1:31" ht="13.5" customHeight="1">
      <c r="A7" s="16" t="s">
        <v>1</v>
      </c>
      <c r="B7" s="19" t="str">
        <f>[3]Fevereiro!$I$5</f>
        <v>NE</v>
      </c>
      <c r="C7" s="19" t="str">
        <f>[3]Fevereiro!$I$6</f>
        <v>N</v>
      </c>
      <c r="D7" s="19" t="str">
        <f>[3]Fevereiro!$I$7</f>
        <v>NO</v>
      </c>
      <c r="E7" s="19" t="str">
        <f>[3]Fevereiro!$I$8</f>
        <v>SE</v>
      </c>
      <c r="F7" s="19" t="str">
        <f>[3]Fevereiro!$I$9</f>
        <v>NO</v>
      </c>
      <c r="G7" s="19" t="str">
        <f>[3]Fevereiro!$I$10</f>
        <v>NO</v>
      </c>
      <c r="H7" s="19" t="str">
        <f>[3]Fevereiro!$I$11</f>
        <v>N</v>
      </c>
      <c r="I7" s="19" t="str">
        <f>[3]Fevereiro!$I$12</f>
        <v>N</v>
      </c>
      <c r="J7" s="19" t="str">
        <f>[3]Fevereiro!$I$13</f>
        <v>N</v>
      </c>
      <c r="K7" s="19" t="str">
        <f>[3]Fevereiro!$I$14</f>
        <v>N</v>
      </c>
      <c r="L7" s="19" t="str">
        <f>[3]Fevereiro!$I$15</f>
        <v>N</v>
      </c>
      <c r="M7" s="19" t="str">
        <f>[3]Fevereiro!$I$16</f>
        <v>N</v>
      </c>
      <c r="N7" s="19" t="str">
        <f>[3]Fevereiro!$I$17</f>
        <v>NE</v>
      </c>
      <c r="O7" s="19" t="str">
        <f>[3]Fevereiro!$I$18</f>
        <v>L</v>
      </c>
      <c r="P7" s="19" t="str">
        <f>[3]Fevereiro!$I$19</f>
        <v>NO</v>
      </c>
      <c r="Q7" s="19" t="str">
        <f>[3]Fevereiro!$I$20</f>
        <v>NO</v>
      </c>
      <c r="R7" s="19" t="str">
        <f>[3]Fevereiro!$I$21</f>
        <v>NO</v>
      </c>
      <c r="S7" s="19" t="str">
        <f>[3]Fevereiro!$I$22</f>
        <v>NO</v>
      </c>
      <c r="T7" s="22" t="str">
        <f>[3]Fevereiro!$I$23</f>
        <v>SE</v>
      </c>
      <c r="U7" s="22" t="str">
        <f>[3]Fevereiro!$I$24</f>
        <v>SE</v>
      </c>
      <c r="V7" s="22" t="str">
        <f>[3]Fevereiro!$I$25</f>
        <v>SE</v>
      </c>
      <c r="W7" s="22" t="str">
        <f>[3]Fevereiro!$I$26</f>
        <v>SE</v>
      </c>
      <c r="X7" s="22" t="str">
        <f>[3]Fevereiro!$I$27</f>
        <v>SE</v>
      </c>
      <c r="Y7" s="22" t="str">
        <f>[3]Fevereiro!$I$28</f>
        <v>N</v>
      </c>
      <c r="Z7" s="22" t="str">
        <f>[3]Fevereiro!$I$29</f>
        <v>N</v>
      </c>
      <c r="AA7" s="22" t="str">
        <f>[3]Fevereiro!$I$30</f>
        <v>N</v>
      </c>
      <c r="AB7" s="22" t="str">
        <f>[3]Fevereiro!$I$31</f>
        <v>S</v>
      </c>
      <c r="AC7" s="22" t="str">
        <f>[3]Fevereiro!$I$32</f>
        <v>SE</v>
      </c>
      <c r="AD7" s="52" t="s">
        <v>65</v>
      </c>
      <c r="AE7" s="2"/>
    </row>
    <row r="8" spans="1:31" ht="13.5" customHeight="1">
      <c r="A8" s="16" t="s">
        <v>47</v>
      </c>
      <c r="B8" s="23" t="str">
        <f>[4]Fevereiro!$I$5</f>
        <v>NE</v>
      </c>
      <c r="C8" s="23" t="str">
        <f>[4]Fevereiro!$I$6</f>
        <v>N</v>
      </c>
      <c r="D8" s="23" t="str">
        <f>[4]Fevereiro!$I$7</f>
        <v>NE</v>
      </c>
      <c r="E8" s="23" t="str">
        <f>[4]Fevereiro!$I$8</f>
        <v>NE</v>
      </c>
      <c r="F8" s="23" t="str">
        <f>[4]Fevereiro!$I$9</f>
        <v>NE</v>
      </c>
      <c r="G8" s="23" t="str">
        <f>[4]Fevereiro!$I$10</f>
        <v>NE</v>
      </c>
      <c r="H8" s="23" t="str">
        <f>[4]Fevereiro!$I$11</f>
        <v>NE</v>
      </c>
      <c r="I8" s="23" t="str">
        <f>[4]Fevereiro!$I$12</f>
        <v>NE</v>
      </c>
      <c r="J8" s="23" t="str">
        <f>[4]Fevereiro!$I$13</f>
        <v>N</v>
      </c>
      <c r="K8" s="23" t="str">
        <f>[4]Fevereiro!$I$14</f>
        <v>NE</v>
      </c>
      <c r="L8" s="23" t="str">
        <f>[4]Fevereiro!$I$15</f>
        <v>N</v>
      </c>
      <c r="M8" s="23" t="str">
        <f>[4]Fevereiro!$I$16</f>
        <v>NE</v>
      </c>
      <c r="N8" s="23" t="str">
        <f>[4]Fevereiro!$I$17</f>
        <v>NE</v>
      </c>
      <c r="O8" s="23" t="str">
        <f>[4]Fevereiro!$I$18</f>
        <v>N</v>
      </c>
      <c r="P8" s="23" t="str">
        <f>[4]Fevereiro!$I$19</f>
        <v>N</v>
      </c>
      <c r="Q8" s="23" t="str">
        <f>[4]Fevereiro!$I$20</f>
        <v>NE</v>
      </c>
      <c r="R8" s="23" t="str">
        <f>[4]Fevereiro!$I$21</f>
        <v>N</v>
      </c>
      <c r="S8" s="23" t="str">
        <f>[4]Fevereiro!$I$22</f>
        <v>NE</v>
      </c>
      <c r="T8" s="22" t="str">
        <f>[4]Fevereiro!$I$23</f>
        <v>N</v>
      </c>
      <c r="U8" s="22" t="str">
        <f>[4]Fevereiro!$I$24</f>
        <v>NE</v>
      </c>
      <c r="V8" s="22" t="str">
        <f>[4]Fevereiro!$I$25</f>
        <v>S</v>
      </c>
      <c r="W8" s="22" t="str">
        <f>[4]Fevereiro!$I$26</f>
        <v>SE</v>
      </c>
      <c r="X8" s="22" t="str">
        <f>[4]Fevereiro!$I$27</f>
        <v>NE</v>
      </c>
      <c r="Y8" s="22" t="str">
        <f>[4]Fevereiro!$I$28</f>
        <v>NE</v>
      </c>
      <c r="Z8" s="22" t="str">
        <f>[4]Fevereiro!$I$29</f>
        <v>NE</v>
      </c>
      <c r="AA8" s="22" t="str">
        <f>[4]Fevereiro!$I$30</f>
        <v>NE</v>
      </c>
      <c r="AB8" s="22" t="str">
        <f>[4]Fevereiro!$I$31</f>
        <v>SO</v>
      </c>
      <c r="AC8" s="22" t="str">
        <f>[4]Fevereiro!$I$32</f>
        <v>N</v>
      </c>
      <c r="AD8" s="52" t="s">
        <v>61</v>
      </c>
      <c r="AE8" s="2"/>
    </row>
    <row r="9" spans="1:31" ht="12.75" customHeight="1">
      <c r="A9" s="16" t="s">
        <v>2</v>
      </c>
      <c r="B9" s="24" t="str">
        <f>[5]Fevereiro!$I$5</f>
        <v>NE</v>
      </c>
      <c r="C9" s="24" t="str">
        <f>[5]Fevereiro!$I$6</f>
        <v>N</v>
      </c>
      <c r="D9" s="24" t="str">
        <f>[5]Fevereiro!$I$7</f>
        <v>N</v>
      </c>
      <c r="E9" s="24" t="str">
        <f>[5]Fevereiro!$I$8</f>
        <v>N</v>
      </c>
      <c r="F9" s="24" t="str">
        <f>[5]Fevereiro!$I$9</f>
        <v>N</v>
      </c>
      <c r="G9" s="24" t="str">
        <f>[5]Fevereiro!$I$10</f>
        <v>N</v>
      </c>
      <c r="H9" s="24" t="str">
        <f>[5]Fevereiro!$I$11</f>
        <v>N</v>
      </c>
      <c r="I9" s="24" t="str">
        <f>[5]Fevereiro!$I$12</f>
        <v>N</v>
      </c>
      <c r="J9" s="24" t="str">
        <f>[5]Fevereiro!$I$13</f>
        <v>NE</v>
      </c>
      <c r="K9" s="24" t="str">
        <f>[5]Fevereiro!$I$14</f>
        <v>N</v>
      </c>
      <c r="L9" s="24" t="str">
        <f>[5]Fevereiro!$I$15</f>
        <v>N</v>
      </c>
      <c r="M9" s="24" t="str">
        <f>[5]Fevereiro!$I$16</f>
        <v>N</v>
      </c>
      <c r="N9" s="24" t="str">
        <f>[5]Fevereiro!$I$17</f>
        <v>N</v>
      </c>
      <c r="O9" s="24" t="str">
        <f>[5]Fevereiro!$I$18</f>
        <v>N</v>
      </c>
      <c r="P9" s="24" t="str">
        <f>[5]Fevereiro!$I$19</f>
        <v>NE</v>
      </c>
      <c r="Q9" s="24" t="str">
        <f>[5]Fevereiro!$I$20</f>
        <v>N</v>
      </c>
      <c r="R9" s="24" t="str">
        <f>[5]Fevereiro!$I$21</f>
        <v>NE</v>
      </c>
      <c r="S9" s="24" t="str">
        <f>[5]Fevereiro!$I$22</f>
        <v>NE</v>
      </c>
      <c r="T9" s="21" t="str">
        <f>[5]Fevereiro!$I$23</f>
        <v>N</v>
      </c>
      <c r="U9" s="21" t="str">
        <f>[5]Fevereiro!$I$24</f>
        <v>L</v>
      </c>
      <c r="V9" s="24" t="str">
        <f>[5]Fevereiro!$I$25</f>
        <v>L</v>
      </c>
      <c r="W9" s="21" t="str">
        <f>[5]Fevereiro!$I$26</f>
        <v>N</v>
      </c>
      <c r="X9" s="21" t="str">
        <f>[5]Fevereiro!$I$27</f>
        <v>L</v>
      </c>
      <c r="Y9" s="21" t="str">
        <f>[5]Fevereiro!$I$28</f>
        <v>NE</v>
      </c>
      <c r="Z9" s="21" t="str">
        <f>[5]Fevereiro!$I$29</f>
        <v>N</v>
      </c>
      <c r="AA9" s="21" t="str">
        <f>[5]Fevereiro!$I$30</f>
        <v>N</v>
      </c>
      <c r="AB9" s="21" t="str">
        <f>[5]Fevereiro!$I$31</f>
        <v>N</v>
      </c>
      <c r="AC9" s="21" t="str">
        <f>[5]Fevereiro!$I$32</f>
        <v>N</v>
      </c>
      <c r="AD9" s="52" t="s">
        <v>65</v>
      </c>
      <c r="AE9" s="2"/>
    </row>
    <row r="10" spans="1:31" ht="12.75" customHeight="1">
      <c r="A10" s="16" t="s">
        <v>3</v>
      </c>
      <c r="B10" s="24" t="str">
        <f>[6]Fevereiro!$I$5</f>
        <v>L</v>
      </c>
      <c r="C10" s="24" t="str">
        <f>[6]Fevereiro!$I$6</f>
        <v>NO</v>
      </c>
      <c r="D10" s="24" t="str">
        <f>[6]Fevereiro!$I$7</f>
        <v>O</v>
      </c>
      <c r="E10" s="24" t="str">
        <f>[6]Fevereiro!$I$8</f>
        <v>SO</v>
      </c>
      <c r="F10" s="24" t="str">
        <f>[6]Fevereiro!$I$9</f>
        <v>O</v>
      </c>
      <c r="G10" s="24" t="str">
        <f>[6]Fevereiro!$I$10</f>
        <v>NE</v>
      </c>
      <c r="H10" s="24" t="str">
        <f>[6]Fevereiro!$I$11</f>
        <v>NE</v>
      </c>
      <c r="I10" s="24" t="str">
        <f>[6]Fevereiro!$I$12</f>
        <v>L</v>
      </c>
      <c r="J10" s="24" t="str">
        <f>[6]Fevereiro!$I$13</f>
        <v>L</v>
      </c>
      <c r="K10" s="24" t="str">
        <f>[6]Fevereiro!$I$14</f>
        <v>L</v>
      </c>
      <c r="L10" s="24" t="str">
        <f>[6]Fevereiro!$I$15</f>
        <v>L</v>
      </c>
      <c r="M10" s="24" t="str">
        <f>[6]Fevereiro!$I$16</f>
        <v>O</v>
      </c>
      <c r="N10" s="24" t="str">
        <f>[6]Fevereiro!$I$17</f>
        <v>NO</v>
      </c>
      <c r="O10" s="24" t="str">
        <f>[6]Fevereiro!$I$18</f>
        <v>O</v>
      </c>
      <c r="P10" s="24" t="str">
        <f>[6]Fevereiro!$I$19</f>
        <v>SO</v>
      </c>
      <c r="Q10" s="24" t="str">
        <f>[6]Fevereiro!$I$20</f>
        <v>O</v>
      </c>
      <c r="R10" s="24" t="str">
        <f>[6]Fevereiro!$I$21</f>
        <v>O</v>
      </c>
      <c r="S10" s="24" t="str">
        <f>[6]Fevereiro!$I$22</f>
        <v>O</v>
      </c>
      <c r="T10" s="21" t="str">
        <f>[6]Fevereiro!$I$23</f>
        <v>L</v>
      </c>
      <c r="U10" s="21" t="str">
        <f>[6]Fevereiro!$I$24</f>
        <v>SO</v>
      </c>
      <c r="V10" s="21" t="str">
        <f>[6]Fevereiro!$I$25</f>
        <v>O</v>
      </c>
      <c r="W10" s="21" t="str">
        <f>[6]Fevereiro!$I$26</f>
        <v>SE</v>
      </c>
      <c r="X10" s="21" t="str">
        <f>[6]Fevereiro!$I$27</f>
        <v>NO</v>
      </c>
      <c r="Y10" s="21" t="str">
        <f>[6]Fevereiro!$I$28</f>
        <v>SE</v>
      </c>
      <c r="Z10" s="21" t="str">
        <f>[6]Fevereiro!$I$29</f>
        <v>SO</v>
      </c>
      <c r="AA10" s="21" t="str">
        <f>[6]Fevereiro!$I$30</f>
        <v>SO</v>
      </c>
      <c r="AB10" s="21" t="str">
        <f>[6]Fevereiro!$I$31</f>
        <v>NO</v>
      </c>
      <c r="AC10" s="21" t="str">
        <f>[6]Fevereiro!$I$32</f>
        <v>L</v>
      </c>
      <c r="AD10" s="52" t="s">
        <v>62</v>
      </c>
      <c r="AE10" s="2"/>
    </row>
    <row r="11" spans="1:31" ht="12.75" customHeight="1">
      <c r="A11" s="16" t="s">
        <v>4</v>
      </c>
      <c r="B11" s="24" t="str">
        <f>[7]Fevereiro!$I$5</f>
        <v>NE</v>
      </c>
      <c r="C11" s="24" t="str">
        <f>[7]Fevereiro!$I$6</f>
        <v>N</v>
      </c>
      <c r="D11" s="24" t="str">
        <f>[7]Fevereiro!$I$7</f>
        <v>N</v>
      </c>
      <c r="E11" s="24" t="str">
        <f>[7]Fevereiro!$I$8</f>
        <v>O</v>
      </c>
      <c r="F11" s="24" t="str">
        <f>[7]Fevereiro!$I$9</f>
        <v>NO</v>
      </c>
      <c r="G11" s="24" t="str">
        <f>[7]Fevereiro!$I$10</f>
        <v>N</v>
      </c>
      <c r="H11" s="24" t="str">
        <f>[7]Fevereiro!$I$11</f>
        <v>N</v>
      </c>
      <c r="I11" s="24" t="str">
        <f>[7]Fevereiro!$I$12</f>
        <v>L</v>
      </c>
      <c r="J11" s="24" t="str">
        <f>[7]Fevereiro!$I$13</f>
        <v>NE</v>
      </c>
      <c r="K11" s="24" t="str">
        <f>[7]Fevereiro!$I$14</f>
        <v>NE</v>
      </c>
      <c r="L11" s="24" t="str">
        <f>[7]Fevereiro!$I$15</f>
        <v>NE</v>
      </c>
      <c r="M11" s="24" t="str">
        <f>[7]Fevereiro!$I$16</f>
        <v>NO</v>
      </c>
      <c r="N11" s="24" t="str">
        <f>[7]Fevereiro!$I$17</f>
        <v>O</v>
      </c>
      <c r="O11" s="24" t="str">
        <f>[7]Fevereiro!$I$18</f>
        <v>SO</v>
      </c>
      <c r="P11" s="24" t="str">
        <f>[7]Fevereiro!$I$19</f>
        <v>SO</v>
      </c>
      <c r="Q11" s="24" t="str">
        <f>[7]Fevereiro!$I$20</f>
        <v>SO</v>
      </c>
      <c r="R11" s="24" t="str">
        <f>[7]Fevereiro!$I$21</f>
        <v>NE</v>
      </c>
      <c r="S11" s="24" t="str">
        <f>[7]Fevereiro!$I$22</f>
        <v>NO</v>
      </c>
      <c r="T11" s="21" t="str">
        <f>[7]Fevereiro!$I$23</f>
        <v>L</v>
      </c>
      <c r="U11" s="21" t="str">
        <f>[7]Fevereiro!$I$24</f>
        <v>L</v>
      </c>
      <c r="V11" s="21" t="str">
        <f>[7]Fevereiro!$I$25</f>
        <v>O</v>
      </c>
      <c r="W11" s="21" t="str">
        <f>[7]Fevereiro!$I$26</f>
        <v>L</v>
      </c>
      <c r="X11" s="21" t="str">
        <f>[7]Fevereiro!$I$27</f>
        <v>N</v>
      </c>
      <c r="Y11" s="21" t="str">
        <f>[7]Fevereiro!$I$28</f>
        <v>N</v>
      </c>
      <c r="Z11" s="21" t="str">
        <f>[7]Fevereiro!$I$29</f>
        <v>N</v>
      </c>
      <c r="AA11" s="21" t="str">
        <f>[7]Fevereiro!$I$30</f>
        <v>O</v>
      </c>
      <c r="AB11" s="21" t="str">
        <f>[7]Fevereiro!$I$31</f>
        <v>O</v>
      </c>
      <c r="AC11" s="21" t="str">
        <f>[7]Fevereiro!$I$32</f>
        <v>N</v>
      </c>
      <c r="AD11" s="52" t="s">
        <v>65</v>
      </c>
      <c r="AE11" s="2"/>
    </row>
    <row r="12" spans="1:31" ht="11.25" customHeight="1">
      <c r="A12" s="16" t="s">
        <v>5</v>
      </c>
      <c r="B12" s="21" t="str">
        <f>[8]Fevereiro!$I$5</f>
        <v>L</v>
      </c>
      <c r="C12" s="21" t="str">
        <f>[8]Fevereiro!$I$6</f>
        <v>NE</v>
      </c>
      <c r="D12" s="21" t="str">
        <f>[8]Fevereiro!$I$7</f>
        <v>L</v>
      </c>
      <c r="E12" s="21" t="str">
        <f>[8]Fevereiro!$I$8</f>
        <v>L</v>
      </c>
      <c r="F12" s="21" t="str">
        <f>[8]Fevereiro!$I$9</f>
        <v>L</v>
      </c>
      <c r="G12" s="21" t="str">
        <f>[8]Fevereiro!$I$10</f>
        <v>L</v>
      </c>
      <c r="H12" s="21" t="str">
        <f>[8]Fevereiro!$I$11</f>
        <v>L</v>
      </c>
      <c r="I12" s="21" t="str">
        <f>[8]Fevereiro!$I$12</f>
        <v>L</v>
      </c>
      <c r="J12" s="21" t="str">
        <f>[8]Fevereiro!$I$13</f>
        <v>L</v>
      </c>
      <c r="K12" s="21" t="str">
        <f>[8]Fevereiro!$I$14</f>
        <v>N</v>
      </c>
      <c r="L12" s="21" t="str">
        <f>[8]Fevereiro!$I$15</f>
        <v>L</v>
      </c>
      <c r="M12" s="21" t="str">
        <f>[8]Fevereiro!$I$16</f>
        <v>NO</v>
      </c>
      <c r="N12" s="21" t="str">
        <f>[8]Fevereiro!$I$17</f>
        <v>NO</v>
      </c>
      <c r="O12" s="21" t="str">
        <f>[8]Fevereiro!$I$18</f>
        <v>NO</v>
      </c>
      <c r="P12" s="21" t="str">
        <f>[8]Fevereiro!$I$19</f>
        <v>O</v>
      </c>
      <c r="Q12" s="21" t="str">
        <f>[8]Fevereiro!$I$20</f>
        <v>L</v>
      </c>
      <c r="R12" s="21" t="str">
        <f>[8]Fevereiro!$I$21</f>
        <v>NO</v>
      </c>
      <c r="S12" s="21" t="str">
        <f>[8]Fevereiro!$I$22</f>
        <v>L</v>
      </c>
      <c r="T12" s="21" t="str">
        <f>[8]Fevereiro!$I$23</f>
        <v>L</v>
      </c>
      <c r="U12" s="21" t="str">
        <f>[8]Fevereiro!$I$24</f>
        <v>NO</v>
      </c>
      <c r="V12" s="21" t="str">
        <f>[8]Fevereiro!$I$25</f>
        <v>NO</v>
      </c>
      <c r="W12" s="21" t="str">
        <f>[8]Fevereiro!$I$26</f>
        <v>SE</v>
      </c>
      <c r="X12" s="21" t="str">
        <f>[8]Fevereiro!$I$27</f>
        <v>O</v>
      </c>
      <c r="Y12" s="21" t="str">
        <f>[8]Fevereiro!$I$28</f>
        <v>L</v>
      </c>
      <c r="Z12" s="21" t="str">
        <f>[8]Fevereiro!$I$29</f>
        <v>L</v>
      </c>
      <c r="AA12" s="21" t="str">
        <f>[8]Fevereiro!$I$30</f>
        <v>NE</v>
      </c>
      <c r="AB12" s="21" t="str">
        <f>[8]Fevereiro!$I$31</f>
        <v>O</v>
      </c>
      <c r="AC12" s="21" t="str">
        <f>[8]Fevereiro!$I$32</f>
        <v>N</v>
      </c>
      <c r="AD12" s="52" t="s">
        <v>66</v>
      </c>
      <c r="AE12" s="2"/>
    </row>
    <row r="13" spans="1:31" ht="12" customHeight="1">
      <c r="A13" s="16" t="s">
        <v>49</v>
      </c>
      <c r="B13" s="21" t="str">
        <f>[9]Fevereiro!$I$5</f>
        <v>NE</v>
      </c>
      <c r="C13" s="21" t="str">
        <f>[9]Fevereiro!$I$6</f>
        <v>NE</v>
      </c>
      <c r="D13" s="21" t="str">
        <f>[9]Fevereiro!$I$7</f>
        <v>NE</v>
      </c>
      <c r="E13" s="21" t="str">
        <f>[9]Fevereiro!$I$8</f>
        <v>NO</v>
      </c>
      <c r="F13" s="21" t="str">
        <f>[9]Fevereiro!$I$9</f>
        <v>N</v>
      </c>
      <c r="G13" s="21" t="str">
        <f>[9]Fevereiro!$I$10</f>
        <v>NE</v>
      </c>
      <c r="H13" s="21" t="str">
        <f>[9]Fevereiro!$I$11</f>
        <v>NE</v>
      </c>
      <c r="I13" s="21" t="str">
        <f>[9]Fevereiro!$I$12</f>
        <v>NE</v>
      </c>
      <c r="J13" s="21" t="str">
        <f>[9]Fevereiro!$I$13</f>
        <v>NE</v>
      </c>
      <c r="K13" s="21" t="str">
        <f>[9]Fevereiro!$I$14</f>
        <v>NE</v>
      </c>
      <c r="L13" s="21" t="str">
        <f>[9]Fevereiro!$I$15</f>
        <v>N</v>
      </c>
      <c r="M13" s="21" t="str">
        <f>[9]Fevereiro!$I$16</f>
        <v>NO</v>
      </c>
      <c r="N13" s="21" t="str">
        <f>[9]Fevereiro!$I$17</f>
        <v>NE</v>
      </c>
      <c r="O13" s="21" t="str">
        <f>[9]Fevereiro!$I$18</f>
        <v>NE</v>
      </c>
      <c r="P13" s="21" t="str">
        <f>[9]Fevereiro!$I$19</f>
        <v>NE</v>
      </c>
      <c r="Q13" s="21" t="str">
        <f>[9]Fevereiro!$I$20</f>
        <v>NE</v>
      </c>
      <c r="R13" s="21" t="str">
        <f>[9]Fevereiro!$I$21</f>
        <v>NE</v>
      </c>
      <c r="S13" s="21" t="str">
        <f>[9]Fevereiro!$I$22</f>
        <v>N</v>
      </c>
      <c r="T13" s="21" t="str">
        <f>[9]Fevereiro!$I$23</f>
        <v>L</v>
      </c>
      <c r="U13" s="21" t="str">
        <f>[9]Fevereiro!$I$24</f>
        <v>NO</v>
      </c>
      <c r="V13" s="21" t="str">
        <f>[9]Fevereiro!$I$25</f>
        <v>L</v>
      </c>
      <c r="W13" s="21" t="str">
        <f>[9]Fevereiro!$I$26</f>
        <v>NE</v>
      </c>
      <c r="X13" s="21" t="str">
        <f>[9]Fevereiro!$I$27</f>
        <v>NE</v>
      </c>
      <c r="Y13" s="21" t="str">
        <f>[9]Fevereiro!$I$28</f>
        <v>N</v>
      </c>
      <c r="Z13" s="21" t="str">
        <f>[9]Fevereiro!$I$29</f>
        <v>NE</v>
      </c>
      <c r="AA13" s="21" t="str">
        <f>[9]Fevereiro!$I$30</f>
        <v>NO</v>
      </c>
      <c r="AB13" s="21" t="str">
        <f>[9]Fevereiro!$I$31</f>
        <v>N</v>
      </c>
      <c r="AC13" s="21" t="str">
        <f>[9]Fevereiro!$I$32</f>
        <v>NE</v>
      </c>
      <c r="AD13" s="52" t="s">
        <v>61</v>
      </c>
      <c r="AE13" s="2"/>
    </row>
    <row r="14" spans="1:31" ht="12.75" customHeight="1">
      <c r="A14" s="16" t="s">
        <v>6</v>
      </c>
      <c r="B14" s="21" t="str">
        <f>[10]Fevereiro!$I$5</f>
        <v>NE</v>
      </c>
      <c r="C14" s="21" t="str">
        <f>[10]Fevereiro!$I$6</f>
        <v>L</v>
      </c>
      <c r="D14" s="21" t="str">
        <f>[10]Fevereiro!$I$7</f>
        <v>O</v>
      </c>
      <c r="E14" s="21" t="str">
        <f>[10]Fevereiro!$I$8</f>
        <v>O</v>
      </c>
      <c r="F14" s="21" t="str">
        <f>[10]Fevereiro!$I$9</f>
        <v>L</v>
      </c>
      <c r="G14" s="21" t="str">
        <f>[10]Fevereiro!$I$10</f>
        <v>NE</v>
      </c>
      <c r="H14" s="21" t="str">
        <f>[10]Fevereiro!$I$11</f>
        <v>N</v>
      </c>
      <c r="I14" s="21" t="str">
        <f>[10]Fevereiro!$I$12</f>
        <v>L</v>
      </c>
      <c r="J14" s="21" t="str">
        <f>[10]Fevereiro!$I$13</f>
        <v>NE</v>
      </c>
      <c r="K14" s="21" t="str">
        <f>[10]Fevereiro!$I$14</f>
        <v>NO</v>
      </c>
      <c r="L14" s="21" t="str">
        <f>[10]Fevereiro!$I$15</f>
        <v>O</v>
      </c>
      <c r="M14" s="21" t="str">
        <f>[10]Fevereiro!$I$16</f>
        <v>NO</v>
      </c>
      <c r="N14" s="21" t="str">
        <f>[10]Fevereiro!$I$17</f>
        <v>NO</v>
      </c>
      <c r="O14" s="21" t="str">
        <f>[10]Fevereiro!$I$18</f>
        <v>L</v>
      </c>
      <c r="P14" s="21" t="str">
        <f>[10]Fevereiro!$I$19</f>
        <v>SE</v>
      </c>
      <c r="Q14" s="21" t="str">
        <f>[10]Fevereiro!$I$20</f>
        <v>L</v>
      </c>
      <c r="R14" s="21" t="str">
        <f>[10]Fevereiro!$I$21</f>
        <v>L</v>
      </c>
      <c r="S14" s="21" t="str">
        <f>[10]Fevereiro!$I$22</f>
        <v>L</v>
      </c>
      <c r="T14" s="21" t="str">
        <f>[10]Fevereiro!$I$23</f>
        <v>SE</v>
      </c>
      <c r="U14" s="21" t="str">
        <f>[10]Fevereiro!$I$24</f>
        <v>L</v>
      </c>
      <c r="V14" s="21" t="str">
        <f>[10]Fevereiro!$I$25</f>
        <v>SE</v>
      </c>
      <c r="W14" s="21" t="str">
        <f>[10]Fevereiro!$I$26</f>
        <v>SE</v>
      </c>
      <c r="X14" s="21" t="str">
        <f>[10]Fevereiro!$I$27</f>
        <v>SE</v>
      </c>
      <c r="Y14" s="21" t="str">
        <f>[10]Fevereiro!$I$28</f>
        <v>N</v>
      </c>
      <c r="Z14" s="21" t="str">
        <f>[10]Fevereiro!$I$29</f>
        <v>N</v>
      </c>
      <c r="AA14" s="21" t="str">
        <f>[10]Fevereiro!$I$30</f>
        <v>NO</v>
      </c>
      <c r="AB14" s="21" t="str">
        <f>[10]Fevereiro!$I$31</f>
        <v>O</v>
      </c>
      <c r="AC14" s="21" t="str">
        <f>[10]Fevereiro!$I$32</f>
        <v>O</v>
      </c>
      <c r="AD14" s="52" t="s">
        <v>66</v>
      </c>
      <c r="AE14" s="2"/>
    </row>
    <row r="15" spans="1:31" ht="12.75" customHeight="1">
      <c r="A15" s="16" t="s">
        <v>7</v>
      </c>
      <c r="B15" s="24" t="str">
        <f>[11]Fevereiro!$I$5</f>
        <v>NE</v>
      </c>
      <c r="C15" s="24" t="str">
        <f>[11]Fevereiro!$I$6</f>
        <v>N</v>
      </c>
      <c r="D15" s="24" t="str">
        <f>[11]Fevereiro!$I$7</f>
        <v>O</v>
      </c>
      <c r="E15" s="24" t="str">
        <f>[11]Fevereiro!$I$8</f>
        <v>SE</v>
      </c>
      <c r="F15" s="24" t="str">
        <f>[11]Fevereiro!$I$9</f>
        <v>NE</v>
      </c>
      <c r="G15" s="24" t="str">
        <f>[11]Fevereiro!$I$10</f>
        <v>NE</v>
      </c>
      <c r="H15" s="24" t="str">
        <f>[11]Fevereiro!$I$11</f>
        <v>L</v>
      </c>
      <c r="I15" s="24" t="str">
        <f>[11]Fevereiro!$I$12</f>
        <v>NE</v>
      </c>
      <c r="J15" s="24" t="str">
        <f>[11]Fevereiro!$I$13</f>
        <v>NE</v>
      </c>
      <c r="K15" s="24" t="str">
        <f>[11]Fevereiro!$I$14</f>
        <v>N</v>
      </c>
      <c r="L15" s="24" t="str">
        <f>[11]Fevereiro!$I$15</f>
        <v>N</v>
      </c>
      <c r="M15" s="24" t="str">
        <f>[11]Fevereiro!$I$16</f>
        <v>N</v>
      </c>
      <c r="N15" s="24" t="str">
        <f>[11]Fevereiro!$I$17</f>
        <v>NE</v>
      </c>
      <c r="O15" s="24" t="str">
        <f>[11]Fevereiro!$I$18</f>
        <v>NE</v>
      </c>
      <c r="P15" s="24" t="str">
        <f>[11]Fevereiro!$I$19</f>
        <v>N</v>
      </c>
      <c r="Q15" s="24" t="str">
        <f>[11]Fevereiro!$I$20</f>
        <v>N</v>
      </c>
      <c r="R15" s="24" t="str">
        <f>[11]Fevereiro!$I$21</f>
        <v>NO</v>
      </c>
      <c r="S15" s="24" t="str">
        <f>[11]Fevereiro!$I$22</f>
        <v>N</v>
      </c>
      <c r="T15" s="21" t="str">
        <f>[11]Fevereiro!$I$23</f>
        <v>NE</v>
      </c>
      <c r="U15" s="21" t="str">
        <f>[11]Fevereiro!$I$24</f>
        <v>N</v>
      </c>
      <c r="V15" s="21" t="str">
        <f>[11]Fevereiro!$I$25</f>
        <v>O</v>
      </c>
      <c r="W15" s="21" t="str">
        <f>[11]Fevereiro!$I$26</f>
        <v>S</v>
      </c>
      <c r="X15" s="21" t="str">
        <f>[11]Fevereiro!$I$27</f>
        <v>L</v>
      </c>
      <c r="Y15" s="21" t="str">
        <f>[11]Fevereiro!$I$28</f>
        <v>NE</v>
      </c>
      <c r="Z15" s="21" t="str">
        <f>[11]Fevereiro!$I$29</f>
        <v>NO</v>
      </c>
      <c r="AA15" s="21" t="str">
        <f>[11]Fevereiro!$I$30</f>
        <v>S</v>
      </c>
      <c r="AB15" s="21" t="str">
        <f>[11]Fevereiro!$I$31</f>
        <v>S</v>
      </c>
      <c r="AC15" s="21" t="str">
        <f>[11]Fevereiro!$I$32</f>
        <v>SE</v>
      </c>
      <c r="AD15" s="52" t="s">
        <v>61</v>
      </c>
      <c r="AE15" s="2"/>
    </row>
    <row r="16" spans="1:31" ht="13.5" customHeight="1">
      <c r="A16" s="16" t="s">
        <v>8</v>
      </c>
      <c r="B16" s="24" t="str">
        <f>[12]Fevereiro!$I$5</f>
        <v>NE</v>
      </c>
      <c r="C16" s="24" t="str">
        <f>[12]Fevereiro!$I$6</f>
        <v>NE</v>
      </c>
      <c r="D16" s="24" t="str">
        <f>[12]Fevereiro!$I$7</f>
        <v>N</v>
      </c>
      <c r="E16" s="24" t="str">
        <f>[12]Fevereiro!$I$8</f>
        <v>L</v>
      </c>
      <c r="F16" s="24" t="str">
        <f>[12]Fevereiro!$I$9</f>
        <v>NE</v>
      </c>
      <c r="G16" s="24" t="str">
        <f>[12]Fevereiro!$I$10</f>
        <v>NE</v>
      </c>
      <c r="H16" s="24" t="str">
        <f>[12]Fevereiro!$I$11</f>
        <v>L</v>
      </c>
      <c r="I16" s="24" t="str">
        <f>[12]Fevereiro!$I$12</f>
        <v>NE</v>
      </c>
      <c r="J16" s="24" t="str">
        <f>[12]Fevereiro!$I$13</f>
        <v>NE</v>
      </c>
      <c r="K16" s="24" t="str">
        <f>[12]Fevereiro!$I$14</f>
        <v>NE</v>
      </c>
      <c r="L16" s="24" t="str">
        <f>[12]Fevereiro!$I$15</f>
        <v>NE</v>
      </c>
      <c r="M16" s="24" t="str">
        <f>[12]Fevereiro!$I$16</f>
        <v>NO</v>
      </c>
      <c r="N16" s="24" t="str">
        <f>[12]Fevereiro!$I$17</f>
        <v>NE</v>
      </c>
      <c r="O16" s="24" t="str">
        <f>[12]Fevereiro!$I$18</f>
        <v>NE</v>
      </c>
      <c r="P16" s="24" t="str">
        <f>[12]Fevereiro!$I$19</f>
        <v>N</v>
      </c>
      <c r="Q16" s="21" t="str">
        <f>[12]Fevereiro!$I$20</f>
        <v>N</v>
      </c>
      <c r="R16" s="21" t="str">
        <f>[12]Fevereiro!$I$21</f>
        <v>NE</v>
      </c>
      <c r="S16" s="21" t="str">
        <f>[12]Fevereiro!$I$22</f>
        <v>NE</v>
      </c>
      <c r="T16" s="21" t="str">
        <f>[12]Fevereiro!$I$23</f>
        <v>SE</v>
      </c>
      <c r="U16" s="21" t="str">
        <f>[12]Fevereiro!$I$24</f>
        <v>SE</v>
      </c>
      <c r="V16" s="21" t="str">
        <f>[12]Fevereiro!$I$25</f>
        <v>SO</v>
      </c>
      <c r="W16" s="21" t="str">
        <f>[12]Fevereiro!$I$26</f>
        <v>S</v>
      </c>
      <c r="X16" s="21" t="str">
        <f>[12]Fevereiro!$I$27</f>
        <v>NE</v>
      </c>
      <c r="Y16" s="21" t="str">
        <f>[12]Fevereiro!$I$28</f>
        <v>NE</v>
      </c>
      <c r="Z16" s="21" t="str">
        <f>[12]Fevereiro!$I$29</f>
        <v>NE</v>
      </c>
      <c r="AA16" s="21" t="str">
        <f>[12]Fevereiro!$I$30</f>
        <v>S</v>
      </c>
      <c r="AB16" s="21" t="str">
        <f>[12]Fevereiro!$I$31</f>
        <v>S</v>
      </c>
      <c r="AC16" s="21" t="str">
        <f>[12]Fevereiro!$I$32</f>
        <v>S</v>
      </c>
      <c r="AD16" s="52" t="s">
        <v>61</v>
      </c>
      <c r="AE16" s="2"/>
    </row>
    <row r="17" spans="1:32" ht="12" customHeight="1">
      <c r="A17" s="16" t="s">
        <v>9</v>
      </c>
      <c r="B17" s="24" t="str">
        <f>[13]Fevereiro!$I$5</f>
        <v>NE</v>
      </c>
      <c r="C17" s="24" t="str">
        <f>[13]Fevereiro!$I$6</f>
        <v>N</v>
      </c>
      <c r="D17" s="24" t="str">
        <f>[13]Fevereiro!$I$7</f>
        <v>NO</v>
      </c>
      <c r="E17" s="24" t="str">
        <f>[13]Fevereiro!$I$8</f>
        <v>NE</v>
      </c>
      <c r="F17" s="24" t="str">
        <f>[13]Fevereiro!$I$9</f>
        <v>L</v>
      </c>
      <c r="G17" s="24" t="str">
        <f>[13]Fevereiro!$I$10</f>
        <v>L</v>
      </c>
      <c r="H17" s="24" t="str">
        <f>[13]Fevereiro!$I$11</f>
        <v>L</v>
      </c>
      <c r="I17" s="24" t="str">
        <f>[13]Fevereiro!$I$12</f>
        <v>NE</v>
      </c>
      <c r="J17" s="24" t="str">
        <f>[13]Fevereiro!$I$13</f>
        <v>N</v>
      </c>
      <c r="K17" s="24" t="str">
        <f>[13]Fevereiro!$I$14</f>
        <v>N</v>
      </c>
      <c r="L17" s="24" t="str">
        <f>[13]Fevereiro!$I$15</f>
        <v>N</v>
      </c>
      <c r="M17" s="24" t="str">
        <f>[13]Fevereiro!$I$16</f>
        <v>N</v>
      </c>
      <c r="N17" s="24" t="str">
        <f>[13]Fevereiro!$I$17</f>
        <v>NE</v>
      </c>
      <c r="O17" s="24" t="str">
        <f>[13]Fevereiro!$I$18</f>
        <v>L</v>
      </c>
      <c r="P17" s="24" t="str">
        <f>[13]Fevereiro!$I$19</f>
        <v>N</v>
      </c>
      <c r="Q17" s="24" t="str">
        <f>[13]Fevereiro!$I$20</f>
        <v>N</v>
      </c>
      <c r="R17" s="24" t="str">
        <f>[13]Fevereiro!$I$21</f>
        <v>N</v>
      </c>
      <c r="S17" s="24" t="str">
        <f>[13]Fevereiro!$I$22</f>
        <v>NE</v>
      </c>
      <c r="T17" s="21" t="str">
        <f>[13]Fevereiro!$I$23</f>
        <v>L</v>
      </c>
      <c r="U17" s="21" t="str">
        <f>[13]Fevereiro!$I$24</f>
        <v>N</v>
      </c>
      <c r="V17" s="21" t="str">
        <f>[13]Fevereiro!$I$25</f>
        <v>L</v>
      </c>
      <c r="W17" s="21" t="str">
        <f>[13]Fevereiro!$I$26</f>
        <v>NE</v>
      </c>
      <c r="X17" s="21" t="str">
        <f>[13]Fevereiro!$I$27</f>
        <v>L</v>
      </c>
      <c r="Y17" s="21" t="str">
        <f>[13]Fevereiro!$I$28</f>
        <v>NE</v>
      </c>
      <c r="Z17" s="21" t="str">
        <f>[13]Fevereiro!$I$29</f>
        <v>N</v>
      </c>
      <c r="AA17" s="21" t="str">
        <f>[13]Fevereiro!$I$30</f>
        <v>S</v>
      </c>
      <c r="AB17" s="21" t="str">
        <f>[13]Fevereiro!$I$31</f>
        <v>S</v>
      </c>
      <c r="AC17" s="21" t="str">
        <f>[13]Fevereiro!$I$32</f>
        <v>L</v>
      </c>
      <c r="AD17" s="52" t="s">
        <v>65</v>
      </c>
      <c r="AE17" s="2"/>
    </row>
    <row r="18" spans="1:32" ht="12.75" customHeight="1">
      <c r="A18" s="16" t="s">
        <v>48</v>
      </c>
      <c r="B18" s="24" t="str">
        <f>[14]Fevereiro!$I$5</f>
        <v>NE</v>
      </c>
      <c r="C18" s="24" t="str">
        <f>[14]Fevereiro!$I$6</f>
        <v>N</v>
      </c>
      <c r="D18" s="24" t="str">
        <f>[14]Fevereiro!$I$7</f>
        <v>N</v>
      </c>
      <c r="E18" s="24" t="str">
        <f>[14]Fevereiro!$I$8</f>
        <v>SE</v>
      </c>
      <c r="F18" s="24" t="str">
        <f>[14]Fevereiro!$I$9</f>
        <v>L</v>
      </c>
      <c r="G18" s="24" t="str">
        <f>[14]Fevereiro!$I$10</f>
        <v>L</v>
      </c>
      <c r="H18" s="24" t="str">
        <f>[14]Fevereiro!$I$11</f>
        <v>N</v>
      </c>
      <c r="I18" s="24" t="str">
        <f>[14]Fevereiro!$I$12</f>
        <v>N</v>
      </c>
      <c r="J18" s="24" t="str">
        <f>[14]Fevereiro!$I$13</f>
        <v>NE</v>
      </c>
      <c r="K18" s="24" t="str">
        <f>[14]Fevereiro!$I$14</f>
        <v>N</v>
      </c>
      <c r="L18" s="24" t="str">
        <f>[14]Fevereiro!$I$15</f>
        <v>N</v>
      </c>
      <c r="M18" s="24" t="str">
        <f>[14]Fevereiro!$I$16</f>
        <v>N</v>
      </c>
      <c r="N18" s="24" t="str">
        <f>[14]Fevereiro!$I$17</f>
        <v>NE</v>
      </c>
      <c r="O18" s="24" t="str">
        <f>[14]Fevereiro!$I$18</f>
        <v>NE</v>
      </c>
      <c r="P18" s="24" t="str">
        <f>[14]Fevereiro!$I$19</f>
        <v>N</v>
      </c>
      <c r="Q18" s="24" t="str">
        <f>[14]Fevereiro!$I$20</f>
        <v>N</v>
      </c>
      <c r="R18" s="24" t="str">
        <f>[14]Fevereiro!$I$21</f>
        <v>N</v>
      </c>
      <c r="S18" s="24" t="str">
        <f>[14]Fevereiro!$I$22</f>
        <v>N</v>
      </c>
      <c r="T18" s="21" t="str">
        <f>[14]Fevereiro!$I$23</f>
        <v>SE</v>
      </c>
      <c r="U18" s="21" t="str">
        <f>[14]Fevereiro!$I$24</f>
        <v>NE</v>
      </c>
      <c r="V18" s="21" t="str">
        <f>[14]Fevereiro!$I$25</f>
        <v>NO</v>
      </c>
      <c r="W18" s="21" t="str">
        <f>[14]Fevereiro!$I$26</f>
        <v>S</v>
      </c>
      <c r="X18" s="21" t="str">
        <f>[14]Fevereiro!$I$27</f>
        <v>L</v>
      </c>
      <c r="Y18" s="21" t="str">
        <f>[14]Fevereiro!$I$28</f>
        <v>N</v>
      </c>
      <c r="Z18" s="21" t="str">
        <f>[14]Fevereiro!$I$29</f>
        <v>N</v>
      </c>
      <c r="AA18" s="21" t="str">
        <f>[14]Fevereiro!$I$30</f>
        <v>S</v>
      </c>
      <c r="AB18" s="21" t="str">
        <f>[14]Fevereiro!$I$31</f>
        <v>S</v>
      </c>
      <c r="AC18" s="21" t="str">
        <f>[14]Fevereiro!$I$32</f>
        <v>NE</v>
      </c>
      <c r="AD18" s="52" t="s">
        <v>65</v>
      </c>
      <c r="AE18" s="2"/>
      <c r="AF18" s="27" t="s">
        <v>51</v>
      </c>
    </row>
    <row r="19" spans="1:32" ht="13.5" customHeight="1">
      <c r="A19" s="16" t="s">
        <v>10</v>
      </c>
      <c r="B19" s="18" t="str">
        <f>[15]Fevereiro!$I$5</f>
        <v>NE</v>
      </c>
      <c r="C19" s="18" t="str">
        <f>[15]Fevereiro!$I$6</f>
        <v>N</v>
      </c>
      <c r="D19" s="18" t="str">
        <f>[15]Fevereiro!$I$7</f>
        <v>NO</v>
      </c>
      <c r="E19" s="18" t="str">
        <f>[15]Fevereiro!$I$8</f>
        <v>SE</v>
      </c>
      <c r="F19" s="18" t="str">
        <f>[15]Fevereiro!$I$9</f>
        <v>NE</v>
      </c>
      <c r="G19" s="18" t="str">
        <f>[15]Fevereiro!$I$10</f>
        <v>NE</v>
      </c>
      <c r="H19" s="18" t="str">
        <f>[15]Fevereiro!$I$11</f>
        <v>L</v>
      </c>
      <c r="I19" s="18" t="str">
        <f>[15]Fevereiro!$I$12</f>
        <v>L</v>
      </c>
      <c r="J19" s="18" t="str">
        <f>[15]Fevereiro!$I$13</f>
        <v>N</v>
      </c>
      <c r="K19" s="18" t="str">
        <f>[15]Fevereiro!$I$14</f>
        <v>N</v>
      </c>
      <c r="L19" s="18" t="str">
        <f>[15]Fevereiro!$I$15</f>
        <v>N</v>
      </c>
      <c r="M19" s="18" t="str">
        <f>[15]Fevereiro!$I$16</f>
        <v>N</v>
      </c>
      <c r="N19" s="18" t="str">
        <f>[15]Fevereiro!$I$17</f>
        <v>NE</v>
      </c>
      <c r="O19" s="18" t="str">
        <f>[15]Fevereiro!$I$18</f>
        <v>NE</v>
      </c>
      <c r="P19" s="18" t="str">
        <f>[15]Fevereiro!$I$19</f>
        <v>N</v>
      </c>
      <c r="Q19" s="18" t="str">
        <f>[15]Fevereiro!$I$20</f>
        <v>NO</v>
      </c>
      <c r="R19" s="18" t="str">
        <f>[15]Fevereiro!$I$21</f>
        <v>N</v>
      </c>
      <c r="S19" s="18" t="str">
        <f>[15]Fevereiro!$I$22</f>
        <v>N</v>
      </c>
      <c r="T19" s="21" t="str">
        <f>[15]Fevereiro!$I$23</f>
        <v>SE</v>
      </c>
      <c r="U19" s="21" t="str">
        <f>[15]Fevereiro!$I$24</f>
        <v>N</v>
      </c>
      <c r="V19" s="21" t="str">
        <f>[15]Fevereiro!$I$25</f>
        <v>S</v>
      </c>
      <c r="W19" s="21" t="str">
        <f>[15]Fevereiro!$I$26</f>
        <v>SE</v>
      </c>
      <c r="X19" s="21" t="str">
        <f>[15]Fevereiro!$I$27</f>
        <v>L</v>
      </c>
      <c r="Y19" s="21" t="str">
        <f>[15]Fevereiro!$I$28</f>
        <v>NE</v>
      </c>
      <c r="Z19" s="21" t="str">
        <f>[15]Fevereiro!$I$29</f>
        <v>N</v>
      </c>
      <c r="AA19" s="21" t="str">
        <f>[15]Fevereiro!$I$30</f>
        <v>O</v>
      </c>
      <c r="AB19" s="21" t="str">
        <f>[15]Fevereiro!$I$31</f>
        <v>S</v>
      </c>
      <c r="AC19" s="21" t="str">
        <f>[15]Fevereiro!$I$32</f>
        <v>L</v>
      </c>
      <c r="AD19" s="52" t="s">
        <v>65</v>
      </c>
      <c r="AE19" s="2"/>
    </row>
    <row r="20" spans="1:32" ht="13.5" customHeight="1">
      <c r="A20" s="16" t="s">
        <v>11</v>
      </c>
      <c r="B20" s="24" t="str">
        <f>[16]Fevereiro!$I$5</f>
        <v>L</v>
      </c>
      <c r="C20" s="24" t="str">
        <f>[16]Fevereiro!$I$6</f>
        <v>NO</v>
      </c>
      <c r="D20" s="24" t="str">
        <f>[16]Fevereiro!$I$7</f>
        <v>O</v>
      </c>
      <c r="E20" s="24" t="str">
        <f>[16]Fevereiro!$I$8</f>
        <v>L</v>
      </c>
      <c r="F20" s="24" t="str">
        <f>[16]Fevereiro!$I$9</f>
        <v>L</v>
      </c>
      <c r="G20" s="24" t="str">
        <f>[16]Fevereiro!$I$10</f>
        <v>L</v>
      </c>
      <c r="H20" s="24" t="str">
        <f>[16]Fevereiro!$I$11</f>
        <v>O</v>
      </c>
      <c r="I20" s="24" t="str">
        <f>[16]Fevereiro!$I$12</f>
        <v>NE</v>
      </c>
      <c r="J20" s="24" t="str">
        <f>[16]Fevereiro!$I$13</f>
        <v>NE</v>
      </c>
      <c r="K20" s="24" t="str">
        <f>[16]Fevereiro!$I$14</f>
        <v>NO</v>
      </c>
      <c r="L20" s="24" t="str">
        <f>[16]Fevereiro!$I$15</f>
        <v>NO</v>
      </c>
      <c r="M20" s="24" t="str">
        <f>[16]Fevereiro!$I$16</f>
        <v>NO</v>
      </c>
      <c r="N20" s="24" t="str">
        <f>[16]Fevereiro!$I$17</f>
        <v>NO</v>
      </c>
      <c r="O20" s="24" t="str">
        <f>[16]Fevereiro!$I$18</f>
        <v>NO</v>
      </c>
      <c r="P20" s="24" t="str">
        <f>[16]Fevereiro!$I$19</f>
        <v>O</v>
      </c>
      <c r="Q20" s="24" t="str">
        <f>[16]Fevereiro!$I$20</f>
        <v>NO</v>
      </c>
      <c r="R20" s="24" t="str">
        <f>[16]Fevereiro!$I$21</f>
        <v>NO</v>
      </c>
      <c r="S20" s="24" t="str">
        <f>[16]Fevereiro!$I$22</f>
        <v>NO</v>
      </c>
      <c r="T20" s="21" t="str">
        <f>[16]Fevereiro!$I$23</f>
        <v>L</v>
      </c>
      <c r="U20" s="21" t="str">
        <f>[16]Fevereiro!$I$24</f>
        <v>NE</v>
      </c>
      <c r="V20" s="21" t="str">
        <f>[16]Fevereiro!$I$25</f>
        <v>S</v>
      </c>
      <c r="W20" s="21" t="str">
        <f>[16]Fevereiro!$I$26</f>
        <v>SO</v>
      </c>
      <c r="X20" s="21" t="str">
        <f>[16]Fevereiro!$I$27</f>
        <v>L</v>
      </c>
      <c r="Y20" s="21" t="str">
        <f>[16]Fevereiro!$I$28</f>
        <v>L</v>
      </c>
      <c r="Z20" s="21" t="str">
        <f>[16]Fevereiro!$I$29</f>
        <v>NO</v>
      </c>
      <c r="AA20" s="21" t="str">
        <f>[16]Fevereiro!$I$30</f>
        <v>O</v>
      </c>
      <c r="AB20" s="21" t="str">
        <f>[16]Fevereiro!$I$31</f>
        <v>O</v>
      </c>
      <c r="AC20" s="21" t="str">
        <f>[16]Fevereiro!$I$32</f>
        <v>SE</v>
      </c>
      <c r="AD20" s="52" t="s">
        <v>67</v>
      </c>
      <c r="AE20" s="2"/>
    </row>
    <row r="21" spans="1:32" ht="14.25" customHeight="1">
      <c r="A21" s="16" t="s">
        <v>12</v>
      </c>
      <c r="B21" s="24" t="str">
        <f>[17]Fevereiro!$I$5</f>
        <v>NE</v>
      </c>
      <c r="C21" s="24" t="str">
        <f>[17]Fevereiro!$I$6</f>
        <v>NE</v>
      </c>
      <c r="D21" s="24" t="str">
        <f>[17]Fevereiro!$I$7</f>
        <v>NO</v>
      </c>
      <c r="E21" s="24" t="str">
        <f>[17]Fevereiro!$I$8</f>
        <v>L</v>
      </c>
      <c r="F21" s="24" t="str">
        <f>[17]Fevereiro!$I$9</f>
        <v>SE</v>
      </c>
      <c r="G21" s="24" t="str">
        <f>[17]Fevereiro!$I$10</f>
        <v>SO</v>
      </c>
      <c r="H21" s="24" t="str">
        <f>[17]Fevereiro!$I$11</f>
        <v>O</v>
      </c>
      <c r="I21" s="24" t="str">
        <f>[17]Fevereiro!$I$12</f>
        <v>NE</v>
      </c>
      <c r="J21" s="24" t="str">
        <f>[17]Fevereiro!$I$13</f>
        <v>NE</v>
      </c>
      <c r="K21" s="24" t="str">
        <f>[17]Fevereiro!$I$14</f>
        <v>NE</v>
      </c>
      <c r="L21" s="24" t="str">
        <f>[17]Fevereiro!$I$15</f>
        <v>N</v>
      </c>
      <c r="M21" s="24" t="str">
        <f>[17]Fevereiro!$I$16</f>
        <v>SO</v>
      </c>
      <c r="N21" s="24" t="str">
        <f>[17]Fevereiro!$I$17</f>
        <v>L</v>
      </c>
      <c r="O21" s="24" t="str">
        <f>[17]Fevereiro!$I$18</f>
        <v>SE</v>
      </c>
      <c r="P21" s="24" t="str">
        <f>[17]Fevereiro!$I$19</f>
        <v>L</v>
      </c>
      <c r="Q21" s="24" t="str">
        <f>[17]Fevereiro!$I$20</f>
        <v>N</v>
      </c>
      <c r="R21" s="24" t="str">
        <f>[17]Fevereiro!$I$21</f>
        <v>O</v>
      </c>
      <c r="S21" s="24" t="str">
        <f>[17]Fevereiro!$I$22</f>
        <v>N</v>
      </c>
      <c r="T21" s="24" t="str">
        <f>[17]Fevereiro!$I$23</f>
        <v>SO</v>
      </c>
      <c r="U21" s="24" t="str">
        <f>[17]Fevereiro!$I$24</f>
        <v>S</v>
      </c>
      <c r="V21" s="24" t="str">
        <f>[17]Fevereiro!$I$25</f>
        <v>S</v>
      </c>
      <c r="W21" s="24" t="str">
        <f>[17]Fevereiro!$I$26</f>
        <v>S</v>
      </c>
      <c r="X21" s="24" t="str">
        <f>[17]Fevereiro!$I$27</f>
        <v>S</v>
      </c>
      <c r="Y21" s="24" t="str">
        <f>[17]Fevereiro!$I$28</f>
        <v>NE</v>
      </c>
      <c r="Z21" s="24" t="str">
        <f>[17]Fevereiro!$I$29</f>
        <v>N</v>
      </c>
      <c r="AA21" s="24" t="str">
        <f>[17]Fevereiro!$I$30</f>
        <v>N</v>
      </c>
      <c r="AB21" s="24" t="str">
        <f>[17]Fevereiro!$I$31</f>
        <v>S</v>
      </c>
      <c r="AC21" s="24" t="str">
        <f>[17]Fevereiro!$I$32</f>
        <v>SO</v>
      </c>
      <c r="AD21" s="53" t="s">
        <v>61</v>
      </c>
      <c r="AE21" s="2"/>
    </row>
    <row r="22" spans="1:32" ht="14.25" customHeight="1">
      <c r="A22" s="16" t="s">
        <v>13</v>
      </c>
      <c r="B22" s="21" t="str">
        <f>[18]Fevereiro!$I$5</f>
        <v>NE</v>
      </c>
      <c r="C22" s="21" t="str">
        <f>[18]Fevereiro!$I$6</f>
        <v>NE</v>
      </c>
      <c r="D22" s="21" t="str">
        <f>[18]Fevereiro!$I$7</f>
        <v>NE</v>
      </c>
      <c r="E22" s="21" t="str">
        <f>[18]Fevereiro!$I$8</f>
        <v>N</v>
      </c>
      <c r="F22" s="21" t="str">
        <f>[18]Fevereiro!$I$9</f>
        <v>N</v>
      </c>
      <c r="G22" s="21" t="str">
        <f>[18]Fevereiro!$I$10</f>
        <v>NE</v>
      </c>
      <c r="H22" s="21" t="str">
        <f>[18]Fevereiro!$I$11</f>
        <v>N</v>
      </c>
      <c r="I22" s="21" t="str">
        <f>[18]Fevereiro!$I$12</f>
        <v>NE</v>
      </c>
      <c r="J22" s="21" t="str">
        <f>[18]Fevereiro!$I$13</f>
        <v>NE</v>
      </c>
      <c r="K22" s="21" t="str">
        <f>[18]Fevereiro!$I$14</f>
        <v>NE</v>
      </c>
      <c r="L22" s="21" t="str">
        <f>[18]Fevereiro!$I$15</f>
        <v>N</v>
      </c>
      <c r="M22" s="21" t="str">
        <f>[18]Fevereiro!$I$16</f>
        <v>N</v>
      </c>
      <c r="N22" s="21" t="str">
        <f>[18]Fevereiro!$I$17</f>
        <v>N</v>
      </c>
      <c r="O22" s="21" t="str">
        <f>[18]Fevereiro!$I$18</f>
        <v>SE</v>
      </c>
      <c r="P22" s="21" t="str">
        <f>[18]Fevereiro!$I$19</f>
        <v>L</v>
      </c>
      <c r="Q22" s="21" t="str">
        <f>[18]Fevereiro!$I$20</f>
        <v>N</v>
      </c>
      <c r="R22" s="21" t="str">
        <f>[18]Fevereiro!$I$21</f>
        <v>O</v>
      </c>
      <c r="S22" s="21" t="str">
        <f>[18]Fevereiro!$I$22</f>
        <v>N</v>
      </c>
      <c r="T22" s="21" t="str">
        <f>[18]Fevereiro!$I$23</f>
        <v>L</v>
      </c>
      <c r="U22" s="21" t="str">
        <f>[18]Fevereiro!$I$24</f>
        <v>SO</v>
      </c>
      <c r="V22" s="21" t="str">
        <f>[18]Fevereiro!$I$25</f>
        <v>SE</v>
      </c>
      <c r="W22" s="21" t="str">
        <f>[18]Fevereiro!$I$26</f>
        <v>S</v>
      </c>
      <c r="X22" s="21" t="str">
        <f>[18]Fevereiro!$I$27</f>
        <v>NE</v>
      </c>
      <c r="Y22" s="21" t="str">
        <f>[18]Fevereiro!$I$28</f>
        <v>NE</v>
      </c>
      <c r="Z22" s="21" t="str">
        <f>[18]Fevereiro!$I$29</f>
        <v>N</v>
      </c>
      <c r="AA22" s="21" t="str">
        <f>[18]Fevereiro!$I$30</f>
        <v>NE</v>
      </c>
      <c r="AB22" s="21" t="str">
        <f>[18]Fevereiro!$I$31</f>
        <v>N</v>
      </c>
      <c r="AC22" s="21" t="str">
        <f>[18]Fevereiro!$I$32</f>
        <v>SO</v>
      </c>
      <c r="AD22" s="52" t="s">
        <v>61</v>
      </c>
      <c r="AE22" s="2"/>
    </row>
    <row r="23" spans="1:32" ht="14.25" customHeight="1">
      <c r="A23" s="16" t="s">
        <v>14</v>
      </c>
      <c r="B23" s="24" t="str">
        <f>[19]Fevereiro!$I$5</f>
        <v>NE</v>
      </c>
      <c r="C23" s="24" t="str">
        <f>[19]Fevereiro!$I$6</f>
        <v>NE</v>
      </c>
      <c r="D23" s="24" t="str">
        <f>[19]Fevereiro!$I$7</f>
        <v>NO</v>
      </c>
      <c r="E23" s="24" t="str">
        <f>[19]Fevereiro!$I$8</f>
        <v>SO</v>
      </c>
      <c r="F23" s="24" t="str">
        <f>[19]Fevereiro!$I$9</f>
        <v>L</v>
      </c>
      <c r="G23" s="24" t="str">
        <f>[19]Fevereiro!$I$10</f>
        <v>NE</v>
      </c>
      <c r="H23" s="24" t="str">
        <f>[19]Fevereiro!$I$11</f>
        <v>NE</v>
      </c>
      <c r="I23" s="24" t="str">
        <f>[19]Fevereiro!$I$12</f>
        <v>SE</v>
      </c>
      <c r="J23" s="24" t="str">
        <f>[19]Fevereiro!$I$13</f>
        <v>L</v>
      </c>
      <c r="K23" s="24" t="str">
        <f>[19]Fevereiro!$I$14</f>
        <v>NE</v>
      </c>
      <c r="L23" s="24" t="str">
        <f>[19]Fevereiro!$I$15</f>
        <v>NE</v>
      </c>
      <c r="M23" s="24" t="str">
        <f>[19]Fevereiro!$I$16</f>
        <v>SO</v>
      </c>
      <c r="N23" s="24" t="str">
        <f>[19]Fevereiro!$I$17</f>
        <v>O</v>
      </c>
      <c r="O23" s="24" t="str">
        <f>[19]Fevereiro!$I$18</f>
        <v>N</v>
      </c>
      <c r="P23" s="24" t="str">
        <f>[19]Fevereiro!$I$19</f>
        <v>SO</v>
      </c>
      <c r="Q23" s="24" t="str">
        <f>[19]Fevereiro!$I$20</f>
        <v>O</v>
      </c>
      <c r="R23" s="24" t="str">
        <f>[19]Fevereiro!$I$21</f>
        <v>NE</v>
      </c>
      <c r="S23" s="24" t="str">
        <f>[19]Fevereiro!$I$22</f>
        <v>NO</v>
      </c>
      <c r="T23" s="24" t="str">
        <f>[19]Fevereiro!$I$23</f>
        <v>L</v>
      </c>
      <c r="U23" s="24" t="str">
        <f>[19]Fevereiro!$I$24</f>
        <v>S</v>
      </c>
      <c r="V23" s="24" t="str">
        <f>[19]Fevereiro!$I$25</f>
        <v>NE</v>
      </c>
      <c r="W23" s="24" t="str">
        <f>[19]Fevereiro!$I$26</f>
        <v>SE</v>
      </c>
      <c r="X23" s="24" t="str">
        <f>[19]Fevereiro!$I$27</f>
        <v>SE</v>
      </c>
      <c r="Y23" s="24" t="str">
        <f>[19]Fevereiro!$I$28</f>
        <v>SE</v>
      </c>
      <c r="Z23" s="24" t="str">
        <f>[19]Fevereiro!$I$29</f>
        <v>N</v>
      </c>
      <c r="AA23" s="24" t="str">
        <f>[19]Fevereiro!$I$30</f>
        <v>N</v>
      </c>
      <c r="AB23" s="24" t="str">
        <f>[19]Fevereiro!$I$31</f>
        <v>L</v>
      </c>
      <c r="AC23" s="24" t="str">
        <f>[19]Fevereiro!$I$32</f>
        <v>SO</v>
      </c>
      <c r="AD23" s="53" t="s">
        <v>61</v>
      </c>
      <c r="AE23" s="2"/>
      <c r="AF23" s="27" t="s">
        <v>51</v>
      </c>
    </row>
    <row r="24" spans="1:32" ht="13.5" customHeight="1">
      <c r="A24" s="16" t="s">
        <v>15</v>
      </c>
      <c r="B24" s="24" t="str">
        <f>[20]Fevereiro!$I$5</f>
        <v>NE</v>
      </c>
      <c r="C24" s="24" t="str">
        <f>[20]Fevereiro!$I$6</f>
        <v>N</v>
      </c>
      <c r="D24" s="24" t="str">
        <f>[20]Fevereiro!$I$7</f>
        <v>O</v>
      </c>
      <c r="E24" s="24" t="str">
        <f>[20]Fevereiro!$I$8</f>
        <v>S</v>
      </c>
      <c r="F24" s="24" t="str">
        <f>[20]Fevereiro!$I$9</f>
        <v>NE</v>
      </c>
      <c r="G24" s="24" t="str">
        <f>[20]Fevereiro!$I$10</f>
        <v>NE</v>
      </c>
      <c r="H24" s="24" t="str">
        <f>[20]Fevereiro!$I$11</f>
        <v>NE</v>
      </c>
      <c r="I24" s="24" t="str">
        <f>[20]Fevereiro!$I$12</f>
        <v>NE</v>
      </c>
      <c r="J24" s="24" t="str">
        <f>[20]Fevereiro!$I$13</f>
        <v>NE</v>
      </c>
      <c r="K24" s="24" t="str">
        <f>[20]Fevereiro!$I$14</f>
        <v>N</v>
      </c>
      <c r="L24" s="24" t="str">
        <f>[20]Fevereiro!$I$15</f>
        <v>N</v>
      </c>
      <c r="M24" s="24" t="str">
        <f>[20]Fevereiro!$I$16</f>
        <v>NO</v>
      </c>
      <c r="N24" s="24" t="str">
        <f>[20]Fevereiro!$I$17</f>
        <v>N</v>
      </c>
      <c r="O24" s="24" t="str">
        <f>[20]Fevereiro!$I$18</f>
        <v>NE</v>
      </c>
      <c r="P24" s="24" t="str">
        <f>[20]Fevereiro!$I$19</f>
        <v>NO</v>
      </c>
      <c r="Q24" s="24" t="str">
        <f>[20]Fevereiro!$I$20</f>
        <v>NO</v>
      </c>
      <c r="R24" s="24" t="str">
        <f>[20]Fevereiro!$I$21</f>
        <v>N</v>
      </c>
      <c r="S24" s="24" t="str">
        <f>[20]Fevereiro!$I$22</f>
        <v>N</v>
      </c>
      <c r="T24" s="24" t="str">
        <f>[20]Fevereiro!$I$23</f>
        <v>NE</v>
      </c>
      <c r="U24" s="24" t="str">
        <f>[20]Fevereiro!$I$24</f>
        <v>NE</v>
      </c>
      <c r="V24" s="24" t="str">
        <f>[20]Fevereiro!$I$25</f>
        <v>SO</v>
      </c>
      <c r="W24" s="24" t="str">
        <f>[20]Fevereiro!$I$26</f>
        <v>S</v>
      </c>
      <c r="X24" s="24" t="str">
        <f>[20]Fevereiro!$I$27</f>
        <v>NE</v>
      </c>
      <c r="Y24" s="24" t="str">
        <f>[20]Fevereiro!$I$28</f>
        <v>NE</v>
      </c>
      <c r="Z24" s="24" t="str">
        <f>[20]Fevereiro!$I$29</f>
        <v>NE</v>
      </c>
      <c r="AA24" s="24" t="str">
        <f>[20]Fevereiro!$I$30</f>
        <v>S</v>
      </c>
      <c r="AB24" s="24" t="str">
        <f>[20]Fevereiro!$I$31</f>
        <v>S</v>
      </c>
      <c r="AC24" s="24" t="str">
        <f>[20]Fevereiro!$I$32</f>
        <v>NE</v>
      </c>
      <c r="AD24" s="53" t="s">
        <v>61</v>
      </c>
      <c r="AE24" s="2"/>
    </row>
    <row r="25" spans="1:32" ht="12" customHeight="1">
      <c r="A25" s="16" t="s">
        <v>16</v>
      </c>
      <c r="B25" s="25" t="str">
        <f>[21]Fevereiro!$I$5</f>
        <v>O</v>
      </c>
      <c r="C25" s="25" t="str">
        <f>[21]Fevereiro!$I$6</f>
        <v>O</v>
      </c>
      <c r="D25" s="25" t="str">
        <f>[21]Fevereiro!$I$7</f>
        <v>O</v>
      </c>
      <c r="E25" s="25" t="str">
        <f>[21]Fevereiro!$I$8</f>
        <v>O</v>
      </c>
      <c r="F25" s="25" t="str">
        <f>[21]Fevereiro!$I$9</f>
        <v>O</v>
      </c>
      <c r="G25" s="25" t="str">
        <f>[21]Fevereiro!$I$10</f>
        <v>O</v>
      </c>
      <c r="H25" s="25" t="str">
        <f>[21]Fevereiro!$I$11</f>
        <v>O</v>
      </c>
      <c r="I25" s="25" t="str">
        <f>[21]Fevereiro!$I$12</f>
        <v>O</v>
      </c>
      <c r="J25" s="25" t="str">
        <f>[21]Fevereiro!$I$13</f>
        <v>O</v>
      </c>
      <c r="K25" s="25" t="str">
        <f>[21]Fevereiro!$I$14</f>
        <v>O</v>
      </c>
      <c r="L25" s="25" t="str">
        <f>[21]Fevereiro!$I$15</f>
        <v>O</v>
      </c>
      <c r="M25" s="25" t="str">
        <f>[21]Fevereiro!$I$16</f>
        <v>O</v>
      </c>
      <c r="N25" s="25" t="str">
        <f>[21]Fevereiro!$I$17</f>
        <v>O</v>
      </c>
      <c r="O25" s="25" t="str">
        <f>[21]Fevereiro!$I$18</f>
        <v>O</v>
      </c>
      <c r="P25" s="25" t="str">
        <f>[21]Fevereiro!$I$19</f>
        <v>O</v>
      </c>
      <c r="Q25" s="25" t="str">
        <f>[21]Fevereiro!$I$20</f>
        <v>O</v>
      </c>
      <c r="R25" s="25" t="str">
        <f>[21]Fevereiro!$I$21</f>
        <v>O</v>
      </c>
      <c r="S25" s="25" t="str">
        <f>[21]Fevereiro!$I$22</f>
        <v>O</v>
      </c>
      <c r="T25" s="25" t="str">
        <f>[21]Fevereiro!$I$23</f>
        <v>O</v>
      </c>
      <c r="U25" s="25" t="str">
        <f>[21]Fevereiro!$I$24</f>
        <v>O</v>
      </c>
      <c r="V25" s="25" t="str">
        <f>[21]Fevereiro!$I$25</f>
        <v>O</v>
      </c>
      <c r="W25" s="25" t="str">
        <f>[21]Fevereiro!$I$26</f>
        <v>O</v>
      </c>
      <c r="X25" s="25" t="str">
        <f>[21]Fevereiro!$I$27</f>
        <v>O</v>
      </c>
      <c r="Y25" s="25" t="str">
        <f>[21]Fevereiro!$I$28</f>
        <v>O</v>
      </c>
      <c r="Z25" s="25" t="str">
        <f>[21]Fevereiro!$I$29</f>
        <v>O</v>
      </c>
      <c r="AA25" s="25" t="str">
        <f>[21]Fevereiro!$I$30</f>
        <v>O</v>
      </c>
      <c r="AB25" s="25" t="str">
        <f>[21]Fevereiro!$I$31</f>
        <v>NO</v>
      </c>
      <c r="AC25" s="25" t="str">
        <f>[21]Fevereiro!$I$32</f>
        <v>O</v>
      </c>
      <c r="AD25" s="54" t="s">
        <v>62</v>
      </c>
      <c r="AE25" s="2"/>
    </row>
    <row r="26" spans="1:32" ht="14.25" customHeight="1">
      <c r="A26" s="16" t="s">
        <v>17</v>
      </c>
      <c r="B26" s="24" t="str">
        <f>[22]Fevereiro!$I$5</f>
        <v>NE</v>
      </c>
      <c r="C26" s="24" t="str">
        <f>[22]Fevereiro!$I$6</f>
        <v>N</v>
      </c>
      <c r="D26" s="24" t="str">
        <f>[22]Fevereiro!$I$7</f>
        <v>NO</v>
      </c>
      <c r="E26" s="24" t="str">
        <f>[22]Fevereiro!$I$8</f>
        <v>SE</v>
      </c>
      <c r="F26" s="24" t="str">
        <f>[22]Fevereiro!$I$9</f>
        <v>NE</v>
      </c>
      <c r="G26" s="24" t="str">
        <f>[22]Fevereiro!$I$10</f>
        <v>L</v>
      </c>
      <c r="H26" s="24" t="str">
        <f>[22]Fevereiro!$I$11</f>
        <v>SE</v>
      </c>
      <c r="I26" s="24" t="str">
        <f>[22]Fevereiro!$I$12</f>
        <v>NE</v>
      </c>
      <c r="J26" s="24" t="str">
        <f>[22]Fevereiro!$I$13</f>
        <v>NE</v>
      </c>
      <c r="K26" s="24" t="str">
        <f>[22]Fevereiro!$I$14</f>
        <v>NE</v>
      </c>
      <c r="L26" s="24" t="str">
        <f>[22]Fevereiro!$I$15</f>
        <v>N</v>
      </c>
      <c r="M26" s="24" t="str">
        <f>[22]Fevereiro!$I$16</f>
        <v>NO</v>
      </c>
      <c r="N26" s="24" t="str">
        <f>[22]Fevereiro!$I$17</f>
        <v>L</v>
      </c>
      <c r="O26" s="24" t="str">
        <f>[22]Fevereiro!$I$18</f>
        <v>NE</v>
      </c>
      <c r="P26" s="24" t="str">
        <f>[22]Fevereiro!$I$19</f>
        <v>NE</v>
      </c>
      <c r="Q26" s="24" t="str">
        <f>[22]Fevereiro!$I$20</f>
        <v>NO</v>
      </c>
      <c r="R26" s="24" t="str">
        <f>[22]Fevereiro!$I$21</f>
        <v>NE</v>
      </c>
      <c r="S26" s="24" t="str">
        <f>[22]Fevereiro!$I$22</f>
        <v>NE</v>
      </c>
      <c r="T26" s="24" t="str">
        <f>[22]Fevereiro!$I$23</f>
        <v>L</v>
      </c>
      <c r="U26" s="24" t="str">
        <f>[22]Fevereiro!$I$24</f>
        <v>NO</v>
      </c>
      <c r="V26" s="24" t="str">
        <f>[22]Fevereiro!$I$25</f>
        <v>NE</v>
      </c>
      <c r="W26" s="24" t="str">
        <f>[22]Fevereiro!$I$26</f>
        <v>N</v>
      </c>
      <c r="X26" s="24" t="str">
        <f>[22]Fevereiro!$I$27</f>
        <v>L</v>
      </c>
      <c r="Y26" s="24" t="str">
        <f>[22]Fevereiro!$I$28</f>
        <v>NE</v>
      </c>
      <c r="Z26" s="24" t="str">
        <f>[22]Fevereiro!$I$29</f>
        <v>NE</v>
      </c>
      <c r="AA26" s="24" t="str">
        <f>[22]Fevereiro!$I$30</f>
        <v>O</v>
      </c>
      <c r="AB26" s="24" t="str">
        <f>[22]Fevereiro!$I$31</f>
        <v>S</v>
      </c>
      <c r="AC26" s="24" t="str">
        <f>[22]Fevereiro!$I$32</f>
        <v>NE</v>
      </c>
      <c r="AD26" s="53" t="s">
        <v>61</v>
      </c>
      <c r="AE26" s="2"/>
    </row>
    <row r="27" spans="1:32" ht="14.25" customHeight="1">
      <c r="A27" s="16" t="s">
        <v>18</v>
      </c>
      <c r="B27" s="24" t="str">
        <f>[23]Fevereiro!$I$5</f>
        <v>N</v>
      </c>
      <c r="C27" s="24" t="str">
        <f>[23]Fevereiro!$I$6</f>
        <v>N</v>
      </c>
      <c r="D27" s="24" t="str">
        <f>[23]Fevereiro!$I$7</f>
        <v>O</v>
      </c>
      <c r="E27" s="24" t="str">
        <f>[23]Fevereiro!$I$8</f>
        <v>L</v>
      </c>
      <c r="F27" s="24" t="str">
        <f>[23]Fevereiro!$I$9</f>
        <v>N</v>
      </c>
      <c r="G27" s="24" t="str">
        <f>[23]Fevereiro!$I$10</f>
        <v>L</v>
      </c>
      <c r="H27" s="24" t="str">
        <f>[23]Fevereiro!$I$11</f>
        <v>NO</v>
      </c>
      <c r="I27" s="24" t="str">
        <f>[23]Fevereiro!$I$12</f>
        <v>N</v>
      </c>
      <c r="J27" s="24" t="str">
        <f>[23]Fevereiro!$I$13</f>
        <v>NE</v>
      </c>
      <c r="K27" s="24" t="str">
        <f>[23]Fevereiro!$I$14</f>
        <v>N</v>
      </c>
      <c r="L27" s="24" t="str">
        <f>[23]Fevereiro!$I$15</f>
        <v>NO</v>
      </c>
      <c r="M27" s="24" t="str">
        <f>[23]Fevereiro!$I$16</f>
        <v>NO</v>
      </c>
      <c r="N27" s="24" t="str">
        <f>[23]Fevereiro!$I$17</f>
        <v>NO</v>
      </c>
      <c r="O27" s="24" t="str">
        <f>[23]Fevereiro!$I$18</f>
        <v>NO</v>
      </c>
      <c r="P27" s="24" t="str">
        <f>[23]Fevereiro!$I$19</f>
        <v>NO</v>
      </c>
      <c r="Q27" s="24" t="str">
        <f>[23]Fevereiro!$I$20</f>
        <v>L</v>
      </c>
      <c r="R27" s="24" t="str">
        <f>[23]Fevereiro!$I$21</f>
        <v>SE</v>
      </c>
      <c r="S27" s="24" t="str">
        <f>[23]Fevereiro!$I$22</f>
        <v>L</v>
      </c>
      <c r="T27" s="24" t="str">
        <f>[23]Fevereiro!$I$23</f>
        <v>SE</v>
      </c>
      <c r="U27" s="24" t="str">
        <f>[23]Fevereiro!$I$24</f>
        <v>L</v>
      </c>
      <c r="V27" s="24" t="str">
        <f>[23]Fevereiro!$I$25</f>
        <v>S</v>
      </c>
      <c r="W27" s="24" t="str">
        <f>[23]Fevereiro!$I$26</f>
        <v>L</v>
      </c>
      <c r="X27" s="24" t="str">
        <f>[23]Fevereiro!$I$27</f>
        <v>L</v>
      </c>
      <c r="Y27" s="24" t="str">
        <f>[23]Fevereiro!$I$28</f>
        <v>N</v>
      </c>
      <c r="Z27" s="24" t="str">
        <f>[23]Fevereiro!$I$29</f>
        <v>NO</v>
      </c>
      <c r="AA27" s="24" t="str">
        <f>[23]Fevereiro!$I$30</f>
        <v>N</v>
      </c>
      <c r="AB27" s="24" t="str">
        <f>[23]Fevereiro!$I$31</f>
        <v>O</v>
      </c>
      <c r="AC27" s="24" t="str">
        <f>[23]Fevereiro!$I$32</f>
        <v>L</v>
      </c>
      <c r="AD27" s="53" t="s">
        <v>66</v>
      </c>
      <c r="AE27" s="2"/>
    </row>
    <row r="28" spans="1:32" ht="14.25" customHeight="1">
      <c r="A28" s="16" t="s">
        <v>19</v>
      </c>
      <c r="B28" s="24" t="str">
        <f>[24]Fevereiro!$I$5</f>
        <v>NE</v>
      </c>
      <c r="C28" s="24" t="str">
        <f>[24]Fevereiro!$I$6</f>
        <v>N</v>
      </c>
      <c r="D28" s="24" t="str">
        <f>[24]Fevereiro!$I$7</f>
        <v>SO</v>
      </c>
      <c r="E28" s="24" t="str">
        <f>[24]Fevereiro!$I$8</f>
        <v>L</v>
      </c>
      <c r="F28" s="24" t="str">
        <f>[24]Fevereiro!$I$9</f>
        <v>SE</v>
      </c>
      <c r="G28" s="24" t="str">
        <f>[24]Fevereiro!$I$10</f>
        <v>NE</v>
      </c>
      <c r="H28" s="24" t="str">
        <f>[24]Fevereiro!$I$11</f>
        <v>L</v>
      </c>
      <c r="I28" s="24" t="str">
        <f>[24]Fevereiro!$I$12</f>
        <v>NE</v>
      </c>
      <c r="J28" s="24" t="str">
        <f>[24]Fevereiro!$I$13</f>
        <v>N</v>
      </c>
      <c r="K28" s="24" t="str">
        <f>[24]Fevereiro!$I$14</f>
        <v>NE</v>
      </c>
      <c r="L28" s="24" t="str">
        <f>[24]Fevereiro!$I$15</f>
        <v>NE</v>
      </c>
      <c r="M28" s="24" t="str">
        <f>[24]Fevereiro!$I$16</f>
        <v>N</v>
      </c>
      <c r="N28" s="24" t="str">
        <f>[24]Fevereiro!$I$17</f>
        <v>N</v>
      </c>
      <c r="O28" s="24" t="str">
        <f>[24]Fevereiro!$I$18</f>
        <v>NE</v>
      </c>
      <c r="P28" s="24" t="str">
        <f>[24]Fevereiro!$I$19</f>
        <v>NE</v>
      </c>
      <c r="Q28" s="24" t="str">
        <f>[24]Fevereiro!$I$20</f>
        <v>NE</v>
      </c>
      <c r="R28" s="24" t="str">
        <f>[24]Fevereiro!$I$21</f>
        <v>N</v>
      </c>
      <c r="S28" s="24" t="str">
        <f>[24]Fevereiro!$I$22</f>
        <v>NE</v>
      </c>
      <c r="T28" s="24" t="str">
        <f>[24]Fevereiro!$I$23</f>
        <v>N</v>
      </c>
      <c r="U28" s="24" t="str">
        <f>[24]Fevereiro!$I$24</f>
        <v>N</v>
      </c>
      <c r="V28" s="24" t="str">
        <f>[24]Fevereiro!$I$25</f>
        <v>S</v>
      </c>
      <c r="W28" s="24" t="str">
        <f>[24]Fevereiro!$I$26</f>
        <v>S</v>
      </c>
      <c r="X28" s="24" t="str">
        <f>[24]Fevereiro!$I$27</f>
        <v>NE</v>
      </c>
      <c r="Y28" s="24" t="str">
        <f>[24]Fevereiro!$I$28</f>
        <v>NE</v>
      </c>
      <c r="Z28" s="24" t="str">
        <f>[24]Fevereiro!$I$29</f>
        <v>N</v>
      </c>
      <c r="AA28" s="24" t="str">
        <f>[24]Fevereiro!$I$30</f>
        <v>S</v>
      </c>
      <c r="AB28" s="24" t="str">
        <f>[24]Fevereiro!$I$31</f>
        <v>S</v>
      </c>
      <c r="AC28" s="24" t="str">
        <f>[24]Fevereiro!$I$32</f>
        <v>S</v>
      </c>
      <c r="AD28" s="53" t="s">
        <v>61</v>
      </c>
      <c r="AE28" s="2"/>
    </row>
    <row r="29" spans="1:32" ht="12.75" customHeight="1">
      <c r="A29" s="16" t="s">
        <v>31</v>
      </c>
      <c r="B29" s="24" t="str">
        <f>[25]Fevereiro!$I$5</f>
        <v>N</v>
      </c>
      <c r="C29" s="24" t="str">
        <f>[25]Fevereiro!$I$6</f>
        <v>N</v>
      </c>
      <c r="D29" s="24" t="str">
        <f>[25]Fevereiro!$I$7</f>
        <v>NO</v>
      </c>
      <c r="E29" s="24" t="str">
        <f>[25]Fevereiro!$I$8</f>
        <v>NO</v>
      </c>
      <c r="F29" s="24" t="str">
        <f>[25]Fevereiro!$I$9</f>
        <v>NO</v>
      </c>
      <c r="G29" s="24" t="str">
        <f>[25]Fevereiro!$I$10</f>
        <v>NE</v>
      </c>
      <c r="H29" s="24" t="str">
        <f>[25]Fevereiro!$I$11</f>
        <v>NO</v>
      </c>
      <c r="I29" s="24" t="str">
        <f>[25]Fevereiro!$I$12</f>
        <v>N</v>
      </c>
      <c r="J29" s="24" t="str">
        <f>[25]Fevereiro!$I$13</f>
        <v>N</v>
      </c>
      <c r="K29" s="24" t="str">
        <f>[25]Fevereiro!$I$14</f>
        <v>N</v>
      </c>
      <c r="L29" s="24" t="str">
        <f>[25]Fevereiro!$I$15</f>
        <v>NO</v>
      </c>
      <c r="M29" s="24" t="str">
        <f>[25]Fevereiro!$I$16</f>
        <v>NO</v>
      </c>
      <c r="N29" s="24" t="str">
        <f>[25]Fevereiro!$I$17</f>
        <v>N</v>
      </c>
      <c r="O29" s="24" t="str">
        <f>[25]Fevereiro!$I$18</f>
        <v>NO</v>
      </c>
      <c r="P29" s="24" t="str">
        <f>[25]Fevereiro!$I$19</f>
        <v>NO</v>
      </c>
      <c r="Q29" s="24" t="str">
        <f>[25]Fevereiro!$I$20</f>
        <v>NO</v>
      </c>
      <c r="R29" s="24" t="str">
        <f>[25]Fevereiro!$I$21</f>
        <v>N</v>
      </c>
      <c r="S29" s="24" t="str">
        <f>[25]Fevereiro!$I$22</f>
        <v>NO</v>
      </c>
      <c r="T29" s="24" t="str">
        <f>[25]Fevereiro!$I$23</f>
        <v>SE</v>
      </c>
      <c r="U29" s="24" t="str">
        <f>[25]Fevereiro!$I$24</f>
        <v>L</v>
      </c>
      <c r="V29" s="24" t="str">
        <f>[25]Fevereiro!$I$25</f>
        <v>NO</v>
      </c>
      <c r="W29" s="24" t="str">
        <f>[25]Fevereiro!$I$26</f>
        <v>NE</v>
      </c>
      <c r="X29" s="24" t="str">
        <f>[25]Fevereiro!$I$27</f>
        <v>L</v>
      </c>
      <c r="Y29" s="24" t="str">
        <f>[25]Fevereiro!$I$28</f>
        <v>NE</v>
      </c>
      <c r="Z29" s="24" t="str">
        <f>[25]Fevereiro!$I$29</f>
        <v>N</v>
      </c>
      <c r="AA29" s="24" t="str">
        <f>[25]Fevereiro!$I$30</f>
        <v>NO</v>
      </c>
      <c r="AB29" s="24" t="str">
        <f>[25]Fevereiro!$I$31</f>
        <v>SE</v>
      </c>
      <c r="AC29" s="24" t="str">
        <f>[25]Fevereiro!$I$32</f>
        <v>NO</v>
      </c>
      <c r="AD29" s="53" t="s">
        <v>67</v>
      </c>
      <c r="AE29" s="2"/>
    </row>
    <row r="30" spans="1:32" ht="11.25" customHeight="1">
      <c r="A30" s="16" t="s">
        <v>50</v>
      </c>
      <c r="B30" s="24" t="str">
        <f>[26]Fevereiro!$I$5</f>
        <v>**</v>
      </c>
      <c r="C30" s="24" t="str">
        <f>[26]Fevereiro!$I$6</f>
        <v>**</v>
      </c>
      <c r="D30" s="24" t="str">
        <f>[26]Fevereiro!$I$7</f>
        <v>**</v>
      </c>
      <c r="E30" s="24" t="str">
        <f>[26]Fevereiro!$I$8</f>
        <v>**</v>
      </c>
      <c r="F30" s="24" t="str">
        <f>[26]Fevereiro!$I$9</f>
        <v>**</v>
      </c>
      <c r="G30" s="24" t="str">
        <f>[26]Fevereiro!$I$10</f>
        <v>**</v>
      </c>
      <c r="H30" s="24" t="str">
        <f>[26]Fevereiro!$I$11</f>
        <v>**</v>
      </c>
      <c r="I30" s="24" t="str">
        <f>[26]Fevereiro!$I$12</f>
        <v>**</v>
      </c>
      <c r="J30" s="24" t="str">
        <f>[26]Fevereiro!$I$13</f>
        <v>**</v>
      </c>
      <c r="K30" s="24" t="str">
        <f>[26]Fevereiro!$I$14</f>
        <v>**</v>
      </c>
      <c r="L30" s="24" t="str">
        <f>[26]Fevereiro!$I$15</f>
        <v>**</v>
      </c>
      <c r="M30" s="24" t="str">
        <f>[26]Fevereiro!$I$16</f>
        <v>**</v>
      </c>
      <c r="N30" s="24" t="str">
        <f>[26]Fevereiro!$I$17</f>
        <v>**</v>
      </c>
      <c r="O30" s="24" t="str">
        <f>[26]Fevereiro!$I$18</f>
        <v>**</v>
      </c>
      <c r="P30" s="24" t="str">
        <f>[26]Fevereiro!$I$19</f>
        <v>**</v>
      </c>
      <c r="Q30" s="24" t="str">
        <f>[26]Fevereiro!$I$20</f>
        <v>**</v>
      </c>
      <c r="R30" s="24" t="str">
        <f>[26]Fevereiro!$I$21</f>
        <v>**</v>
      </c>
      <c r="S30" s="24" t="str">
        <f>[26]Fevereiro!$I$22</f>
        <v>**</v>
      </c>
      <c r="T30" s="24" t="str">
        <f>[26]Fevereiro!$I$23</f>
        <v>**</v>
      </c>
      <c r="U30" s="24" t="str">
        <f>[26]Fevereiro!$I$24</f>
        <v>**</v>
      </c>
      <c r="V30" s="24" t="str">
        <f>[26]Fevereiro!$I$25</f>
        <v>**</v>
      </c>
      <c r="W30" s="24" t="str">
        <f>[26]Fevereiro!$I$26</f>
        <v>**</v>
      </c>
      <c r="X30" s="24" t="str">
        <f>[26]Fevereiro!$I$27</f>
        <v>**</v>
      </c>
      <c r="Y30" s="24" t="str">
        <f>[26]Fevereiro!$I$28</f>
        <v>**</v>
      </c>
      <c r="Z30" s="24" t="str">
        <f>[26]Fevereiro!$I$29</f>
        <v>**</v>
      </c>
      <c r="AA30" s="24" t="str">
        <f>[26]Fevereiro!$I$30</f>
        <v>**</v>
      </c>
      <c r="AB30" s="24" t="s">
        <v>74</v>
      </c>
      <c r="AC30" s="24" t="s">
        <v>74</v>
      </c>
      <c r="AD30" s="53" t="s">
        <v>74</v>
      </c>
      <c r="AE30" s="2"/>
      <c r="AF30" s="27" t="s">
        <v>51</v>
      </c>
    </row>
    <row r="31" spans="1:32" ht="11.25" customHeight="1">
      <c r="A31" s="16" t="s">
        <v>20</v>
      </c>
      <c r="B31" s="21" t="str">
        <f>[27]Fevereiro!$I$5</f>
        <v>NE</v>
      </c>
      <c r="C31" s="21" t="str">
        <f>[27]Fevereiro!$I$6</f>
        <v>N</v>
      </c>
      <c r="D31" s="21" t="str">
        <f>[27]Fevereiro!$I$7</f>
        <v>N</v>
      </c>
      <c r="E31" s="21" t="str">
        <f>[27]Fevereiro!$I$8</f>
        <v>S</v>
      </c>
      <c r="F31" s="21" t="str">
        <f>[27]Fevereiro!$I$9</f>
        <v>S</v>
      </c>
      <c r="G31" s="21" t="str">
        <f>[27]Fevereiro!$I$10</f>
        <v>L</v>
      </c>
      <c r="H31" s="21" t="str">
        <f>[27]Fevereiro!$I$11</f>
        <v>NE</v>
      </c>
      <c r="I31" s="21" t="str">
        <f>[27]Fevereiro!$I$12</f>
        <v>NE</v>
      </c>
      <c r="J31" s="21" t="str">
        <f>[27]Fevereiro!$I$13</f>
        <v>NE</v>
      </c>
      <c r="K31" s="21" t="str">
        <f>[27]Fevereiro!$I$14</f>
        <v>NE</v>
      </c>
      <c r="L31" s="21" t="str">
        <f>[27]Fevereiro!$I$15</f>
        <v>N</v>
      </c>
      <c r="M31" s="21" t="str">
        <f>[27]Fevereiro!$I$16</f>
        <v>N</v>
      </c>
      <c r="N31" s="21" t="str">
        <f>[27]Fevereiro!$I$17</f>
        <v>NE</v>
      </c>
      <c r="O31" s="21" t="str">
        <f>[27]Fevereiro!$I$18</f>
        <v>S</v>
      </c>
      <c r="P31" s="21" t="str">
        <f>[27]Fevereiro!$I$19</f>
        <v>S</v>
      </c>
      <c r="Q31" s="21" t="str">
        <f>[27]Fevereiro!$I$20</f>
        <v>N</v>
      </c>
      <c r="R31" s="21" t="str">
        <f>[27]Fevereiro!$I$21</f>
        <v>NE</v>
      </c>
      <c r="S31" s="21" t="str">
        <f>[27]Fevereiro!$I$22</f>
        <v>O</v>
      </c>
      <c r="T31" s="21" t="str">
        <f>[27]Fevereiro!$I$23</f>
        <v>NE</v>
      </c>
      <c r="U31" s="21" t="str">
        <f>[27]Fevereiro!$I$24</f>
        <v>S</v>
      </c>
      <c r="V31" s="21" t="str">
        <f>[27]Fevereiro!$I$25</f>
        <v>SE</v>
      </c>
      <c r="W31" s="21" t="str">
        <f>[27]Fevereiro!$I$26</f>
        <v>SE</v>
      </c>
      <c r="X31" s="21" t="str">
        <f>[27]Fevereiro!$I$27</f>
        <v>SE</v>
      </c>
      <c r="Y31" s="21" t="str">
        <f>[27]Fevereiro!$I$28</f>
        <v>NE</v>
      </c>
      <c r="Z31" s="21" t="str">
        <f>[27]Fevereiro!$I$29</f>
        <v>N</v>
      </c>
      <c r="AA31" s="21" t="str">
        <f>[27]Fevereiro!$I$30</f>
        <v>N</v>
      </c>
      <c r="AB31" s="21" t="str">
        <f>[27]Fevereiro!$I$31</f>
        <v>NO</v>
      </c>
      <c r="AC31" s="21" t="str">
        <f>[27]Fevereiro!$I$32</f>
        <v>SE</v>
      </c>
      <c r="AD31" s="52" t="s">
        <v>61</v>
      </c>
      <c r="AE31" s="2"/>
    </row>
    <row r="32" spans="1:32" s="5" customFormat="1" ht="13.5" customHeight="1">
      <c r="A32" s="37" t="s">
        <v>38</v>
      </c>
      <c r="B32" s="38" t="s">
        <v>61</v>
      </c>
      <c r="C32" s="38" t="s">
        <v>61</v>
      </c>
      <c r="D32" s="38" t="s">
        <v>62</v>
      </c>
      <c r="E32" s="38" t="s">
        <v>63</v>
      </c>
      <c r="F32" s="38" t="s">
        <v>62</v>
      </c>
      <c r="G32" s="38" t="s">
        <v>61</v>
      </c>
      <c r="H32" s="38" t="s">
        <v>61</v>
      </c>
      <c r="I32" s="38" t="s">
        <v>61</v>
      </c>
      <c r="J32" s="38" t="s">
        <v>61</v>
      </c>
      <c r="K32" s="38" t="s">
        <v>61</v>
      </c>
      <c r="L32" s="38" t="s">
        <v>65</v>
      </c>
      <c r="M32" s="38" t="s">
        <v>65</v>
      </c>
      <c r="N32" s="38" t="s">
        <v>61</v>
      </c>
      <c r="O32" s="38" t="s">
        <v>61</v>
      </c>
      <c r="P32" s="46" t="s">
        <v>65</v>
      </c>
      <c r="Q32" s="46" t="s">
        <v>65</v>
      </c>
      <c r="R32" s="46" t="s">
        <v>61</v>
      </c>
      <c r="S32" s="46" t="s">
        <v>61</v>
      </c>
      <c r="T32" s="46" t="s">
        <v>66</v>
      </c>
      <c r="U32" s="46" t="s">
        <v>61</v>
      </c>
      <c r="V32" s="46" t="s">
        <v>68</v>
      </c>
      <c r="W32" s="46" t="s">
        <v>68</v>
      </c>
      <c r="X32" s="46" t="s">
        <v>66</v>
      </c>
      <c r="Y32" s="46" t="s">
        <v>61</v>
      </c>
      <c r="Z32" s="46" t="s">
        <v>65</v>
      </c>
      <c r="AA32" s="46" t="s">
        <v>68</v>
      </c>
      <c r="AB32" s="46" t="s">
        <v>68</v>
      </c>
      <c r="AC32" s="46" t="s">
        <v>61</v>
      </c>
      <c r="AD32" s="51"/>
      <c r="AE32" s="10"/>
    </row>
    <row r="33" spans="1:32" ht="9.75" customHeight="1">
      <c r="A33" s="63" t="s">
        <v>37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48" t="s">
        <v>61</v>
      </c>
      <c r="AE33" s="2"/>
    </row>
    <row r="34" spans="1:32">
      <c r="AD34" s="9"/>
      <c r="AE34" s="2"/>
      <c r="AF34" s="27" t="s">
        <v>51</v>
      </c>
    </row>
    <row r="35" spans="1:32">
      <c r="B35" s="29"/>
      <c r="C35" s="29" t="s">
        <v>52</v>
      </c>
      <c r="D35" s="29"/>
      <c r="E35" s="29"/>
      <c r="F35" s="29"/>
      <c r="G35" s="29"/>
      <c r="H35" s="29"/>
      <c r="O35" s="2" t="s">
        <v>53</v>
      </c>
      <c r="Z35" s="2" t="s">
        <v>55</v>
      </c>
      <c r="AD35" s="9"/>
      <c r="AE35" s="2"/>
    </row>
    <row r="36" spans="1:32">
      <c r="K36" s="31"/>
      <c r="L36" s="31"/>
      <c r="M36" s="31"/>
      <c r="N36" s="31"/>
      <c r="O36" s="31" t="s">
        <v>54</v>
      </c>
      <c r="P36" s="31"/>
      <c r="Q36" s="31"/>
      <c r="R36" s="31"/>
      <c r="S36" s="31"/>
      <c r="T36" s="32"/>
      <c r="U36" s="32"/>
      <c r="V36" s="32"/>
      <c r="W36" s="31"/>
      <c r="X36" s="31"/>
      <c r="Y36" s="31"/>
      <c r="Z36" s="31" t="s">
        <v>56</v>
      </c>
      <c r="AA36" s="31"/>
      <c r="AB36" s="31"/>
      <c r="AC36" s="31"/>
      <c r="AD36" s="9"/>
      <c r="AE36" s="2"/>
    </row>
    <row r="37" spans="1:32">
      <c r="A37" s="29" t="s">
        <v>73</v>
      </c>
      <c r="AD37" s="9"/>
      <c r="AE37" s="2"/>
    </row>
    <row r="39" spans="1:32">
      <c r="N39" s="2" t="s">
        <v>51</v>
      </c>
      <c r="X39" s="2" t="s">
        <v>51</v>
      </c>
      <c r="AB39" s="2" t="s">
        <v>51</v>
      </c>
    </row>
  </sheetData>
  <mergeCells count="32">
    <mergeCell ref="AC3:AC4"/>
    <mergeCell ref="W3:W4"/>
    <mergeCell ref="Y3:Y4"/>
    <mergeCell ref="Z3:Z4"/>
    <mergeCell ref="AA3:AA4"/>
    <mergeCell ref="AB3:AB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D2"/>
    <mergeCell ref="A1:AD1"/>
    <mergeCell ref="A33:AC3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E40"/>
  <sheetViews>
    <sheetView zoomScale="90" zoomScaleNormal="90" workbookViewId="0">
      <selection activeCell="B2" sqref="B2:AD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1" s="4" customFormat="1" ht="20.100000000000001" customHeight="1">
      <c r="A2" s="58" t="s">
        <v>21</v>
      </c>
      <c r="B2" s="56" t="s">
        <v>76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7"/>
    </row>
    <row r="3" spans="1:31" s="5" customFormat="1" ht="20.100000000000001" customHeight="1">
      <c r="A3" s="58"/>
      <c r="B3" s="59">
        <v>1</v>
      </c>
      <c r="C3" s="59">
        <f>SUM(B3+1)</f>
        <v>2</v>
      </c>
      <c r="D3" s="59">
        <f t="shared" ref="D3:AC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39" t="s">
        <v>41</v>
      </c>
      <c r="AE3" s="10"/>
    </row>
    <row r="4" spans="1:31" s="5" customFormat="1" ht="20.100000000000001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9" t="s">
        <v>39</v>
      </c>
      <c r="AE4" s="10"/>
    </row>
    <row r="5" spans="1:31" s="5" customFormat="1" ht="20.100000000000001" customHeight="1">
      <c r="A5" s="16" t="s">
        <v>46</v>
      </c>
      <c r="B5" s="17">
        <f>[1]Fevereiro!$J$5</f>
        <v>34.200000000000003</v>
      </c>
      <c r="C5" s="17">
        <f>[1]Fevereiro!$J$6</f>
        <v>42.480000000000004</v>
      </c>
      <c r="D5" s="17">
        <f>[1]Fevereiro!$J$7</f>
        <v>70.2</v>
      </c>
      <c r="E5" s="17">
        <f>[1]Fevereiro!$J$8</f>
        <v>20.16</v>
      </c>
      <c r="F5" s="17">
        <f>[1]Fevereiro!$J$9</f>
        <v>22.68</v>
      </c>
      <c r="G5" s="17">
        <f>[1]Fevereiro!$J$10</f>
        <v>20.52</v>
      </c>
      <c r="H5" s="17">
        <f>[1]Fevereiro!$J$11</f>
        <v>52.2</v>
      </c>
      <c r="I5" s="17">
        <f>[1]Fevereiro!$J$12</f>
        <v>35.28</v>
      </c>
      <c r="J5" s="17">
        <f>[1]Fevereiro!$J$13</f>
        <v>25.92</v>
      </c>
      <c r="K5" s="17">
        <f>[1]Fevereiro!$J$14</f>
        <v>43.2</v>
      </c>
      <c r="L5" s="17">
        <f>[1]Fevereiro!$J$15</f>
        <v>31.680000000000003</v>
      </c>
      <c r="M5" s="17">
        <f>[1]Fevereiro!$J$16</f>
        <v>36.36</v>
      </c>
      <c r="N5" s="17">
        <f>[1]Fevereiro!$J$17</f>
        <v>41.76</v>
      </c>
      <c r="O5" s="17">
        <f>[1]Fevereiro!$J$18</f>
        <v>32.76</v>
      </c>
      <c r="P5" s="17">
        <f>[1]Fevereiro!$J$19</f>
        <v>53.64</v>
      </c>
      <c r="Q5" s="17">
        <f>[1]Fevereiro!$J$20</f>
        <v>21.6</v>
      </c>
      <c r="R5" s="17">
        <f>[1]Fevereiro!$J$21</f>
        <v>34.200000000000003</v>
      </c>
      <c r="S5" s="17">
        <f>[1]Fevereiro!$J$22</f>
        <v>39.24</v>
      </c>
      <c r="T5" s="17">
        <f>[1]Fevereiro!$J$23</f>
        <v>49.680000000000007</v>
      </c>
      <c r="U5" s="17">
        <f>[1]Fevereiro!$J$24</f>
        <v>39.96</v>
      </c>
      <c r="V5" s="17">
        <f>[1]Fevereiro!$J$25</f>
        <v>34.92</v>
      </c>
      <c r="W5" s="17">
        <f>[1]Fevereiro!$J$26</f>
        <v>20.52</v>
      </c>
      <c r="X5" s="17">
        <f>[1]Fevereiro!$J$27</f>
        <v>29.52</v>
      </c>
      <c r="Y5" s="17">
        <f>[1]Fevereiro!$J$28</f>
        <v>29.16</v>
      </c>
      <c r="Z5" s="17">
        <f>[1]Fevereiro!$J$29</f>
        <v>40.680000000000007</v>
      </c>
      <c r="AA5" s="17">
        <f>[1]Fevereiro!$J$30</f>
        <v>22.68</v>
      </c>
      <c r="AB5" s="17">
        <f>[1]Fevereiro!$J$31</f>
        <v>23.400000000000002</v>
      </c>
      <c r="AC5" s="17">
        <f>[1]Fevereiro!$J$32</f>
        <v>45.72</v>
      </c>
      <c r="AD5" s="40">
        <f t="shared" ref="AD5:AD13" si="1">MAX(B5:AC5)</f>
        <v>70.2</v>
      </c>
      <c r="AE5" s="10"/>
    </row>
    <row r="6" spans="1:31" s="1" customFormat="1" ht="17.100000000000001" customHeight="1">
      <c r="A6" s="16" t="s">
        <v>0</v>
      </c>
      <c r="B6" s="18">
        <f>[2]Fevereiro!$J$5</f>
        <v>34.200000000000003</v>
      </c>
      <c r="C6" s="18">
        <f>[2]Fevereiro!$J$6</f>
        <v>42.480000000000004</v>
      </c>
      <c r="D6" s="18">
        <f>[2]Fevereiro!$J$7</f>
        <v>70.2</v>
      </c>
      <c r="E6" s="18">
        <f>[2]Fevereiro!$J$8</f>
        <v>23.759999999999998</v>
      </c>
      <c r="F6" s="18">
        <f>[2]Fevereiro!$J$9</f>
        <v>32.4</v>
      </c>
      <c r="G6" s="18">
        <f>[2]Fevereiro!$J$10</f>
        <v>38.880000000000003</v>
      </c>
      <c r="H6" s="18">
        <f>[2]Fevereiro!$J$11</f>
        <v>39.24</v>
      </c>
      <c r="I6" s="18">
        <f>[2]Fevereiro!$J$12</f>
        <v>25.56</v>
      </c>
      <c r="J6" s="18">
        <f>[2]Fevereiro!$J$13</f>
        <v>48.96</v>
      </c>
      <c r="K6" s="18">
        <f>[2]Fevereiro!$J$14</f>
        <v>34.200000000000003</v>
      </c>
      <c r="L6" s="18">
        <f>[2]Fevereiro!$J$15</f>
        <v>50.04</v>
      </c>
      <c r="M6" s="18">
        <f>[2]Fevereiro!$J$16</f>
        <v>38.519999999999996</v>
      </c>
      <c r="N6" s="18">
        <f>[2]Fevereiro!$J$17</f>
        <v>30.6</v>
      </c>
      <c r="O6" s="18">
        <f>[2]Fevereiro!$J$18</f>
        <v>68.039999999999992</v>
      </c>
      <c r="P6" s="18">
        <f>[2]Fevereiro!$J$19</f>
        <v>37.080000000000005</v>
      </c>
      <c r="Q6" s="18">
        <f>[2]Fevereiro!$J$20</f>
        <v>39.24</v>
      </c>
      <c r="R6" s="18">
        <f>[2]Fevereiro!$J$21</f>
        <v>40.680000000000007</v>
      </c>
      <c r="S6" s="18">
        <f>[2]Fevereiro!$J$22</f>
        <v>41.76</v>
      </c>
      <c r="T6" s="18">
        <f>[2]Fevereiro!$J$23</f>
        <v>44.64</v>
      </c>
      <c r="U6" s="18">
        <f>[2]Fevereiro!$J$24</f>
        <v>37.440000000000005</v>
      </c>
      <c r="V6" s="18">
        <f>[2]Fevereiro!$J$25</f>
        <v>35.64</v>
      </c>
      <c r="W6" s="18">
        <f>[2]Fevereiro!$J$26</f>
        <v>36.36</v>
      </c>
      <c r="X6" s="18">
        <f>[2]Fevereiro!$J$27</f>
        <v>36.72</v>
      </c>
      <c r="Y6" s="18">
        <f>[2]Fevereiro!$J$28</f>
        <v>46.800000000000004</v>
      </c>
      <c r="Z6" s="18">
        <f>[2]Fevereiro!$J$29</f>
        <v>36.36</v>
      </c>
      <c r="AA6" s="18">
        <f>[2]Fevereiro!$J$30</f>
        <v>29.52</v>
      </c>
      <c r="AB6" s="18">
        <f>[2]Fevereiro!$J$31</f>
        <v>24.48</v>
      </c>
      <c r="AC6" s="18">
        <f>[2]Fevereiro!$J$32</f>
        <v>37.800000000000004</v>
      </c>
      <c r="AD6" s="41">
        <f t="shared" si="1"/>
        <v>70.2</v>
      </c>
      <c r="AE6" s="2"/>
    </row>
    <row r="7" spans="1:31" ht="17.100000000000001" customHeight="1">
      <c r="A7" s="16" t="s">
        <v>1</v>
      </c>
      <c r="B7" s="19">
        <f>[3]Fevereiro!$J$5</f>
        <v>39.24</v>
      </c>
      <c r="C7" s="19">
        <f>[3]Fevereiro!$J$6</f>
        <v>42.480000000000004</v>
      </c>
      <c r="D7" s="19">
        <f>[3]Fevereiro!$J$7</f>
        <v>33.840000000000003</v>
      </c>
      <c r="E7" s="19">
        <f>[3]Fevereiro!$J$8</f>
        <v>33.119999999999997</v>
      </c>
      <c r="F7" s="19">
        <f>[3]Fevereiro!$J$9</f>
        <v>25.56</v>
      </c>
      <c r="G7" s="19">
        <f>[3]Fevereiro!$J$10</f>
        <v>44.28</v>
      </c>
      <c r="H7" s="19">
        <f>[3]Fevereiro!$J$11</f>
        <v>33.840000000000003</v>
      </c>
      <c r="I7" s="19">
        <f>[3]Fevereiro!$J$12</f>
        <v>44.28</v>
      </c>
      <c r="J7" s="19">
        <f>[3]Fevereiro!$J$13</f>
        <v>27.720000000000002</v>
      </c>
      <c r="K7" s="19">
        <f>[3]Fevereiro!$J$14</f>
        <v>37.440000000000005</v>
      </c>
      <c r="L7" s="19">
        <f>[3]Fevereiro!$J$15</f>
        <v>38.159999999999997</v>
      </c>
      <c r="M7" s="19">
        <f>[3]Fevereiro!$J$16</f>
        <v>47.16</v>
      </c>
      <c r="N7" s="19">
        <f>[3]Fevereiro!$J$17</f>
        <v>41.76</v>
      </c>
      <c r="O7" s="19">
        <f>[3]Fevereiro!$J$18</f>
        <v>58.680000000000007</v>
      </c>
      <c r="P7" s="19">
        <f>[3]Fevereiro!$J$19</f>
        <v>66.600000000000009</v>
      </c>
      <c r="Q7" s="19">
        <f>[3]Fevereiro!$J$20</f>
        <v>30.240000000000002</v>
      </c>
      <c r="R7" s="19">
        <f>[3]Fevereiro!$J$21</f>
        <v>36.72</v>
      </c>
      <c r="S7" s="19">
        <f>[3]Fevereiro!$J$22</f>
        <v>49.32</v>
      </c>
      <c r="T7" s="19">
        <f>[3]Fevereiro!$J$23</f>
        <v>28.08</v>
      </c>
      <c r="U7" s="19">
        <f>[3]Fevereiro!$J$24</f>
        <v>25.2</v>
      </c>
      <c r="V7" s="19">
        <f>[3]Fevereiro!$J$25</f>
        <v>42.12</v>
      </c>
      <c r="W7" s="19">
        <f>[3]Fevereiro!$J$26</f>
        <v>37.800000000000004</v>
      </c>
      <c r="X7" s="19">
        <f>[3]Fevereiro!$J$27</f>
        <v>23.400000000000002</v>
      </c>
      <c r="Y7" s="19">
        <f>[3]Fevereiro!$J$28</f>
        <v>33.480000000000004</v>
      </c>
      <c r="Z7" s="19">
        <f>[3]Fevereiro!$J$29</f>
        <v>29.880000000000003</v>
      </c>
      <c r="AA7" s="19">
        <f>[3]Fevereiro!$J$30</f>
        <v>28.44</v>
      </c>
      <c r="AB7" s="19">
        <f>[3]Fevereiro!$J$31</f>
        <v>25.56</v>
      </c>
      <c r="AC7" s="19">
        <f>[3]Fevereiro!$J$32</f>
        <v>42.480000000000004</v>
      </c>
      <c r="AD7" s="41">
        <f t="shared" si="1"/>
        <v>66.600000000000009</v>
      </c>
      <c r="AE7" s="2"/>
    </row>
    <row r="8" spans="1:31" ht="17.100000000000001" customHeight="1">
      <c r="A8" s="16" t="s">
        <v>47</v>
      </c>
      <c r="B8" s="19">
        <f>[4]Fevereiro!$J$5</f>
        <v>27.36</v>
      </c>
      <c r="C8" s="19">
        <f>[4]Fevereiro!$J$6</f>
        <v>36.72</v>
      </c>
      <c r="D8" s="19">
        <f>[4]Fevereiro!$J$7</f>
        <v>58.680000000000007</v>
      </c>
      <c r="E8" s="19">
        <f>[4]Fevereiro!$J$8</f>
        <v>23.040000000000003</v>
      </c>
      <c r="F8" s="19">
        <f>[4]Fevereiro!$J$9</f>
        <v>24.48</v>
      </c>
      <c r="G8" s="19">
        <f>[4]Fevereiro!$J$10</f>
        <v>32.76</v>
      </c>
      <c r="H8" s="19">
        <f>[4]Fevereiro!$J$11</f>
        <v>30.96</v>
      </c>
      <c r="I8" s="19">
        <f>[4]Fevereiro!$J$12</f>
        <v>30.6</v>
      </c>
      <c r="J8" s="19">
        <f>[4]Fevereiro!$J$13</f>
        <v>33.480000000000004</v>
      </c>
      <c r="K8" s="19">
        <f>[4]Fevereiro!$J$14</f>
        <v>34.56</v>
      </c>
      <c r="L8" s="19">
        <f>[4]Fevereiro!$J$15</f>
        <v>56.88</v>
      </c>
      <c r="M8" s="19">
        <f>[4]Fevereiro!$J$16</f>
        <v>35.64</v>
      </c>
      <c r="N8" s="19">
        <f>[4]Fevereiro!$J$17</f>
        <v>35.28</v>
      </c>
      <c r="O8" s="19">
        <f>[4]Fevereiro!$J$18</f>
        <v>35.28</v>
      </c>
      <c r="P8" s="19">
        <f>[4]Fevereiro!$J$19</f>
        <v>37.440000000000005</v>
      </c>
      <c r="Q8" s="19">
        <f>[4]Fevereiro!$J$20</f>
        <v>28.44</v>
      </c>
      <c r="R8" s="19">
        <f>[4]Fevereiro!$J$21</f>
        <v>35.64</v>
      </c>
      <c r="S8" s="19">
        <f>[4]Fevereiro!$J$22</f>
        <v>38.880000000000003</v>
      </c>
      <c r="T8" s="19">
        <f>[4]Fevereiro!$J$23</f>
        <v>31.680000000000003</v>
      </c>
      <c r="U8" s="19">
        <f>[4]Fevereiro!$J$24</f>
        <v>19.440000000000001</v>
      </c>
      <c r="V8" s="19">
        <f>[4]Fevereiro!$J$25</f>
        <v>21.6</v>
      </c>
      <c r="W8" s="19">
        <f>[4]Fevereiro!$J$26</f>
        <v>37.800000000000004</v>
      </c>
      <c r="X8" s="19">
        <f>[4]Fevereiro!$J$27</f>
        <v>22.68</v>
      </c>
      <c r="Y8" s="19">
        <f>[4]Fevereiro!$J$28</f>
        <v>35.64</v>
      </c>
      <c r="Z8" s="19">
        <f>[4]Fevereiro!$J$29</f>
        <v>30.240000000000002</v>
      </c>
      <c r="AA8" s="19">
        <f>[4]Fevereiro!$J$30</f>
        <v>31.319999999999997</v>
      </c>
      <c r="AB8" s="19">
        <f>[4]Fevereiro!$J$31</f>
        <v>18.36</v>
      </c>
      <c r="AC8" s="19">
        <f>[4]Fevereiro!$J$32</f>
        <v>37.800000000000004</v>
      </c>
      <c r="AD8" s="41">
        <f t="shared" si="1"/>
        <v>58.680000000000007</v>
      </c>
      <c r="AE8" s="2"/>
    </row>
    <row r="9" spans="1:31" ht="17.100000000000001" customHeight="1">
      <c r="A9" s="16" t="s">
        <v>2</v>
      </c>
      <c r="B9" s="18">
        <f>[5]Fevereiro!$J$5</f>
        <v>34.56</v>
      </c>
      <c r="C9" s="18">
        <f>[5]Fevereiro!$J$6</f>
        <v>35.64</v>
      </c>
      <c r="D9" s="18">
        <f>[5]Fevereiro!$J$7</f>
        <v>44.64</v>
      </c>
      <c r="E9" s="18">
        <f>[5]Fevereiro!$J$8</f>
        <v>26.64</v>
      </c>
      <c r="F9" s="18">
        <f>[5]Fevereiro!$J$9</f>
        <v>27.720000000000002</v>
      </c>
      <c r="G9" s="18">
        <f>[5]Fevereiro!$J$10</f>
        <v>45</v>
      </c>
      <c r="H9" s="18">
        <f>[5]Fevereiro!$J$11</f>
        <v>29.880000000000003</v>
      </c>
      <c r="I9" s="18">
        <f>[5]Fevereiro!$J$12</f>
        <v>56.16</v>
      </c>
      <c r="J9" s="18">
        <f>[5]Fevereiro!$J$13</f>
        <v>34.56</v>
      </c>
      <c r="K9" s="18">
        <f>[5]Fevereiro!$J$14</f>
        <v>39.24</v>
      </c>
      <c r="L9" s="18">
        <f>[5]Fevereiro!$J$15</f>
        <v>38.880000000000003</v>
      </c>
      <c r="M9" s="18">
        <f>[5]Fevereiro!$J$16</f>
        <v>32.4</v>
      </c>
      <c r="N9" s="18">
        <f>[5]Fevereiro!$J$17</f>
        <v>32.76</v>
      </c>
      <c r="O9" s="18">
        <f>[5]Fevereiro!$J$18</f>
        <v>37.800000000000004</v>
      </c>
      <c r="P9" s="18">
        <f>[5]Fevereiro!$J$19</f>
        <v>55.800000000000004</v>
      </c>
      <c r="Q9" s="18">
        <f>[5]Fevereiro!$J$20</f>
        <v>32.04</v>
      </c>
      <c r="R9" s="18">
        <f>[5]Fevereiro!$J$21</f>
        <v>35.28</v>
      </c>
      <c r="S9" s="18">
        <f>[5]Fevereiro!$J$22</f>
        <v>66.960000000000008</v>
      </c>
      <c r="T9" s="18">
        <f>[5]Fevereiro!$J$23</f>
        <v>35.64</v>
      </c>
      <c r="U9" s="18">
        <f>[5]Fevereiro!$J$24</f>
        <v>34.200000000000003</v>
      </c>
      <c r="V9" s="18">
        <f>[5]Fevereiro!$J$25</f>
        <v>37.440000000000005</v>
      </c>
      <c r="W9" s="18">
        <f>[5]Fevereiro!$J$26</f>
        <v>41.76</v>
      </c>
      <c r="X9" s="18">
        <f>[5]Fevereiro!$J$27</f>
        <v>29.880000000000003</v>
      </c>
      <c r="Y9" s="18">
        <f>[5]Fevereiro!$J$28</f>
        <v>41.4</v>
      </c>
      <c r="Z9" s="18">
        <f>[5]Fevereiro!$J$29</f>
        <v>37.800000000000004</v>
      </c>
      <c r="AA9" s="18">
        <f>[5]Fevereiro!$J$30</f>
        <v>27.36</v>
      </c>
      <c r="AB9" s="18">
        <f>[5]Fevereiro!$J$31</f>
        <v>56.519999999999996</v>
      </c>
      <c r="AC9" s="18">
        <f>[5]Fevereiro!$J$32</f>
        <v>45.36</v>
      </c>
      <c r="AD9" s="41">
        <f t="shared" si="1"/>
        <v>66.960000000000008</v>
      </c>
      <c r="AE9" s="2"/>
    </row>
    <row r="10" spans="1:31" ht="17.100000000000001" customHeight="1">
      <c r="A10" s="16" t="s">
        <v>3</v>
      </c>
      <c r="B10" s="18">
        <f>[6]Fevereiro!$J$5</f>
        <v>47.88</v>
      </c>
      <c r="C10" s="18">
        <f>[6]Fevereiro!$J$6</f>
        <v>30.240000000000002</v>
      </c>
      <c r="D10" s="18">
        <f>[6]Fevereiro!$J$7</f>
        <v>32.76</v>
      </c>
      <c r="E10" s="18">
        <f>[6]Fevereiro!$J$8</f>
        <v>28.44</v>
      </c>
      <c r="F10" s="18">
        <f>[6]Fevereiro!$J$9</f>
        <v>27.36</v>
      </c>
      <c r="G10" s="18">
        <f>[6]Fevereiro!$J$10</f>
        <v>41.4</v>
      </c>
      <c r="H10" s="18">
        <f>[6]Fevereiro!$J$11</f>
        <v>37.800000000000004</v>
      </c>
      <c r="I10" s="18">
        <f>[6]Fevereiro!$J$12</f>
        <v>17.64</v>
      </c>
      <c r="J10" s="18">
        <f>[6]Fevereiro!$J$13</f>
        <v>25.2</v>
      </c>
      <c r="K10" s="18">
        <f>[6]Fevereiro!$J$14</f>
        <v>20.16</v>
      </c>
      <c r="L10" s="18">
        <f>[6]Fevereiro!$J$15</f>
        <v>31.680000000000003</v>
      </c>
      <c r="M10" s="18">
        <f>[6]Fevereiro!$J$16</f>
        <v>22.68</v>
      </c>
      <c r="N10" s="18">
        <f>[6]Fevereiro!$J$17</f>
        <v>29.880000000000003</v>
      </c>
      <c r="O10" s="18">
        <f>[6]Fevereiro!$J$18</f>
        <v>27.36</v>
      </c>
      <c r="P10" s="18">
        <f>[6]Fevereiro!$J$19</f>
        <v>37.800000000000004</v>
      </c>
      <c r="Q10" s="18">
        <f>[6]Fevereiro!$J$20</f>
        <v>23.040000000000003</v>
      </c>
      <c r="R10" s="18">
        <f>[6]Fevereiro!$J$21</f>
        <v>39.96</v>
      </c>
      <c r="S10" s="18">
        <f>[6]Fevereiro!$J$22</f>
        <v>49.680000000000007</v>
      </c>
      <c r="T10" s="18">
        <f>[6]Fevereiro!$J$23</f>
        <v>26.28</v>
      </c>
      <c r="U10" s="18">
        <f>[6]Fevereiro!$J$24</f>
        <v>63.72</v>
      </c>
      <c r="V10" s="18">
        <f>[6]Fevereiro!$J$25</f>
        <v>41.4</v>
      </c>
      <c r="W10" s="18">
        <f>[6]Fevereiro!$J$26</f>
        <v>23.040000000000003</v>
      </c>
      <c r="X10" s="18">
        <f>[6]Fevereiro!$J$27</f>
        <v>20.52</v>
      </c>
      <c r="Y10" s="18">
        <f>[6]Fevereiro!$J$28</f>
        <v>36</v>
      </c>
      <c r="Z10" s="18">
        <f>[6]Fevereiro!$J$29</f>
        <v>32.04</v>
      </c>
      <c r="AA10" s="18">
        <f>[6]Fevereiro!$J$30</f>
        <v>35.64</v>
      </c>
      <c r="AB10" s="18">
        <f>[6]Fevereiro!$J$31</f>
        <v>25.56</v>
      </c>
      <c r="AC10" s="18">
        <f>[6]Fevereiro!$J$32</f>
        <v>28.08</v>
      </c>
      <c r="AD10" s="41">
        <f t="shared" si="1"/>
        <v>63.72</v>
      </c>
      <c r="AE10" s="2"/>
    </row>
    <row r="11" spans="1:31" ht="17.100000000000001" customHeight="1">
      <c r="A11" s="16" t="s">
        <v>4</v>
      </c>
      <c r="B11" s="18">
        <f>[7]Fevereiro!$J$5</f>
        <v>36</v>
      </c>
      <c r="C11" s="18">
        <f>[7]Fevereiro!$J$6</f>
        <v>40.32</v>
      </c>
      <c r="D11" s="18">
        <f>[7]Fevereiro!$J$7</f>
        <v>43.2</v>
      </c>
      <c r="E11" s="18">
        <f>[7]Fevereiro!$J$8</f>
        <v>42.84</v>
      </c>
      <c r="F11" s="18">
        <f>[7]Fevereiro!$J$9</f>
        <v>29.880000000000003</v>
      </c>
      <c r="G11" s="18">
        <f>[7]Fevereiro!$J$10</f>
        <v>41.4</v>
      </c>
      <c r="H11" s="18">
        <f>[7]Fevereiro!$J$11</f>
        <v>33.480000000000004</v>
      </c>
      <c r="I11" s="18">
        <f>[7]Fevereiro!$J$12</f>
        <v>21.6</v>
      </c>
      <c r="J11" s="18">
        <f>[7]Fevereiro!$J$13</f>
        <v>33.119999999999997</v>
      </c>
      <c r="K11" s="18">
        <f>[7]Fevereiro!$J$14</f>
        <v>35.64</v>
      </c>
      <c r="L11" s="18">
        <f>[7]Fevereiro!$J$15</f>
        <v>40.680000000000007</v>
      </c>
      <c r="M11" s="18">
        <f>[7]Fevereiro!$J$16</f>
        <v>42.480000000000004</v>
      </c>
      <c r="N11" s="18">
        <f>[7]Fevereiro!$J$17</f>
        <v>27.720000000000002</v>
      </c>
      <c r="O11" s="18">
        <f>[7]Fevereiro!$J$18</f>
        <v>48.96</v>
      </c>
      <c r="P11" s="18">
        <f>[7]Fevereiro!$J$19</f>
        <v>29.16</v>
      </c>
      <c r="Q11" s="18">
        <f>[7]Fevereiro!$J$20</f>
        <v>79.2</v>
      </c>
      <c r="R11" s="18">
        <f>[7]Fevereiro!$J$21</f>
        <v>42.12</v>
      </c>
      <c r="S11" s="18">
        <f>[7]Fevereiro!$J$22</f>
        <v>44.28</v>
      </c>
      <c r="T11" s="18">
        <f>[7]Fevereiro!$J$23</f>
        <v>34.56</v>
      </c>
      <c r="U11" s="18">
        <f>[7]Fevereiro!$J$24</f>
        <v>48.24</v>
      </c>
      <c r="V11" s="18">
        <f>[7]Fevereiro!$J$25</f>
        <v>38.159999999999997</v>
      </c>
      <c r="W11" s="18">
        <f>[7]Fevereiro!$J$26</f>
        <v>26.64</v>
      </c>
      <c r="X11" s="18">
        <f>[7]Fevereiro!$J$27</f>
        <v>38.159999999999997</v>
      </c>
      <c r="Y11" s="18">
        <f>[7]Fevereiro!$J$28</f>
        <v>37.800000000000004</v>
      </c>
      <c r="Z11" s="18">
        <f>[7]Fevereiro!$J$29</f>
        <v>39.24</v>
      </c>
      <c r="AA11" s="18">
        <f>[7]Fevereiro!$J$30</f>
        <v>34.56</v>
      </c>
      <c r="AB11" s="18">
        <f>[7]Fevereiro!$J$31</f>
        <v>34.56</v>
      </c>
      <c r="AC11" s="18">
        <f>[7]Fevereiro!$J$32</f>
        <v>51.84</v>
      </c>
      <c r="AD11" s="41">
        <f t="shared" si="1"/>
        <v>79.2</v>
      </c>
      <c r="AE11" s="2"/>
    </row>
    <row r="12" spans="1:31" ht="17.100000000000001" customHeight="1">
      <c r="A12" s="16" t="s">
        <v>5</v>
      </c>
      <c r="B12" s="18">
        <f>[8]Fevereiro!$J$5</f>
        <v>37.440000000000005</v>
      </c>
      <c r="C12" s="18">
        <f>[8]Fevereiro!$J$6</f>
        <v>28.8</v>
      </c>
      <c r="D12" s="18">
        <f>[8]Fevereiro!$J$7</f>
        <v>34.200000000000003</v>
      </c>
      <c r="E12" s="18">
        <f>[8]Fevereiro!$J$8</f>
        <v>34.56</v>
      </c>
      <c r="F12" s="18">
        <f>[8]Fevereiro!$J$9</f>
        <v>16.559999999999999</v>
      </c>
      <c r="G12" s="18">
        <f>[8]Fevereiro!$J$10</f>
        <v>37.800000000000004</v>
      </c>
      <c r="H12" s="18">
        <f>[8]Fevereiro!$J$11</f>
        <v>59.4</v>
      </c>
      <c r="I12" s="18">
        <f>[8]Fevereiro!$J$12</f>
        <v>52.2</v>
      </c>
      <c r="J12" s="18">
        <f>[8]Fevereiro!$J$13</f>
        <v>40.32</v>
      </c>
      <c r="K12" s="18">
        <f>[8]Fevereiro!$J$14</f>
        <v>41.04</v>
      </c>
      <c r="L12" s="18">
        <f>[8]Fevereiro!$J$15</f>
        <v>38.159999999999997</v>
      </c>
      <c r="M12" s="18">
        <f>[8]Fevereiro!$J$16</f>
        <v>35.28</v>
      </c>
      <c r="N12" s="18">
        <f>[8]Fevereiro!$J$17</f>
        <v>25.2</v>
      </c>
      <c r="O12" s="18">
        <f>[8]Fevereiro!$J$18</f>
        <v>33.480000000000004</v>
      </c>
      <c r="P12" s="18">
        <f>[8]Fevereiro!$J$19</f>
        <v>46.080000000000005</v>
      </c>
      <c r="Q12" s="18">
        <f>[8]Fevereiro!$J$20</f>
        <v>33.480000000000004</v>
      </c>
      <c r="R12" s="18">
        <f>[8]Fevereiro!$J$21</f>
        <v>40.680000000000007</v>
      </c>
      <c r="S12" s="18">
        <f>[8]Fevereiro!$J$22</f>
        <v>41.4</v>
      </c>
      <c r="T12" s="18">
        <f>[8]Fevereiro!$J$23</f>
        <v>46.440000000000005</v>
      </c>
      <c r="U12" s="18">
        <f>[8]Fevereiro!$J$24</f>
        <v>63</v>
      </c>
      <c r="V12" s="18">
        <f>[8]Fevereiro!$J$25</f>
        <v>25.92</v>
      </c>
      <c r="W12" s="18">
        <f>[8]Fevereiro!$J$26</f>
        <v>34.92</v>
      </c>
      <c r="X12" s="18">
        <f>[8]Fevereiro!$J$27</f>
        <v>38.519999999999996</v>
      </c>
      <c r="Y12" s="18">
        <f>[8]Fevereiro!$J$28</f>
        <v>36</v>
      </c>
      <c r="Z12" s="18">
        <f>[8]Fevereiro!$J$29</f>
        <v>28.44</v>
      </c>
      <c r="AA12" s="18">
        <f>[8]Fevereiro!$J$30</f>
        <v>22.32</v>
      </c>
      <c r="AB12" s="18">
        <f>[8]Fevereiro!$J$31</f>
        <v>16.2</v>
      </c>
      <c r="AC12" s="18">
        <f>[8]Fevereiro!$J$32</f>
        <v>45.72</v>
      </c>
      <c r="AD12" s="41">
        <f t="shared" si="1"/>
        <v>63</v>
      </c>
      <c r="AE12" s="2"/>
    </row>
    <row r="13" spans="1:31" ht="17.100000000000001" customHeight="1">
      <c r="A13" s="16" t="s">
        <v>49</v>
      </c>
      <c r="B13" s="18">
        <f>[9]Fevereiro!$J$5</f>
        <v>44.64</v>
      </c>
      <c r="C13" s="18">
        <f>[9]Fevereiro!$J$6</f>
        <v>38.519999999999996</v>
      </c>
      <c r="D13" s="18">
        <f>[9]Fevereiro!$J$7</f>
        <v>37.440000000000005</v>
      </c>
      <c r="E13" s="18">
        <f>[9]Fevereiro!$J$8</f>
        <v>38.159999999999997</v>
      </c>
      <c r="F13" s="18">
        <f>[9]Fevereiro!$J$9</f>
        <v>37.080000000000005</v>
      </c>
      <c r="G13" s="18">
        <f>[9]Fevereiro!$J$10</f>
        <v>51.480000000000004</v>
      </c>
      <c r="H13" s="18">
        <f>[9]Fevereiro!$J$11</f>
        <v>45.72</v>
      </c>
      <c r="I13" s="18">
        <f>[9]Fevereiro!$J$12</f>
        <v>30.96</v>
      </c>
      <c r="J13" s="18">
        <f>[9]Fevereiro!$J$13</f>
        <v>41.4</v>
      </c>
      <c r="K13" s="18">
        <f>[9]Fevereiro!$J$14</f>
        <v>32.4</v>
      </c>
      <c r="L13" s="18">
        <f>[9]Fevereiro!$J$15</f>
        <v>30.96</v>
      </c>
      <c r="M13" s="18">
        <f>[9]Fevereiro!$J$16</f>
        <v>54.72</v>
      </c>
      <c r="N13" s="18">
        <f>[9]Fevereiro!$J$17</f>
        <v>41.04</v>
      </c>
      <c r="O13" s="18">
        <f>[9]Fevereiro!$J$18</f>
        <v>40.680000000000007</v>
      </c>
      <c r="P13" s="18">
        <f>[9]Fevereiro!$J$19</f>
        <v>41.04</v>
      </c>
      <c r="Q13" s="18">
        <f>[9]Fevereiro!$J$20</f>
        <v>42.84</v>
      </c>
      <c r="R13" s="18">
        <f>[9]Fevereiro!$J$21</f>
        <v>33.119999999999997</v>
      </c>
      <c r="S13" s="18">
        <f>[9]Fevereiro!$J$22</f>
        <v>37.800000000000004</v>
      </c>
      <c r="T13" s="18">
        <f>[9]Fevereiro!$J$23</f>
        <v>33.480000000000004</v>
      </c>
      <c r="U13" s="18">
        <f>[9]Fevereiro!$J$24</f>
        <v>43.56</v>
      </c>
      <c r="V13" s="18">
        <f>[9]Fevereiro!$J$25</f>
        <v>40.680000000000007</v>
      </c>
      <c r="W13" s="18">
        <f>[9]Fevereiro!$J$26</f>
        <v>44.64</v>
      </c>
      <c r="X13" s="18">
        <f>[9]Fevereiro!$J$27</f>
        <v>54</v>
      </c>
      <c r="Y13" s="18">
        <f>[9]Fevereiro!$J$28</f>
        <v>41.76</v>
      </c>
      <c r="Z13" s="18">
        <f>[9]Fevereiro!$J$29</f>
        <v>38.519999999999996</v>
      </c>
      <c r="AA13" s="18">
        <f>[9]Fevereiro!$J$30</f>
        <v>30.6</v>
      </c>
      <c r="AB13" s="18">
        <f>[9]Fevereiro!$J$31</f>
        <v>48.96</v>
      </c>
      <c r="AC13" s="18">
        <f>[9]Fevereiro!$J$32</f>
        <v>51.84</v>
      </c>
      <c r="AD13" s="41">
        <f t="shared" si="1"/>
        <v>54.72</v>
      </c>
      <c r="AE13" s="2"/>
    </row>
    <row r="14" spans="1:31" ht="17.100000000000001" customHeight="1">
      <c r="A14" s="16" t="s">
        <v>6</v>
      </c>
      <c r="B14" s="18">
        <f>[10]Fevereiro!$J$5</f>
        <v>32.76</v>
      </c>
      <c r="C14" s="18">
        <f>[10]Fevereiro!$J$6</f>
        <v>34.92</v>
      </c>
      <c r="D14" s="18">
        <f>[10]Fevereiro!$J$7</f>
        <v>34.56</v>
      </c>
      <c r="E14" s="18">
        <f>[10]Fevereiro!$J$8</f>
        <v>37.440000000000005</v>
      </c>
      <c r="F14" s="18">
        <f>[10]Fevereiro!$J$9</f>
        <v>14.76</v>
      </c>
      <c r="G14" s="18">
        <f>[10]Fevereiro!$J$10</f>
        <v>34.92</v>
      </c>
      <c r="H14" s="18">
        <f>[10]Fevereiro!$J$11</f>
        <v>37.440000000000005</v>
      </c>
      <c r="I14" s="18">
        <f>[10]Fevereiro!$J$12</f>
        <v>22.68</v>
      </c>
      <c r="J14" s="18">
        <f>[10]Fevereiro!$J$13</f>
        <v>27.36</v>
      </c>
      <c r="K14" s="18">
        <f>[10]Fevereiro!$J$14</f>
        <v>36.36</v>
      </c>
      <c r="L14" s="18">
        <f>[10]Fevereiro!$J$15</f>
        <v>29.880000000000003</v>
      </c>
      <c r="M14" s="18">
        <f>[10]Fevereiro!$J$16</f>
        <v>24.48</v>
      </c>
      <c r="N14" s="18">
        <f>[10]Fevereiro!$J$17</f>
        <v>32.04</v>
      </c>
      <c r="O14" s="18">
        <f>[10]Fevereiro!$J$18</f>
        <v>30.6</v>
      </c>
      <c r="P14" s="18">
        <f>[10]Fevereiro!$J$19</f>
        <v>53.28</v>
      </c>
      <c r="Q14" s="18">
        <f>[10]Fevereiro!$J$20</f>
        <v>24.48</v>
      </c>
      <c r="R14" s="18">
        <f>[10]Fevereiro!$J$21</f>
        <v>43.92</v>
      </c>
      <c r="S14" s="18">
        <f>[10]Fevereiro!$J$22</f>
        <v>32.4</v>
      </c>
      <c r="T14" s="18">
        <f>[10]Fevereiro!$J$23</f>
        <v>33.480000000000004</v>
      </c>
      <c r="U14" s="18">
        <f>[10]Fevereiro!$J$24</f>
        <v>46.800000000000004</v>
      </c>
      <c r="V14" s="18">
        <f>[10]Fevereiro!$J$25</f>
        <v>45.72</v>
      </c>
      <c r="W14" s="18">
        <f>[10]Fevereiro!$J$26</f>
        <v>33.480000000000004</v>
      </c>
      <c r="X14" s="18">
        <f>[10]Fevereiro!$J$27</f>
        <v>36.36</v>
      </c>
      <c r="Y14" s="18">
        <f>[10]Fevereiro!$J$28</f>
        <v>28.44</v>
      </c>
      <c r="Z14" s="18">
        <f>[10]Fevereiro!$J$29</f>
        <v>48.6</v>
      </c>
      <c r="AA14" s="18">
        <f>[10]Fevereiro!$J$30</f>
        <v>25.56</v>
      </c>
      <c r="AB14" s="18">
        <f>[10]Fevereiro!$J$31</f>
        <v>23.040000000000003</v>
      </c>
      <c r="AC14" s="18">
        <f>[10]Fevereiro!$J$32</f>
        <v>28.44</v>
      </c>
      <c r="AD14" s="41">
        <f t="shared" ref="AD14:AD29" si="2">MAX(B14:AC14)</f>
        <v>53.28</v>
      </c>
      <c r="AE14" s="2"/>
    </row>
    <row r="15" spans="1:31" ht="17.100000000000001" customHeight="1">
      <c r="A15" s="16" t="s">
        <v>7</v>
      </c>
      <c r="B15" s="18">
        <f>[11]Fevereiro!$J$5</f>
        <v>35.64</v>
      </c>
      <c r="C15" s="18">
        <f>[11]Fevereiro!$J$6</f>
        <v>40.32</v>
      </c>
      <c r="D15" s="18">
        <f>[11]Fevereiro!$J$7</f>
        <v>59.04</v>
      </c>
      <c r="E15" s="18">
        <f>[11]Fevereiro!$J$8</f>
        <v>21.240000000000002</v>
      </c>
      <c r="F15" s="18">
        <f>[11]Fevereiro!$J$9</f>
        <v>23.759999999999998</v>
      </c>
      <c r="G15" s="18">
        <f>[11]Fevereiro!$J$10</f>
        <v>53.28</v>
      </c>
      <c r="H15" s="18">
        <f>[11]Fevereiro!$J$11</f>
        <v>48.6</v>
      </c>
      <c r="I15" s="18">
        <f>[11]Fevereiro!$J$12</f>
        <v>45</v>
      </c>
      <c r="J15" s="18">
        <f>[11]Fevereiro!$J$13</f>
        <v>43.92</v>
      </c>
      <c r="K15" s="18">
        <f>[11]Fevereiro!$J$14</f>
        <v>39.24</v>
      </c>
      <c r="L15" s="18">
        <f>[11]Fevereiro!$J$15</f>
        <v>34.56</v>
      </c>
      <c r="M15" s="18">
        <f>[11]Fevereiro!$J$16</f>
        <v>39.6</v>
      </c>
      <c r="N15" s="18">
        <f>[11]Fevereiro!$J$17</f>
        <v>40.680000000000007</v>
      </c>
      <c r="O15" s="18">
        <f>[11]Fevereiro!$J$18</f>
        <v>57.960000000000008</v>
      </c>
      <c r="P15" s="18">
        <f>[11]Fevereiro!$J$19</f>
        <v>57.6</v>
      </c>
      <c r="Q15" s="18">
        <f>[11]Fevereiro!$J$20</f>
        <v>30.96</v>
      </c>
      <c r="R15" s="18">
        <f>[11]Fevereiro!$J$21</f>
        <v>38.159999999999997</v>
      </c>
      <c r="S15" s="18">
        <f>[11]Fevereiro!$J$22</f>
        <v>42.12</v>
      </c>
      <c r="T15" s="18">
        <f>[11]Fevereiro!$J$23</f>
        <v>36.36</v>
      </c>
      <c r="U15" s="18">
        <f>[11]Fevereiro!$J$24</f>
        <v>28.8</v>
      </c>
      <c r="V15" s="18">
        <f>[11]Fevereiro!$J$25</f>
        <v>32.4</v>
      </c>
      <c r="W15" s="18">
        <f>[11]Fevereiro!$J$26</f>
        <v>46.800000000000004</v>
      </c>
      <c r="X15" s="18">
        <f>[11]Fevereiro!$J$27</f>
        <v>37.800000000000004</v>
      </c>
      <c r="Y15" s="18">
        <f>[11]Fevereiro!$J$28</f>
        <v>42.84</v>
      </c>
      <c r="Z15" s="18">
        <f>[11]Fevereiro!$J$29</f>
        <v>37.800000000000004</v>
      </c>
      <c r="AA15" s="18">
        <f>[11]Fevereiro!$J$30</f>
        <v>25.56</v>
      </c>
      <c r="AB15" s="18">
        <f>[11]Fevereiro!$J$31</f>
        <v>23.759999999999998</v>
      </c>
      <c r="AC15" s="18">
        <f>[11]Fevereiro!$J$32</f>
        <v>34.56</v>
      </c>
      <c r="AD15" s="41">
        <f t="shared" si="2"/>
        <v>59.04</v>
      </c>
      <c r="AE15" s="2"/>
    </row>
    <row r="16" spans="1:31" ht="17.100000000000001" customHeight="1">
      <c r="A16" s="16" t="s">
        <v>8</v>
      </c>
      <c r="B16" s="18">
        <f>[12]Fevereiro!$J$5</f>
        <v>36</v>
      </c>
      <c r="C16" s="18">
        <f>[12]Fevereiro!$J$6</f>
        <v>42.84</v>
      </c>
      <c r="D16" s="18">
        <f>[12]Fevereiro!$J$7</f>
        <v>54.72</v>
      </c>
      <c r="E16" s="18">
        <f>[12]Fevereiro!$J$8</f>
        <v>39.24</v>
      </c>
      <c r="F16" s="18">
        <f>[12]Fevereiro!$J$9</f>
        <v>28.8</v>
      </c>
      <c r="G16" s="18">
        <f>[12]Fevereiro!$J$10</f>
        <v>55.440000000000005</v>
      </c>
      <c r="H16" s="18">
        <f>[12]Fevereiro!$J$11</f>
        <v>41.4</v>
      </c>
      <c r="I16" s="18">
        <f>[12]Fevereiro!$J$12</f>
        <v>38.519999999999996</v>
      </c>
      <c r="J16" s="18">
        <f>[12]Fevereiro!$J$13</f>
        <v>46.080000000000005</v>
      </c>
      <c r="K16" s="18">
        <f>[12]Fevereiro!$J$14</f>
        <v>35.28</v>
      </c>
      <c r="L16" s="18">
        <f>[12]Fevereiro!$J$15</f>
        <v>65.52</v>
      </c>
      <c r="M16" s="18">
        <f>[12]Fevereiro!$J$16</f>
        <v>39.24</v>
      </c>
      <c r="N16" s="18">
        <f>[12]Fevereiro!$J$17</f>
        <v>48.24</v>
      </c>
      <c r="O16" s="18">
        <f>[12]Fevereiro!$J$18</f>
        <v>39.6</v>
      </c>
      <c r="P16" s="18">
        <f>[12]Fevereiro!$J$19</f>
        <v>43.92</v>
      </c>
      <c r="Q16" s="18">
        <f>[12]Fevereiro!$J$20</f>
        <v>41.04</v>
      </c>
      <c r="R16" s="18">
        <f>[12]Fevereiro!$J$21</f>
        <v>32.04</v>
      </c>
      <c r="S16" s="18">
        <f>[12]Fevereiro!$J$22</f>
        <v>30.96</v>
      </c>
      <c r="T16" s="18">
        <f>[12]Fevereiro!$J$23</f>
        <v>56.519999999999996</v>
      </c>
      <c r="U16" s="18">
        <f>[12]Fevereiro!$J$24</f>
        <v>24.840000000000003</v>
      </c>
      <c r="V16" s="18">
        <f>[12]Fevereiro!$J$25</f>
        <v>36</v>
      </c>
      <c r="W16" s="18">
        <f>[12]Fevereiro!$J$26</f>
        <v>32.4</v>
      </c>
      <c r="X16" s="18">
        <f>[12]Fevereiro!$J$27</f>
        <v>42.12</v>
      </c>
      <c r="Y16" s="18">
        <f>[12]Fevereiro!$J$28</f>
        <v>36</v>
      </c>
      <c r="Z16" s="18">
        <f>[12]Fevereiro!$J$29</f>
        <v>39.96</v>
      </c>
      <c r="AA16" s="18">
        <f>[12]Fevereiro!$J$30</f>
        <v>36.72</v>
      </c>
      <c r="AB16" s="18">
        <f>[12]Fevereiro!$J$31</f>
        <v>27</v>
      </c>
      <c r="AC16" s="18">
        <f>[12]Fevereiro!$J$32</f>
        <v>52.92</v>
      </c>
      <c r="AD16" s="41">
        <f t="shared" si="2"/>
        <v>65.52</v>
      </c>
      <c r="AE16" s="2"/>
    </row>
    <row r="17" spans="1:31" ht="17.100000000000001" customHeight="1">
      <c r="A17" s="16" t="s">
        <v>9</v>
      </c>
      <c r="B17" s="18">
        <f>[13]Fevereiro!$J$5</f>
        <v>36.36</v>
      </c>
      <c r="C17" s="18">
        <f>[13]Fevereiro!$J$6</f>
        <v>38.159999999999997</v>
      </c>
      <c r="D17" s="18">
        <f>[13]Fevereiro!$J$7</f>
        <v>61.2</v>
      </c>
      <c r="E17" s="18">
        <f>[13]Fevereiro!$J$8</f>
        <v>19.440000000000001</v>
      </c>
      <c r="F17" s="18">
        <f>[13]Fevereiro!$J$9</f>
        <v>28.44</v>
      </c>
      <c r="G17" s="18">
        <f>[13]Fevereiro!$J$10</f>
        <v>57.6</v>
      </c>
      <c r="H17" s="18">
        <f>[13]Fevereiro!$J$11</f>
        <v>46.800000000000004</v>
      </c>
      <c r="I17" s="18">
        <f>[13]Fevereiro!$J$12</f>
        <v>36</v>
      </c>
      <c r="J17" s="18">
        <f>[13]Fevereiro!$J$13</f>
        <v>37.080000000000005</v>
      </c>
      <c r="K17" s="18">
        <f>[13]Fevereiro!$J$14</f>
        <v>47.16</v>
      </c>
      <c r="L17" s="18">
        <f>[13]Fevereiro!$J$15</f>
        <v>50.04</v>
      </c>
      <c r="M17" s="18">
        <f>[13]Fevereiro!$J$16</f>
        <v>38.519999999999996</v>
      </c>
      <c r="N17" s="18">
        <f>[13]Fevereiro!$J$17</f>
        <v>44.28</v>
      </c>
      <c r="O17" s="18">
        <f>[13]Fevereiro!$J$18</f>
        <v>50.4</v>
      </c>
      <c r="P17" s="18">
        <f>[13]Fevereiro!$J$19</f>
        <v>41.4</v>
      </c>
      <c r="Q17" s="18">
        <f>[13]Fevereiro!$J$20</f>
        <v>32.04</v>
      </c>
      <c r="R17" s="18">
        <f>[13]Fevereiro!$J$21</f>
        <v>33.119999999999997</v>
      </c>
      <c r="S17" s="18">
        <f>[13]Fevereiro!$J$22</f>
        <v>81.360000000000014</v>
      </c>
      <c r="T17" s="18">
        <f>[13]Fevereiro!$J$23</f>
        <v>31.319999999999997</v>
      </c>
      <c r="U17" s="18">
        <f>[13]Fevereiro!$J$24</f>
        <v>37.800000000000004</v>
      </c>
      <c r="V17" s="18">
        <f>[13]Fevereiro!$J$25</f>
        <v>27</v>
      </c>
      <c r="W17" s="18">
        <f>[13]Fevereiro!$J$26</f>
        <v>21.6</v>
      </c>
      <c r="X17" s="18">
        <f>[13]Fevereiro!$J$27</f>
        <v>33.480000000000004</v>
      </c>
      <c r="Y17" s="18">
        <f>[13]Fevereiro!$J$28</f>
        <v>46.800000000000004</v>
      </c>
      <c r="Z17" s="18">
        <f>[13]Fevereiro!$J$29</f>
        <v>34.56</v>
      </c>
      <c r="AA17" s="18">
        <f>[13]Fevereiro!$J$30</f>
        <v>33.119999999999997</v>
      </c>
      <c r="AB17" s="18">
        <f>[13]Fevereiro!$J$31</f>
        <v>18.720000000000002</v>
      </c>
      <c r="AC17" s="18">
        <f>[13]Fevereiro!$J$32</f>
        <v>62.28</v>
      </c>
      <c r="AD17" s="41">
        <f t="shared" si="2"/>
        <v>81.360000000000014</v>
      </c>
      <c r="AE17" s="2"/>
    </row>
    <row r="18" spans="1:31" ht="17.100000000000001" customHeight="1">
      <c r="A18" s="16" t="s">
        <v>48</v>
      </c>
      <c r="B18" s="18">
        <f>[14]Fevereiro!$J$5</f>
        <v>38.880000000000003</v>
      </c>
      <c r="C18" s="18">
        <f>[14]Fevereiro!$J$6</f>
        <v>37.800000000000004</v>
      </c>
      <c r="D18" s="18">
        <f>[14]Fevereiro!$J$7</f>
        <v>35.28</v>
      </c>
      <c r="E18" s="18">
        <f>[14]Fevereiro!$J$8</f>
        <v>21.96</v>
      </c>
      <c r="F18" s="18">
        <f>[14]Fevereiro!$J$9</f>
        <v>32.04</v>
      </c>
      <c r="G18" s="18">
        <f>[14]Fevereiro!$J$10</f>
        <v>48.24</v>
      </c>
      <c r="H18" s="18">
        <f>[14]Fevereiro!$J$11</f>
        <v>55.800000000000004</v>
      </c>
      <c r="I18" s="18">
        <f>[14]Fevereiro!$J$12</f>
        <v>42.480000000000004</v>
      </c>
      <c r="J18" s="18">
        <f>[14]Fevereiro!$J$13</f>
        <v>34.200000000000003</v>
      </c>
      <c r="K18" s="18">
        <f>[14]Fevereiro!$J$14</f>
        <v>37.440000000000005</v>
      </c>
      <c r="L18" s="18">
        <f>[14]Fevereiro!$J$15</f>
        <v>37.080000000000005</v>
      </c>
      <c r="M18" s="18">
        <f>[14]Fevereiro!$J$16</f>
        <v>30.240000000000002</v>
      </c>
      <c r="N18" s="18">
        <f>[14]Fevereiro!$J$17</f>
        <v>34.56</v>
      </c>
      <c r="O18" s="18">
        <f>[14]Fevereiro!$J$18</f>
        <v>41.4</v>
      </c>
      <c r="P18" s="18">
        <f>[14]Fevereiro!$J$19</f>
        <v>50.4</v>
      </c>
      <c r="Q18" s="18">
        <f>[14]Fevereiro!$J$20</f>
        <v>32.04</v>
      </c>
      <c r="R18" s="18">
        <f>[14]Fevereiro!$J$21</f>
        <v>39.96</v>
      </c>
      <c r="S18" s="18">
        <f>[14]Fevereiro!$J$22</f>
        <v>50.76</v>
      </c>
      <c r="T18" s="18">
        <f>[14]Fevereiro!$J$23</f>
        <v>21.96</v>
      </c>
      <c r="U18" s="18">
        <f>[14]Fevereiro!$J$24</f>
        <v>35.64</v>
      </c>
      <c r="V18" s="18">
        <f>[14]Fevereiro!$J$25</f>
        <v>34.200000000000003</v>
      </c>
      <c r="W18" s="18">
        <f>[14]Fevereiro!$J$26</f>
        <v>25.56</v>
      </c>
      <c r="X18" s="18">
        <f>[14]Fevereiro!$J$27</f>
        <v>30.96</v>
      </c>
      <c r="Y18" s="18">
        <f>[14]Fevereiro!$J$28</f>
        <v>35.28</v>
      </c>
      <c r="Z18" s="18">
        <f>[14]Fevereiro!$J$29</f>
        <v>32.76</v>
      </c>
      <c r="AA18" s="18">
        <f>[14]Fevereiro!$J$30</f>
        <v>23.040000000000003</v>
      </c>
      <c r="AB18" s="18">
        <f>[14]Fevereiro!$J$31</f>
        <v>32.04</v>
      </c>
      <c r="AC18" s="18">
        <f>[14]Fevereiro!$J$32</f>
        <v>30.240000000000002</v>
      </c>
      <c r="AD18" s="41">
        <f t="shared" si="2"/>
        <v>55.800000000000004</v>
      </c>
      <c r="AE18" s="2"/>
    </row>
    <row r="19" spans="1:31" ht="17.100000000000001" customHeight="1">
      <c r="A19" s="16" t="s">
        <v>10</v>
      </c>
      <c r="B19" s="18">
        <f>[15]Fevereiro!$J$5</f>
        <v>31.319999999999997</v>
      </c>
      <c r="C19" s="18">
        <f>[15]Fevereiro!$J$6</f>
        <v>34.92</v>
      </c>
      <c r="D19" s="18">
        <f>[15]Fevereiro!$J$7</f>
        <v>43.92</v>
      </c>
      <c r="E19" s="18">
        <f>[15]Fevereiro!$J$8</f>
        <v>17.64</v>
      </c>
      <c r="F19" s="18">
        <f>[15]Fevereiro!$J$9</f>
        <v>23.400000000000002</v>
      </c>
      <c r="G19" s="18">
        <f>[15]Fevereiro!$J$10</f>
        <v>53.28</v>
      </c>
      <c r="H19" s="18">
        <f>[15]Fevereiro!$J$11</f>
        <v>43.56</v>
      </c>
      <c r="I19" s="18">
        <f>[15]Fevereiro!$J$12</f>
        <v>50.76</v>
      </c>
      <c r="J19" s="18">
        <f>[15]Fevereiro!$J$13</f>
        <v>46.440000000000005</v>
      </c>
      <c r="K19" s="18">
        <f>[15]Fevereiro!$J$14</f>
        <v>32.4</v>
      </c>
      <c r="L19" s="18">
        <f>[15]Fevereiro!$J$15</f>
        <v>47.16</v>
      </c>
      <c r="M19" s="18">
        <f>[15]Fevereiro!$J$16</f>
        <v>28.44</v>
      </c>
      <c r="N19" s="18">
        <f>[15]Fevereiro!$J$17</f>
        <v>36.72</v>
      </c>
      <c r="O19" s="18">
        <f>[15]Fevereiro!$J$18</f>
        <v>37.080000000000005</v>
      </c>
      <c r="P19" s="18">
        <f>[15]Fevereiro!$J$19</f>
        <v>41.4</v>
      </c>
      <c r="Q19" s="18">
        <f>[15]Fevereiro!$J$20</f>
        <v>34.200000000000003</v>
      </c>
      <c r="R19" s="18">
        <f>[15]Fevereiro!$J$21</f>
        <v>32.76</v>
      </c>
      <c r="S19" s="18">
        <f>[15]Fevereiro!$J$22</f>
        <v>43.56</v>
      </c>
      <c r="T19" s="18">
        <f>[15]Fevereiro!$J$23</f>
        <v>47.16</v>
      </c>
      <c r="U19" s="18">
        <f>[15]Fevereiro!$J$24</f>
        <v>28.44</v>
      </c>
      <c r="V19" s="18">
        <f>[15]Fevereiro!$J$25</f>
        <v>19.079999999999998</v>
      </c>
      <c r="W19" s="18">
        <f>[15]Fevereiro!$J$26</f>
        <v>43.2</v>
      </c>
      <c r="X19" s="18">
        <f>[15]Fevereiro!$J$27</f>
        <v>34.92</v>
      </c>
      <c r="Y19" s="18">
        <f>[15]Fevereiro!$J$28</f>
        <v>38.159999999999997</v>
      </c>
      <c r="Z19" s="18">
        <f>[15]Fevereiro!$J$29</f>
        <v>34.200000000000003</v>
      </c>
      <c r="AA19" s="18">
        <f>[15]Fevereiro!$J$30</f>
        <v>24.840000000000003</v>
      </c>
      <c r="AB19" s="18">
        <f>[15]Fevereiro!$J$31</f>
        <v>19.079999999999998</v>
      </c>
      <c r="AC19" s="18">
        <f>[15]Fevereiro!$J$32</f>
        <v>72.72</v>
      </c>
      <c r="AD19" s="41">
        <f t="shared" si="2"/>
        <v>72.72</v>
      </c>
      <c r="AE19" s="2"/>
    </row>
    <row r="20" spans="1:31" ht="17.100000000000001" customHeight="1">
      <c r="A20" s="16" t="s">
        <v>11</v>
      </c>
      <c r="B20" s="18">
        <f>[16]Fevereiro!$J$5</f>
        <v>28.8</v>
      </c>
      <c r="C20" s="18">
        <f>[16]Fevereiro!$J$6</f>
        <v>28.08</v>
      </c>
      <c r="D20" s="18">
        <f>[16]Fevereiro!$J$7</f>
        <v>54.72</v>
      </c>
      <c r="E20" s="18">
        <f>[16]Fevereiro!$J$8</f>
        <v>27.720000000000002</v>
      </c>
      <c r="F20" s="18">
        <f>[16]Fevereiro!$J$9</f>
        <v>21.240000000000002</v>
      </c>
      <c r="G20" s="18">
        <f>[16]Fevereiro!$J$10</f>
        <v>50.04</v>
      </c>
      <c r="H20" s="18">
        <f>[16]Fevereiro!$J$11</f>
        <v>38.159999999999997</v>
      </c>
      <c r="I20" s="18">
        <f>[16]Fevereiro!$J$12</f>
        <v>42.480000000000004</v>
      </c>
      <c r="J20" s="18">
        <f>[16]Fevereiro!$J$13</f>
        <v>28.44</v>
      </c>
      <c r="K20" s="18">
        <f>[16]Fevereiro!$J$14</f>
        <v>31.319999999999997</v>
      </c>
      <c r="L20" s="18">
        <f>[16]Fevereiro!$J$15</f>
        <v>45.36</v>
      </c>
      <c r="M20" s="18">
        <f>[16]Fevereiro!$J$16</f>
        <v>27</v>
      </c>
      <c r="N20" s="18">
        <f>[16]Fevereiro!$J$17</f>
        <v>40.680000000000007</v>
      </c>
      <c r="O20" s="18">
        <f>[16]Fevereiro!$J$18</f>
        <v>59.04</v>
      </c>
      <c r="P20" s="18">
        <f>[16]Fevereiro!$J$19</f>
        <v>61.2</v>
      </c>
      <c r="Q20" s="18">
        <f>[16]Fevereiro!$J$20</f>
        <v>30.240000000000002</v>
      </c>
      <c r="R20" s="18">
        <f>[16]Fevereiro!$J$21</f>
        <v>40.32</v>
      </c>
      <c r="S20" s="18">
        <f>[16]Fevereiro!$J$22</f>
        <v>46.080000000000005</v>
      </c>
      <c r="T20" s="18">
        <f>[16]Fevereiro!$J$23</f>
        <v>34.56</v>
      </c>
      <c r="U20" s="18">
        <f>[16]Fevereiro!$J$24</f>
        <v>14.76</v>
      </c>
      <c r="V20" s="18">
        <f>[16]Fevereiro!$J$25</f>
        <v>26.64</v>
      </c>
      <c r="W20" s="18">
        <f>[16]Fevereiro!$J$26</f>
        <v>34.200000000000003</v>
      </c>
      <c r="X20" s="18">
        <f>[16]Fevereiro!$J$27</f>
        <v>30.96</v>
      </c>
      <c r="Y20" s="18">
        <f>[16]Fevereiro!$J$28</f>
        <v>37.440000000000005</v>
      </c>
      <c r="Z20" s="18">
        <f>[16]Fevereiro!$J$29</f>
        <v>28.44</v>
      </c>
      <c r="AA20" s="18">
        <f>[16]Fevereiro!$J$30</f>
        <v>23.759999999999998</v>
      </c>
      <c r="AB20" s="18">
        <f>[16]Fevereiro!$J$31</f>
        <v>20.52</v>
      </c>
      <c r="AC20" s="18">
        <f>[16]Fevereiro!$J$32</f>
        <v>28.08</v>
      </c>
      <c r="AD20" s="41">
        <f t="shared" si="2"/>
        <v>61.2</v>
      </c>
      <c r="AE20" s="2"/>
    </row>
    <row r="21" spans="1:31" ht="17.100000000000001" customHeight="1">
      <c r="A21" s="16" t="s">
        <v>12</v>
      </c>
      <c r="B21" s="18">
        <f>[17]Fevereiro!$J$5</f>
        <v>32.76</v>
      </c>
      <c r="C21" s="18">
        <f>[17]Fevereiro!$J$6</f>
        <v>34.92</v>
      </c>
      <c r="D21" s="18">
        <f>[17]Fevereiro!$J$7</f>
        <v>29.52</v>
      </c>
      <c r="E21" s="18">
        <f>[17]Fevereiro!$J$8</f>
        <v>43.56</v>
      </c>
      <c r="F21" s="18">
        <f>[17]Fevereiro!$J$9</f>
        <v>18.36</v>
      </c>
      <c r="G21" s="18">
        <f>[17]Fevereiro!$J$10</f>
        <v>38.880000000000003</v>
      </c>
      <c r="H21" s="18">
        <f>[17]Fevereiro!$J$11</f>
        <v>31.319999999999997</v>
      </c>
      <c r="I21" s="18">
        <f>[17]Fevereiro!$J$12</f>
        <v>57.960000000000008</v>
      </c>
      <c r="J21" s="18">
        <f>[17]Fevereiro!$J$13</f>
        <v>30.96</v>
      </c>
      <c r="K21" s="18">
        <f>[17]Fevereiro!$J$14</f>
        <v>35.28</v>
      </c>
      <c r="L21" s="18">
        <f>[17]Fevereiro!$J$15</f>
        <v>30.240000000000002</v>
      </c>
      <c r="M21" s="18">
        <f>[17]Fevereiro!$J$16</f>
        <v>37.080000000000005</v>
      </c>
      <c r="N21" s="18">
        <f>[17]Fevereiro!$J$17</f>
        <v>36.36</v>
      </c>
      <c r="O21" s="18">
        <f>[17]Fevereiro!$J$18</f>
        <v>60.480000000000004</v>
      </c>
      <c r="P21" s="18">
        <f>[17]Fevereiro!$J$19</f>
        <v>33.119999999999997</v>
      </c>
      <c r="Q21" s="18">
        <f>[17]Fevereiro!$J$20</f>
        <v>39.6</v>
      </c>
      <c r="R21" s="18">
        <f>[17]Fevereiro!$J$21</f>
        <v>30.6</v>
      </c>
      <c r="S21" s="18">
        <f>[17]Fevereiro!$J$22</f>
        <v>40.32</v>
      </c>
      <c r="T21" s="18">
        <f>[17]Fevereiro!$J$23</f>
        <v>28.44</v>
      </c>
      <c r="U21" s="18">
        <f>[17]Fevereiro!$J$24</f>
        <v>20.16</v>
      </c>
      <c r="V21" s="18">
        <f>[17]Fevereiro!$J$25</f>
        <v>45.72</v>
      </c>
      <c r="W21" s="18">
        <f>[17]Fevereiro!$J$26</f>
        <v>20.16</v>
      </c>
      <c r="X21" s="18">
        <f>[17]Fevereiro!$J$27</f>
        <v>47.88</v>
      </c>
      <c r="Y21" s="18">
        <f>[17]Fevereiro!$J$28</f>
        <v>36.72</v>
      </c>
      <c r="Z21" s="18">
        <f>[17]Fevereiro!$J$29</f>
        <v>28.44</v>
      </c>
      <c r="AA21" s="18">
        <f>[17]Fevereiro!$J$30</f>
        <v>15.48</v>
      </c>
      <c r="AB21" s="18">
        <f>[17]Fevereiro!$J$31</f>
        <v>20.52</v>
      </c>
      <c r="AC21" s="18">
        <f>[17]Fevereiro!$J$32</f>
        <v>41.04</v>
      </c>
      <c r="AD21" s="41">
        <f t="shared" si="2"/>
        <v>60.480000000000004</v>
      </c>
      <c r="AE21" s="2"/>
    </row>
    <row r="22" spans="1:31" ht="17.100000000000001" customHeight="1">
      <c r="A22" s="16" t="s">
        <v>13</v>
      </c>
      <c r="B22" s="18">
        <f>[18]Fevereiro!$J$5</f>
        <v>29.52</v>
      </c>
      <c r="C22" s="18">
        <f>[18]Fevereiro!$J$6</f>
        <v>35.28</v>
      </c>
      <c r="D22" s="18">
        <f>[18]Fevereiro!$J$7</f>
        <v>35.28</v>
      </c>
      <c r="E22" s="18">
        <f>[18]Fevereiro!$J$8</f>
        <v>38.880000000000003</v>
      </c>
      <c r="F22" s="18">
        <f>[18]Fevereiro!$J$9</f>
        <v>25.92</v>
      </c>
      <c r="G22" s="18">
        <f>[18]Fevereiro!$J$10</f>
        <v>29.52</v>
      </c>
      <c r="H22" s="18">
        <f>[18]Fevereiro!$J$11</f>
        <v>46.440000000000005</v>
      </c>
      <c r="I22" s="18">
        <f>[18]Fevereiro!$J$12</f>
        <v>46.800000000000004</v>
      </c>
      <c r="J22" s="18">
        <f>[18]Fevereiro!$J$13</f>
        <v>35.28</v>
      </c>
      <c r="K22" s="18">
        <f>[18]Fevereiro!$J$14</f>
        <v>40.32</v>
      </c>
      <c r="L22" s="18">
        <f>[18]Fevereiro!$J$15</f>
        <v>37.800000000000004</v>
      </c>
      <c r="M22" s="18">
        <f>[18]Fevereiro!$J$16</f>
        <v>37.440000000000005</v>
      </c>
      <c r="N22" s="18">
        <f>[18]Fevereiro!$J$17</f>
        <v>40.32</v>
      </c>
      <c r="O22" s="18">
        <f>[18]Fevereiro!$J$18</f>
        <v>60.480000000000004</v>
      </c>
      <c r="P22" s="18">
        <f>[18]Fevereiro!$J$19</f>
        <v>33.119999999999997</v>
      </c>
      <c r="Q22" s="18">
        <f>[18]Fevereiro!$J$20</f>
        <v>39.6</v>
      </c>
      <c r="R22" s="18">
        <f>[18]Fevereiro!$J$21</f>
        <v>30.6</v>
      </c>
      <c r="S22" s="18">
        <f>[18]Fevereiro!$J$22</f>
        <v>40.32</v>
      </c>
      <c r="T22" s="18">
        <f>[18]Fevereiro!$J$23</f>
        <v>28.08</v>
      </c>
      <c r="U22" s="18">
        <f>[18]Fevereiro!$J$24</f>
        <v>48.24</v>
      </c>
      <c r="V22" s="18">
        <f>[18]Fevereiro!$J$25</f>
        <v>28.8</v>
      </c>
      <c r="W22" s="18">
        <f>[18]Fevereiro!$J$26</f>
        <v>35.28</v>
      </c>
      <c r="X22" s="18">
        <f>[18]Fevereiro!$J$27</f>
        <v>50.76</v>
      </c>
      <c r="Y22" s="18">
        <f>[18]Fevereiro!$J$28</f>
        <v>41.4</v>
      </c>
      <c r="Z22" s="18">
        <f>[18]Fevereiro!$J$29</f>
        <v>41.76</v>
      </c>
      <c r="AA22" s="18">
        <f>[18]Fevereiro!$J$30</f>
        <v>20.88</v>
      </c>
      <c r="AB22" s="18">
        <f>[18]Fevereiro!$J$31</f>
        <v>21.96</v>
      </c>
      <c r="AC22" s="18">
        <f>[18]Fevereiro!$J$32</f>
        <v>46.440000000000005</v>
      </c>
      <c r="AD22" s="41">
        <f t="shared" si="2"/>
        <v>60.480000000000004</v>
      </c>
      <c r="AE22" s="2"/>
    </row>
    <row r="23" spans="1:31" ht="17.100000000000001" customHeight="1">
      <c r="A23" s="16" t="s">
        <v>14</v>
      </c>
      <c r="B23" s="18">
        <f>[19]Fevereiro!$J$5</f>
        <v>29.16</v>
      </c>
      <c r="C23" s="18">
        <f>[19]Fevereiro!$J$6</f>
        <v>44.28</v>
      </c>
      <c r="D23" s="18">
        <f>[19]Fevereiro!$J$7</f>
        <v>47.16</v>
      </c>
      <c r="E23" s="18">
        <f>[19]Fevereiro!$J$8</f>
        <v>37.080000000000005</v>
      </c>
      <c r="F23" s="18">
        <f>[19]Fevereiro!$J$9</f>
        <v>23.040000000000003</v>
      </c>
      <c r="G23" s="18">
        <f>[19]Fevereiro!$J$10</f>
        <v>32.76</v>
      </c>
      <c r="H23" s="18">
        <f>[19]Fevereiro!$J$11</f>
        <v>48.96</v>
      </c>
      <c r="I23" s="18">
        <f>[19]Fevereiro!$J$12</f>
        <v>18.36</v>
      </c>
      <c r="J23" s="18">
        <f>[19]Fevereiro!$J$13</f>
        <v>23.400000000000002</v>
      </c>
      <c r="K23" s="18">
        <f>[19]Fevereiro!$J$14</f>
        <v>19.8</v>
      </c>
      <c r="L23" s="18">
        <f>[19]Fevereiro!$J$15</f>
        <v>41.76</v>
      </c>
      <c r="M23" s="18">
        <f>[19]Fevereiro!$J$16</f>
        <v>28.44</v>
      </c>
      <c r="N23" s="18">
        <f>[19]Fevereiro!$J$17</f>
        <v>23.400000000000002</v>
      </c>
      <c r="O23" s="18">
        <f>[19]Fevereiro!$J$18</f>
        <v>27.36</v>
      </c>
      <c r="P23" s="18">
        <f>[19]Fevereiro!$J$19</f>
        <v>32.76</v>
      </c>
      <c r="Q23" s="18">
        <f>[19]Fevereiro!$J$20</f>
        <v>23.040000000000003</v>
      </c>
      <c r="R23" s="18">
        <f>[19]Fevereiro!$J$21</f>
        <v>22.68</v>
      </c>
      <c r="S23" s="18">
        <f>[19]Fevereiro!$J$22</f>
        <v>57.24</v>
      </c>
      <c r="T23" s="18">
        <f>[19]Fevereiro!$J$23</f>
        <v>27</v>
      </c>
      <c r="U23" s="18">
        <f>[19]Fevereiro!$J$24</f>
        <v>33.119999999999997</v>
      </c>
      <c r="V23" s="18">
        <f>[19]Fevereiro!$J$25</f>
        <v>62.28</v>
      </c>
      <c r="W23" s="18">
        <f>[19]Fevereiro!$J$26</f>
        <v>23.400000000000002</v>
      </c>
      <c r="X23" s="18">
        <f>[19]Fevereiro!$J$27</f>
        <v>29.880000000000003</v>
      </c>
      <c r="Y23" s="18">
        <f>[19]Fevereiro!$J$28</f>
        <v>36.36</v>
      </c>
      <c r="Z23" s="18">
        <f>[19]Fevereiro!$J$29</f>
        <v>39.96</v>
      </c>
      <c r="AA23" s="18">
        <f>[19]Fevereiro!$J$30</f>
        <v>23.040000000000003</v>
      </c>
      <c r="AB23" s="18">
        <f>[19]Fevereiro!$J$31</f>
        <v>50.04</v>
      </c>
      <c r="AC23" s="18">
        <f>[19]Fevereiro!$J$32</f>
        <v>18.36</v>
      </c>
      <c r="AD23" s="41">
        <f t="shared" si="2"/>
        <v>62.28</v>
      </c>
      <c r="AE23" s="2"/>
    </row>
    <row r="24" spans="1:31" ht="17.100000000000001" customHeight="1">
      <c r="A24" s="16" t="s">
        <v>15</v>
      </c>
      <c r="B24" s="18">
        <f>[20]Fevereiro!$J$5</f>
        <v>30.240000000000002</v>
      </c>
      <c r="C24" s="18">
        <f>[20]Fevereiro!$J$6</f>
        <v>41.76</v>
      </c>
      <c r="D24" s="18">
        <f>[20]Fevereiro!$J$7</f>
        <v>66.960000000000008</v>
      </c>
      <c r="E24" s="18">
        <f>[20]Fevereiro!$J$8</f>
        <v>22.68</v>
      </c>
      <c r="F24" s="18">
        <f>[20]Fevereiro!$J$9</f>
        <v>25.56</v>
      </c>
      <c r="G24" s="18">
        <f>[20]Fevereiro!$J$10</f>
        <v>36.36</v>
      </c>
      <c r="H24" s="18">
        <f>[20]Fevereiro!$J$11</f>
        <v>41.04</v>
      </c>
      <c r="I24" s="18">
        <f>[20]Fevereiro!$J$12</f>
        <v>38.159999999999997</v>
      </c>
      <c r="J24" s="18">
        <f>[20]Fevereiro!$J$13</f>
        <v>36</v>
      </c>
      <c r="K24" s="18">
        <f>[20]Fevereiro!$J$14</f>
        <v>37.440000000000005</v>
      </c>
      <c r="L24" s="18">
        <f>[20]Fevereiro!$J$15</f>
        <v>47.88</v>
      </c>
      <c r="M24" s="18">
        <f>[20]Fevereiro!$J$16</f>
        <v>37.080000000000005</v>
      </c>
      <c r="N24" s="18">
        <f>[20]Fevereiro!$J$17</f>
        <v>35.64</v>
      </c>
      <c r="O24" s="18">
        <f>[20]Fevereiro!$J$18</f>
        <v>56.519999999999996</v>
      </c>
      <c r="P24" s="18">
        <f>[20]Fevereiro!$J$19</f>
        <v>37.440000000000005</v>
      </c>
      <c r="Q24" s="18">
        <f>[20]Fevereiro!$J$20</f>
        <v>33.119999999999997</v>
      </c>
      <c r="R24" s="18">
        <f>[20]Fevereiro!$J$21</f>
        <v>37.800000000000004</v>
      </c>
      <c r="S24" s="18">
        <f>[20]Fevereiro!$J$22</f>
        <v>48.96</v>
      </c>
      <c r="T24" s="18">
        <f>[20]Fevereiro!$J$23</f>
        <v>43.92</v>
      </c>
      <c r="U24" s="18">
        <f>[20]Fevereiro!$J$24</f>
        <v>30.240000000000002</v>
      </c>
      <c r="V24" s="18">
        <f>[20]Fevereiro!$J$25</f>
        <v>36</v>
      </c>
      <c r="W24" s="18">
        <f>[20]Fevereiro!$J$26</f>
        <v>34.92</v>
      </c>
      <c r="X24" s="18">
        <f>[20]Fevereiro!$J$27</f>
        <v>37.440000000000005</v>
      </c>
      <c r="Y24" s="18">
        <f>[20]Fevereiro!$J$28</f>
        <v>50.76</v>
      </c>
      <c r="Z24" s="18">
        <f>[20]Fevereiro!$J$29</f>
        <v>31.319999999999997</v>
      </c>
      <c r="AA24" s="18">
        <f>[20]Fevereiro!$J$30</f>
        <v>30.6</v>
      </c>
      <c r="AB24" s="18">
        <f>[20]Fevereiro!$J$31</f>
        <v>26.28</v>
      </c>
      <c r="AC24" s="18">
        <f>[20]Fevereiro!$J$32</f>
        <v>39.96</v>
      </c>
      <c r="AD24" s="41">
        <f t="shared" si="2"/>
        <v>66.960000000000008</v>
      </c>
      <c r="AE24" s="2"/>
    </row>
    <row r="25" spans="1:31" ht="17.100000000000001" customHeight="1">
      <c r="A25" s="16" t="s">
        <v>16</v>
      </c>
      <c r="B25" s="18">
        <f>[21]Fevereiro!$J$5</f>
        <v>59.4</v>
      </c>
      <c r="C25" s="18">
        <f>[21]Fevereiro!$J$6</f>
        <v>31.680000000000003</v>
      </c>
      <c r="D25" s="18">
        <f>[21]Fevereiro!$J$7</f>
        <v>24.48</v>
      </c>
      <c r="E25" s="18">
        <f>[21]Fevereiro!$J$8</f>
        <v>28.44</v>
      </c>
      <c r="F25" s="18">
        <f>[21]Fevereiro!$J$9</f>
        <v>23.400000000000002</v>
      </c>
      <c r="G25" s="18">
        <f>[21]Fevereiro!$J$10</f>
        <v>43.92</v>
      </c>
      <c r="H25" s="18">
        <f>[21]Fevereiro!$J$11</f>
        <v>36</v>
      </c>
      <c r="I25" s="18">
        <f>[21]Fevereiro!$J$12</f>
        <v>51.12</v>
      </c>
      <c r="J25" s="18">
        <f>[21]Fevereiro!$J$13</f>
        <v>30.6</v>
      </c>
      <c r="K25" s="18">
        <f>[21]Fevereiro!$J$14</f>
        <v>31.680000000000003</v>
      </c>
      <c r="L25" s="18">
        <f>[21]Fevereiro!$J$15</f>
        <v>36.36</v>
      </c>
      <c r="M25" s="18">
        <f>[21]Fevereiro!$J$16</f>
        <v>36.36</v>
      </c>
      <c r="N25" s="18">
        <f>[21]Fevereiro!$J$17</f>
        <v>41.04</v>
      </c>
      <c r="O25" s="18">
        <f>[21]Fevereiro!$J$18</f>
        <v>40.32</v>
      </c>
      <c r="P25" s="18">
        <f>[21]Fevereiro!$J$19</f>
        <v>45</v>
      </c>
      <c r="Q25" s="18">
        <f>[21]Fevereiro!$J$20</f>
        <v>30.240000000000002</v>
      </c>
      <c r="R25" s="18">
        <f>[21]Fevereiro!$J$21</f>
        <v>38.519999999999996</v>
      </c>
      <c r="S25" s="18">
        <f>[21]Fevereiro!$J$22</f>
        <v>44.28</v>
      </c>
      <c r="T25" s="18">
        <f>[21]Fevereiro!$J$23</f>
        <v>25.2</v>
      </c>
      <c r="U25" s="18">
        <f>[21]Fevereiro!$J$24</f>
        <v>47.16</v>
      </c>
      <c r="V25" s="18">
        <f>[21]Fevereiro!$J$25</f>
        <v>28.08</v>
      </c>
      <c r="W25" s="18">
        <f>[21]Fevereiro!$J$26</f>
        <v>49.680000000000007</v>
      </c>
      <c r="X25" s="18">
        <f>[21]Fevereiro!$J$27</f>
        <v>23.759999999999998</v>
      </c>
      <c r="Y25" s="18">
        <f>[21]Fevereiro!$J$28</f>
        <v>34.200000000000003</v>
      </c>
      <c r="Z25" s="18">
        <f>[21]Fevereiro!$J$29</f>
        <v>32.76</v>
      </c>
      <c r="AA25" s="18">
        <f>[21]Fevereiro!$J$30</f>
        <v>40.32</v>
      </c>
      <c r="AB25" s="18">
        <f>[21]Fevereiro!$J$31</f>
        <v>38.159999999999997</v>
      </c>
      <c r="AC25" s="18">
        <f>[21]Fevereiro!$J$32</f>
        <v>19.079999999999998</v>
      </c>
      <c r="AD25" s="41">
        <f t="shared" si="2"/>
        <v>59.4</v>
      </c>
      <c r="AE25" s="2"/>
    </row>
    <row r="26" spans="1:31" ht="17.100000000000001" customHeight="1">
      <c r="A26" s="16" t="s">
        <v>17</v>
      </c>
      <c r="B26" s="18">
        <f>[22]Fevereiro!$J$5</f>
        <v>30.96</v>
      </c>
      <c r="C26" s="18">
        <f>[22]Fevereiro!$J$6</f>
        <v>38.880000000000003</v>
      </c>
      <c r="D26" s="18">
        <f>[22]Fevereiro!$J$7</f>
        <v>57.6</v>
      </c>
      <c r="E26" s="18">
        <f>[22]Fevereiro!$J$8</f>
        <v>18.36</v>
      </c>
      <c r="F26" s="18">
        <f>[22]Fevereiro!$J$9</f>
        <v>18.720000000000002</v>
      </c>
      <c r="G26" s="18">
        <f>[22]Fevereiro!$J$10</f>
        <v>37.800000000000004</v>
      </c>
      <c r="H26" s="18">
        <f>[22]Fevereiro!$J$11</f>
        <v>37.440000000000005</v>
      </c>
      <c r="I26" s="18">
        <f>[22]Fevereiro!$J$12</f>
        <v>48.24</v>
      </c>
      <c r="J26" s="18">
        <f>[22]Fevereiro!$J$13</f>
        <v>39.6</v>
      </c>
      <c r="K26" s="18">
        <f>[22]Fevereiro!$J$14</f>
        <v>39.24</v>
      </c>
      <c r="L26" s="18">
        <f>[22]Fevereiro!$J$15</f>
        <v>41.76</v>
      </c>
      <c r="M26" s="18">
        <f>[22]Fevereiro!$J$16</f>
        <v>39.96</v>
      </c>
      <c r="N26" s="18">
        <f>[22]Fevereiro!$J$17</f>
        <v>42.12</v>
      </c>
      <c r="O26" s="18">
        <f>[22]Fevereiro!$J$18</f>
        <v>42.84</v>
      </c>
      <c r="P26" s="18">
        <f>[22]Fevereiro!$J$19</f>
        <v>49.32</v>
      </c>
      <c r="Q26" s="18">
        <f>[22]Fevereiro!$J$20</f>
        <v>34.92</v>
      </c>
      <c r="R26" s="18">
        <f>[22]Fevereiro!$J$21</f>
        <v>36</v>
      </c>
      <c r="S26" s="18">
        <f>[22]Fevereiro!$J$22</f>
        <v>67.680000000000007</v>
      </c>
      <c r="T26" s="18">
        <f>[22]Fevereiro!$J$23</f>
        <v>63.360000000000007</v>
      </c>
      <c r="U26" s="18">
        <f>[22]Fevereiro!$J$24</f>
        <v>34.92</v>
      </c>
      <c r="V26" s="18">
        <f>[22]Fevereiro!$J$25</f>
        <v>38.519999999999996</v>
      </c>
      <c r="W26" s="18">
        <f>[22]Fevereiro!$J$26</f>
        <v>36.36</v>
      </c>
      <c r="X26" s="18">
        <f>[22]Fevereiro!$J$27</f>
        <v>33.480000000000004</v>
      </c>
      <c r="Y26" s="18">
        <f>[22]Fevereiro!$J$28</f>
        <v>42.480000000000004</v>
      </c>
      <c r="Z26" s="18">
        <f>[22]Fevereiro!$J$29</f>
        <v>40.680000000000007</v>
      </c>
      <c r="AA26" s="18">
        <f>[22]Fevereiro!$J$30</f>
        <v>46.080000000000005</v>
      </c>
      <c r="AB26" s="18">
        <f>[22]Fevereiro!$J$31</f>
        <v>27.720000000000002</v>
      </c>
      <c r="AC26" s="18">
        <f>[22]Fevereiro!$J$32</f>
        <v>59.04</v>
      </c>
      <c r="AD26" s="41">
        <f t="shared" si="2"/>
        <v>67.680000000000007</v>
      </c>
      <c r="AE26" s="2"/>
    </row>
    <row r="27" spans="1:31" ht="17.100000000000001" customHeight="1">
      <c r="A27" s="16" t="s">
        <v>18</v>
      </c>
      <c r="B27" s="18">
        <f>[23]Fevereiro!$J$5</f>
        <v>45.36</v>
      </c>
      <c r="C27" s="18">
        <f>[23]Fevereiro!$J$6</f>
        <v>36.36</v>
      </c>
      <c r="D27" s="18">
        <f>[23]Fevereiro!$J$7</f>
        <v>42.480000000000004</v>
      </c>
      <c r="E27" s="18">
        <f>[23]Fevereiro!$J$8</f>
        <v>34.92</v>
      </c>
      <c r="F27" s="18">
        <f>[23]Fevereiro!$J$9</f>
        <v>30.96</v>
      </c>
      <c r="G27" s="18">
        <f>[23]Fevereiro!$J$10</f>
        <v>38.880000000000003</v>
      </c>
      <c r="H27" s="18">
        <f>[23]Fevereiro!$J$11</f>
        <v>45.36</v>
      </c>
      <c r="I27" s="18">
        <f>[23]Fevereiro!$J$12</f>
        <v>41.76</v>
      </c>
      <c r="J27" s="18">
        <f>[23]Fevereiro!$J$13</f>
        <v>39.6</v>
      </c>
      <c r="K27" s="18">
        <f>[23]Fevereiro!$J$14</f>
        <v>42.480000000000004</v>
      </c>
      <c r="L27" s="18">
        <f>[23]Fevereiro!$J$15</f>
        <v>39.24</v>
      </c>
      <c r="M27" s="18">
        <f>[23]Fevereiro!$J$16</f>
        <v>34.92</v>
      </c>
      <c r="N27" s="18">
        <f>[23]Fevereiro!$J$17</f>
        <v>37.800000000000004</v>
      </c>
      <c r="O27" s="18">
        <f>[23]Fevereiro!$J$18</f>
        <v>37.800000000000004</v>
      </c>
      <c r="P27" s="18">
        <f>[23]Fevereiro!$J$19</f>
        <v>41.76</v>
      </c>
      <c r="Q27" s="18">
        <f>[23]Fevereiro!$J$20</f>
        <v>33.480000000000004</v>
      </c>
      <c r="R27" s="18">
        <f>[23]Fevereiro!$J$21</f>
        <v>49.680000000000007</v>
      </c>
      <c r="S27" s="18">
        <f>[23]Fevereiro!$J$22</f>
        <v>38.880000000000003</v>
      </c>
      <c r="T27" s="18">
        <f>[23]Fevereiro!$J$23</f>
        <v>39.24</v>
      </c>
      <c r="U27" s="18">
        <f>[23]Fevereiro!$J$24</f>
        <v>48.24</v>
      </c>
      <c r="V27" s="18">
        <f>[23]Fevereiro!$J$25</f>
        <v>52.2</v>
      </c>
      <c r="W27" s="18">
        <f>[23]Fevereiro!$J$26</f>
        <v>32.76</v>
      </c>
      <c r="X27" s="18">
        <f>[23]Fevereiro!$J$27</f>
        <v>48.24</v>
      </c>
      <c r="Y27" s="18">
        <f>[23]Fevereiro!$J$28</f>
        <v>37.080000000000005</v>
      </c>
      <c r="Z27" s="18">
        <f>[23]Fevereiro!$J$29</f>
        <v>36</v>
      </c>
      <c r="AA27" s="18">
        <f>[23]Fevereiro!$J$30</f>
        <v>29.16</v>
      </c>
      <c r="AB27" s="18">
        <f>[23]Fevereiro!$J$31</f>
        <v>23.400000000000002</v>
      </c>
      <c r="AC27" s="18">
        <f>[23]Fevereiro!$J$32</f>
        <v>47.88</v>
      </c>
      <c r="AD27" s="41">
        <f t="shared" si="2"/>
        <v>52.2</v>
      </c>
      <c r="AE27" s="2"/>
    </row>
    <row r="28" spans="1:31" ht="17.100000000000001" customHeight="1">
      <c r="A28" s="16" t="s">
        <v>19</v>
      </c>
      <c r="B28" s="18">
        <f>[24]Fevereiro!$J$5</f>
        <v>37.800000000000004</v>
      </c>
      <c r="C28" s="18">
        <f>[24]Fevereiro!$J$6</f>
        <v>38.159999999999997</v>
      </c>
      <c r="D28" s="18">
        <f>[24]Fevereiro!$J$7</f>
        <v>48.96</v>
      </c>
      <c r="E28" s="18">
        <f>[24]Fevereiro!$J$8</f>
        <v>29.16</v>
      </c>
      <c r="F28" s="18">
        <f>[24]Fevereiro!$J$9</f>
        <v>33.840000000000003</v>
      </c>
      <c r="G28" s="18">
        <f>[24]Fevereiro!$J$10</f>
        <v>47.16</v>
      </c>
      <c r="H28" s="18">
        <f>[24]Fevereiro!$J$11</f>
        <v>34.200000000000003</v>
      </c>
      <c r="I28" s="18">
        <f>[24]Fevereiro!$J$12</f>
        <v>26.64</v>
      </c>
      <c r="J28" s="18">
        <f>[24]Fevereiro!$J$13</f>
        <v>40.680000000000007</v>
      </c>
      <c r="K28" s="18">
        <f>[24]Fevereiro!$J$14</f>
        <v>29.16</v>
      </c>
      <c r="L28" s="18">
        <f>[24]Fevereiro!$J$15</f>
        <v>38.159999999999997</v>
      </c>
      <c r="M28" s="18">
        <f>[24]Fevereiro!$J$16</f>
        <v>31.319999999999997</v>
      </c>
      <c r="N28" s="18">
        <f>[24]Fevereiro!$J$17</f>
        <v>41.04</v>
      </c>
      <c r="O28" s="18">
        <f>[24]Fevereiro!$J$18</f>
        <v>64.8</v>
      </c>
      <c r="P28" s="18">
        <f>[24]Fevereiro!$J$19</f>
        <v>37.440000000000005</v>
      </c>
      <c r="Q28" s="18">
        <f>[24]Fevereiro!$J$20</f>
        <v>34.56</v>
      </c>
      <c r="R28" s="18">
        <f>[24]Fevereiro!$J$21</f>
        <v>38.519999999999996</v>
      </c>
      <c r="S28" s="18">
        <f>[24]Fevereiro!$J$22</f>
        <v>49.32</v>
      </c>
      <c r="T28" s="18">
        <f>[24]Fevereiro!$J$23</f>
        <v>38.159999999999997</v>
      </c>
      <c r="U28" s="18">
        <f>[24]Fevereiro!$J$24</f>
        <v>35.64</v>
      </c>
      <c r="V28" s="18">
        <f>[24]Fevereiro!$J$25</f>
        <v>26.28</v>
      </c>
      <c r="W28" s="18">
        <f>[24]Fevereiro!$J$26</f>
        <v>34.56</v>
      </c>
      <c r="X28" s="18">
        <f>[24]Fevereiro!$J$27</f>
        <v>42.12</v>
      </c>
      <c r="Y28" s="18">
        <f>[24]Fevereiro!$J$28</f>
        <v>42.84</v>
      </c>
      <c r="Z28" s="18">
        <f>[24]Fevereiro!$J$29</f>
        <v>32.76</v>
      </c>
      <c r="AA28" s="18">
        <f>[24]Fevereiro!$J$30</f>
        <v>36.36</v>
      </c>
      <c r="AB28" s="18">
        <f>[24]Fevereiro!$J$31</f>
        <v>21.6</v>
      </c>
      <c r="AC28" s="18">
        <f>[24]Fevereiro!$J$32</f>
        <v>47.88</v>
      </c>
      <c r="AD28" s="41">
        <f t="shared" si="2"/>
        <v>64.8</v>
      </c>
      <c r="AE28" s="2"/>
    </row>
    <row r="29" spans="1:31" ht="17.100000000000001" customHeight="1">
      <c r="A29" s="16" t="s">
        <v>31</v>
      </c>
      <c r="B29" s="18">
        <f>[25]Fevereiro!$J$5</f>
        <v>33.119999999999997</v>
      </c>
      <c r="C29" s="18">
        <f>[25]Fevereiro!$J$6</f>
        <v>34.92</v>
      </c>
      <c r="D29" s="18">
        <f>[25]Fevereiro!$J$7</f>
        <v>47.88</v>
      </c>
      <c r="E29" s="18">
        <f>[25]Fevereiro!$J$8</f>
        <v>24.840000000000003</v>
      </c>
      <c r="F29" s="18">
        <f>[25]Fevereiro!$J$9</f>
        <v>30.96</v>
      </c>
      <c r="G29" s="18">
        <f>[25]Fevereiro!$J$10</f>
        <v>41.04</v>
      </c>
      <c r="H29" s="18">
        <f>[25]Fevereiro!$J$11</f>
        <v>33.119999999999997</v>
      </c>
      <c r="I29" s="18">
        <f>[25]Fevereiro!$J$12</f>
        <v>47.16</v>
      </c>
      <c r="J29" s="18">
        <f>[25]Fevereiro!$J$13</f>
        <v>33.480000000000004</v>
      </c>
      <c r="K29" s="18">
        <f>[25]Fevereiro!$J$14</f>
        <v>38.880000000000003</v>
      </c>
      <c r="L29" s="18">
        <f>[25]Fevereiro!$J$15</f>
        <v>43.2</v>
      </c>
      <c r="M29" s="18">
        <f>[25]Fevereiro!$J$16</f>
        <v>38.519999999999996</v>
      </c>
      <c r="N29" s="18">
        <f>[25]Fevereiro!$J$17</f>
        <v>32.76</v>
      </c>
      <c r="O29" s="18">
        <f>[25]Fevereiro!$J$18</f>
        <v>56.16</v>
      </c>
      <c r="P29" s="18">
        <f>[25]Fevereiro!$J$19</f>
        <v>37.800000000000004</v>
      </c>
      <c r="Q29" s="18">
        <f>[25]Fevereiro!$J$20</f>
        <v>39.24</v>
      </c>
      <c r="R29" s="18">
        <f>[25]Fevereiro!$J$21</f>
        <v>34.200000000000003</v>
      </c>
      <c r="S29" s="18">
        <f>[25]Fevereiro!$J$22</f>
        <v>64.8</v>
      </c>
      <c r="T29" s="18">
        <f>[25]Fevereiro!$J$23</f>
        <v>36.72</v>
      </c>
      <c r="U29" s="18">
        <f>[25]Fevereiro!$J$24</f>
        <v>27.36</v>
      </c>
      <c r="V29" s="18">
        <f>[25]Fevereiro!$J$25</f>
        <v>32.76</v>
      </c>
      <c r="W29" s="18">
        <f>[25]Fevereiro!$J$26</f>
        <v>30.96</v>
      </c>
      <c r="X29" s="18">
        <f>[25]Fevereiro!$J$27</f>
        <v>36.72</v>
      </c>
      <c r="Y29" s="18">
        <f>[25]Fevereiro!$J$28</f>
        <v>41.76</v>
      </c>
      <c r="Z29" s="18">
        <f>[25]Fevereiro!$J$29</f>
        <v>30.96</v>
      </c>
      <c r="AA29" s="18">
        <f>[25]Fevereiro!$J$30</f>
        <v>29.16</v>
      </c>
      <c r="AB29" s="18">
        <f>[25]Fevereiro!$J$31</f>
        <v>38.159999999999997</v>
      </c>
      <c r="AC29" s="18">
        <f>[25]Fevereiro!$J$32</f>
        <v>43.2</v>
      </c>
      <c r="AD29" s="41">
        <f t="shared" si="2"/>
        <v>64.8</v>
      </c>
      <c r="AE29" s="2"/>
    </row>
    <row r="30" spans="1:31" ht="17.100000000000001" customHeight="1">
      <c r="A30" s="16" t="s">
        <v>50</v>
      </c>
      <c r="B30" s="18" t="str">
        <f>[26]Fevereiro!$J$5</f>
        <v>**</v>
      </c>
      <c r="C30" s="18" t="str">
        <f>[26]Fevereiro!$J$6</f>
        <v>**</v>
      </c>
      <c r="D30" s="18" t="str">
        <f>[26]Fevereiro!$J$7</f>
        <v>**</v>
      </c>
      <c r="E30" s="18" t="str">
        <f>[26]Fevereiro!$J$8</f>
        <v>**</v>
      </c>
      <c r="F30" s="18" t="str">
        <f>[26]Fevereiro!$J$9</f>
        <v>**</v>
      </c>
      <c r="G30" s="18" t="str">
        <f>[26]Fevereiro!$J$10</f>
        <v>**</v>
      </c>
      <c r="H30" s="18" t="str">
        <f>[26]Fevereiro!$J$11</f>
        <v>**</v>
      </c>
      <c r="I30" s="18" t="str">
        <f>[26]Fevereiro!$J$12</f>
        <v>**</v>
      </c>
      <c r="J30" s="18" t="str">
        <f>[26]Fevereiro!$J$13</f>
        <v>**</v>
      </c>
      <c r="K30" s="18" t="str">
        <f>[26]Fevereiro!$J$14</f>
        <v>**</v>
      </c>
      <c r="L30" s="18" t="str">
        <f>[26]Fevereiro!$J$15</f>
        <v>**</v>
      </c>
      <c r="M30" s="18" t="str">
        <f>[26]Fevereiro!$J$16</f>
        <v>**</v>
      </c>
      <c r="N30" s="18" t="str">
        <f>[26]Fevereiro!$J$17</f>
        <v>**</v>
      </c>
      <c r="O30" s="18" t="str">
        <f>[26]Fevereiro!$J$18</f>
        <v>**</v>
      </c>
      <c r="P30" s="18" t="str">
        <f>[26]Fevereiro!$J$19</f>
        <v>**</v>
      </c>
      <c r="Q30" s="18" t="str">
        <f>[26]Fevereiro!$J$20</f>
        <v>**</v>
      </c>
      <c r="R30" s="18" t="str">
        <f>[26]Fevereiro!$J$21</f>
        <v>**</v>
      </c>
      <c r="S30" s="18" t="str">
        <f>[26]Fevereiro!$J$22</f>
        <v>**</v>
      </c>
      <c r="T30" s="18" t="str">
        <f>[26]Fevereiro!$J$23</f>
        <v>**</v>
      </c>
      <c r="U30" s="18" t="str">
        <f>[26]Fevereiro!$J$24</f>
        <v>**</v>
      </c>
      <c r="V30" s="18" t="str">
        <f>[26]Fevereiro!$J$25</f>
        <v>**</v>
      </c>
      <c r="W30" s="18" t="str">
        <f>[26]Fevereiro!$J$26</f>
        <v>**</v>
      </c>
      <c r="X30" s="18" t="str">
        <f>[26]Fevereiro!$J$27</f>
        <v>**</v>
      </c>
      <c r="Y30" s="18" t="str">
        <f>[26]Fevereiro!$J$28</f>
        <v>**</v>
      </c>
      <c r="Z30" s="18" t="str">
        <f>[26]Fevereiro!$J$29</f>
        <v>**</v>
      </c>
      <c r="AA30" s="18" t="str">
        <f>[26]Fevereiro!$J$30</f>
        <v>**</v>
      </c>
      <c r="AB30" s="18" t="s">
        <v>74</v>
      </c>
      <c r="AC30" s="18" t="s">
        <v>74</v>
      </c>
      <c r="AD30" s="41" t="s">
        <v>74</v>
      </c>
      <c r="AE30" s="2"/>
    </row>
    <row r="31" spans="1:31" ht="17.100000000000001" customHeight="1">
      <c r="A31" s="16" t="s">
        <v>20</v>
      </c>
      <c r="B31" s="18">
        <f>[27]Fevereiro!$J$5</f>
        <v>28.44</v>
      </c>
      <c r="C31" s="18">
        <f>[27]Fevereiro!$J$6</f>
        <v>27</v>
      </c>
      <c r="D31" s="18">
        <f>[27]Fevereiro!$J$7</f>
        <v>46.080000000000005</v>
      </c>
      <c r="E31" s="18">
        <f>[27]Fevereiro!$J$8</f>
        <v>21.6</v>
      </c>
      <c r="F31" s="18">
        <f>[27]Fevereiro!$J$9</f>
        <v>16.920000000000002</v>
      </c>
      <c r="G31" s="18">
        <f>[27]Fevereiro!$J$10</f>
        <v>35.28</v>
      </c>
      <c r="H31" s="18">
        <f>[27]Fevereiro!$J$11</f>
        <v>38.519999999999996</v>
      </c>
      <c r="I31" s="18">
        <f>[27]Fevereiro!$J$12</f>
        <v>35.28</v>
      </c>
      <c r="J31" s="18">
        <f>[27]Fevereiro!$J$13</f>
        <v>29.52</v>
      </c>
      <c r="K31" s="18">
        <f>[27]Fevereiro!$J$14</f>
        <v>34.200000000000003</v>
      </c>
      <c r="L31" s="18">
        <f>[27]Fevereiro!$J$15</f>
        <v>26.28</v>
      </c>
      <c r="M31" s="18">
        <f>[27]Fevereiro!$J$16</f>
        <v>60.480000000000004</v>
      </c>
      <c r="N31" s="18">
        <f>[27]Fevereiro!$J$17</f>
        <v>27</v>
      </c>
      <c r="O31" s="18">
        <f>[27]Fevereiro!$J$18</f>
        <v>46.800000000000004</v>
      </c>
      <c r="P31" s="18">
        <f>[27]Fevereiro!$J$19</f>
        <v>41.76</v>
      </c>
      <c r="Q31" s="18">
        <f>[27]Fevereiro!$J$20</f>
        <v>18.720000000000002</v>
      </c>
      <c r="R31" s="18">
        <f>[27]Fevereiro!$J$21</f>
        <v>29.52</v>
      </c>
      <c r="S31" s="18">
        <f>[27]Fevereiro!$J$22</f>
        <v>30.96</v>
      </c>
      <c r="T31" s="18">
        <f>[27]Fevereiro!$J$23</f>
        <v>52.2</v>
      </c>
      <c r="U31" s="18">
        <f>[27]Fevereiro!$J$24</f>
        <v>39.6</v>
      </c>
      <c r="V31" s="18">
        <f>[27]Fevereiro!$J$25</f>
        <v>33.480000000000004</v>
      </c>
      <c r="W31" s="18">
        <f>[27]Fevereiro!$J$26</f>
        <v>23.759999999999998</v>
      </c>
      <c r="X31" s="18">
        <f>[27]Fevereiro!$J$27</f>
        <v>39.96</v>
      </c>
      <c r="Y31" s="18">
        <f>[27]Fevereiro!$J$28</f>
        <v>45</v>
      </c>
      <c r="Z31" s="18">
        <f>[27]Fevereiro!$J$29</f>
        <v>40.680000000000007</v>
      </c>
      <c r="AA31" s="18">
        <f>[27]Fevereiro!$J$30</f>
        <v>20.52</v>
      </c>
      <c r="AB31" s="18">
        <f>[27]Fevereiro!$J$31</f>
        <v>24.48</v>
      </c>
      <c r="AC31" s="18">
        <f>[27]Fevereiro!$J$32</f>
        <v>35.64</v>
      </c>
      <c r="AD31" s="41">
        <f>MAX(B31:AC31)</f>
        <v>60.480000000000004</v>
      </c>
      <c r="AE31" s="2"/>
    </row>
    <row r="32" spans="1:31" s="5" customFormat="1" ht="17.100000000000001" customHeight="1">
      <c r="A32" s="37" t="s">
        <v>33</v>
      </c>
      <c r="B32" s="38">
        <f>MAX(B5:B31)</f>
        <v>59.4</v>
      </c>
      <c r="C32" s="38">
        <f t="shared" ref="C32:AD32" si="3">MAX(C5:C31)</f>
        <v>44.28</v>
      </c>
      <c r="D32" s="38">
        <f t="shared" si="3"/>
        <v>70.2</v>
      </c>
      <c r="E32" s="38">
        <f t="shared" si="3"/>
        <v>43.56</v>
      </c>
      <c r="F32" s="38">
        <f t="shared" si="3"/>
        <v>37.080000000000005</v>
      </c>
      <c r="G32" s="38">
        <f t="shared" si="3"/>
        <v>57.6</v>
      </c>
      <c r="H32" s="38">
        <f t="shared" si="3"/>
        <v>59.4</v>
      </c>
      <c r="I32" s="38">
        <f t="shared" si="3"/>
        <v>57.960000000000008</v>
      </c>
      <c r="J32" s="38">
        <f t="shared" si="3"/>
        <v>48.96</v>
      </c>
      <c r="K32" s="38">
        <f t="shared" si="3"/>
        <v>47.16</v>
      </c>
      <c r="L32" s="38">
        <f t="shared" si="3"/>
        <v>65.52</v>
      </c>
      <c r="M32" s="38">
        <f t="shared" si="3"/>
        <v>60.480000000000004</v>
      </c>
      <c r="N32" s="38">
        <f t="shared" si="3"/>
        <v>48.24</v>
      </c>
      <c r="O32" s="38">
        <f t="shared" si="3"/>
        <v>68.039999999999992</v>
      </c>
      <c r="P32" s="38">
        <f t="shared" si="3"/>
        <v>66.600000000000009</v>
      </c>
      <c r="Q32" s="38">
        <f t="shared" si="3"/>
        <v>79.2</v>
      </c>
      <c r="R32" s="38">
        <f t="shared" si="3"/>
        <v>49.680000000000007</v>
      </c>
      <c r="S32" s="38">
        <f t="shared" si="3"/>
        <v>81.360000000000014</v>
      </c>
      <c r="T32" s="38">
        <f t="shared" si="3"/>
        <v>63.360000000000007</v>
      </c>
      <c r="U32" s="38">
        <f t="shared" si="3"/>
        <v>63.72</v>
      </c>
      <c r="V32" s="38">
        <f t="shared" si="3"/>
        <v>62.28</v>
      </c>
      <c r="W32" s="38">
        <f t="shared" si="3"/>
        <v>49.680000000000007</v>
      </c>
      <c r="X32" s="38">
        <f t="shared" si="3"/>
        <v>54</v>
      </c>
      <c r="Y32" s="38">
        <f t="shared" si="3"/>
        <v>50.76</v>
      </c>
      <c r="Z32" s="38">
        <f t="shared" si="3"/>
        <v>48.6</v>
      </c>
      <c r="AA32" s="38">
        <f t="shared" si="3"/>
        <v>46.080000000000005</v>
      </c>
      <c r="AB32" s="38">
        <f t="shared" si="3"/>
        <v>56.519999999999996</v>
      </c>
      <c r="AC32" s="38">
        <f>MAX(AC5:AC31)</f>
        <v>72.72</v>
      </c>
      <c r="AD32" s="40">
        <f t="shared" si="3"/>
        <v>81.360000000000014</v>
      </c>
      <c r="AE32" s="10"/>
    </row>
    <row r="33" spans="1:31">
      <c r="AD33" s="9"/>
      <c r="AE33" s="2"/>
    </row>
    <row r="34" spans="1:31">
      <c r="B34" s="29"/>
      <c r="C34" s="29" t="s">
        <v>52</v>
      </c>
      <c r="D34" s="29"/>
      <c r="E34" s="29"/>
      <c r="F34" s="29"/>
      <c r="N34" s="2" t="s">
        <v>58</v>
      </c>
      <c r="Y34" s="2" t="s">
        <v>55</v>
      </c>
      <c r="AD34" s="9"/>
      <c r="AE34" s="2"/>
    </row>
    <row r="35" spans="1:31">
      <c r="K35" s="32"/>
      <c r="L35" s="31"/>
      <c r="M35" s="31"/>
      <c r="N35" s="31" t="s">
        <v>59</v>
      </c>
      <c r="O35" s="31"/>
      <c r="P35" s="31"/>
      <c r="Q35" s="31"/>
      <c r="R35" s="32"/>
      <c r="S35" s="32"/>
      <c r="T35" s="32"/>
      <c r="U35" s="32"/>
      <c r="V35" s="32"/>
      <c r="W35" s="31"/>
      <c r="X35" s="31"/>
      <c r="Y35" s="31" t="s">
        <v>56</v>
      </c>
      <c r="Z35" s="31"/>
      <c r="AA35" s="31"/>
      <c r="AD35" s="9"/>
      <c r="AE35" s="2"/>
    </row>
    <row r="36" spans="1:31">
      <c r="A36" s="55" t="s">
        <v>73</v>
      </c>
      <c r="AD36" s="9"/>
      <c r="AE36" s="2"/>
    </row>
    <row r="37" spans="1:31">
      <c r="AD37" s="9"/>
      <c r="AE37" s="2"/>
    </row>
    <row r="39" spans="1:31">
      <c r="X39" s="2" t="s">
        <v>51</v>
      </c>
    </row>
    <row r="40" spans="1:31">
      <c r="F40" s="2" t="s">
        <v>51</v>
      </c>
      <c r="O40" s="2" t="s">
        <v>51</v>
      </c>
    </row>
  </sheetData>
  <mergeCells count="31">
    <mergeCell ref="W3:W4"/>
    <mergeCell ref="X3:X4"/>
    <mergeCell ref="AB3:AB4"/>
    <mergeCell ref="AC3:AC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2013-09-18T15:53:48Z</cp:lastPrinted>
  <dcterms:created xsi:type="dcterms:W3CDTF">2008-08-15T13:32:29Z</dcterms:created>
  <dcterms:modified xsi:type="dcterms:W3CDTF">2014-02-15T17:27:39Z</dcterms:modified>
</cp:coreProperties>
</file>