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firstSheet="1" activeTab="2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25725"/>
</workbook>
</file>

<file path=xl/calcChain.xml><?xml version="1.0" encoding="utf-8"?>
<calcChain xmlns="http://schemas.openxmlformats.org/spreadsheetml/2006/main">
  <c r="AG23" i="13"/>
  <c r="AF32" i="14" l="1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3" s="1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2" i="1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3" s="1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3" s="1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3" s="1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23" i="5" l="1"/>
  <c r="AH23"/>
  <c r="AH23" i="6"/>
  <c r="AG23"/>
  <c r="AG23" i="8"/>
  <c r="AH23"/>
  <c r="AG23" i="9"/>
  <c r="AH23"/>
  <c r="AG22" i="14"/>
  <c r="AH22"/>
  <c r="AG23"/>
  <c r="AH23"/>
  <c r="AI8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/>
  <c r="AI23"/>
  <c r="AI19"/>
  <c r="AI6"/>
  <c r="AI10" l="1"/>
  <c r="AI18"/>
  <c r="AI26"/>
  <c r="AI13"/>
  <c r="AI21"/>
  <c r="AI29"/>
  <c r="AI32"/>
  <c r="AI30"/>
  <c r="AI28"/>
  <c r="AI25"/>
  <c r="AI24"/>
  <c r="AI22"/>
  <c r="AI20"/>
  <c r="AI17"/>
  <c r="AI16"/>
  <c r="AI15"/>
  <c r="AI14"/>
  <c r="AI12"/>
  <c r="AI11"/>
  <c r="AI9"/>
  <c r="AI5"/>
  <c r="AG31" i="15" l="1"/>
  <c r="C33" i="7" l="1"/>
  <c r="E33"/>
  <c r="G33"/>
  <c r="I33"/>
  <c r="K33"/>
  <c r="M33"/>
  <c r="O33"/>
  <c r="Q33"/>
  <c r="S33"/>
  <c r="U33"/>
  <c r="W33"/>
  <c r="Y33"/>
  <c r="AA33"/>
  <c r="AC33"/>
  <c r="B33" i="8"/>
  <c r="D33"/>
  <c r="F33"/>
  <c r="H33"/>
  <c r="J33"/>
  <c r="L33"/>
  <c r="N33"/>
  <c r="P33"/>
  <c r="R33"/>
  <c r="T33"/>
  <c r="V33"/>
  <c r="X33"/>
  <c r="Z33"/>
  <c r="AB33"/>
  <c r="AD33"/>
  <c r="AF33"/>
  <c r="C33" i="9"/>
  <c r="E33"/>
  <c r="G33"/>
  <c r="I33"/>
  <c r="K33"/>
  <c r="M33"/>
  <c r="O33"/>
  <c r="Q33"/>
  <c r="S33"/>
  <c r="U33"/>
  <c r="W33"/>
  <c r="Y33"/>
  <c r="AA33"/>
  <c r="AC33"/>
  <c r="B33" i="12"/>
  <c r="D33"/>
  <c r="F33"/>
  <c r="H33"/>
  <c r="J33"/>
  <c r="L33"/>
  <c r="N33"/>
  <c r="P33"/>
  <c r="R33"/>
  <c r="T33"/>
  <c r="V33"/>
  <c r="X33"/>
  <c r="Z33"/>
  <c r="AB33"/>
  <c r="AD33"/>
  <c r="AF33"/>
  <c r="B33" i="15"/>
  <c r="D33"/>
  <c r="F33"/>
  <c r="H33"/>
  <c r="J33"/>
  <c r="L33"/>
  <c r="N33"/>
  <c r="P33"/>
  <c r="R33"/>
  <c r="T33"/>
  <c r="V33"/>
  <c r="X33"/>
  <c r="Z33"/>
  <c r="AB33"/>
  <c r="AF33"/>
  <c r="AE33" i="7"/>
  <c r="AE33" i="9"/>
  <c r="AG31" i="12"/>
  <c r="C33"/>
  <c r="E33"/>
  <c r="G33"/>
  <c r="I33"/>
  <c r="K33"/>
  <c r="M33"/>
  <c r="O33"/>
  <c r="Q33"/>
  <c r="S33"/>
  <c r="U33"/>
  <c r="W33"/>
  <c r="Y33"/>
  <c r="AA33"/>
  <c r="AC33"/>
  <c r="AE33"/>
  <c r="C33" i="15"/>
  <c r="E33"/>
  <c r="G33"/>
  <c r="I33"/>
  <c r="K33"/>
  <c r="M33"/>
  <c r="O33"/>
  <c r="Q33"/>
  <c r="S33"/>
  <c r="U33"/>
  <c r="W33"/>
  <c r="Y33"/>
  <c r="AA33"/>
  <c r="AC33"/>
  <c r="AE33"/>
  <c r="AG14"/>
  <c r="AD33"/>
  <c r="AG11"/>
  <c r="B33" i="4"/>
  <c r="D33"/>
  <c r="F33"/>
  <c r="H33"/>
  <c r="J33"/>
  <c r="L33"/>
  <c r="N33"/>
  <c r="P33"/>
  <c r="R33"/>
  <c r="T33"/>
  <c r="V33"/>
  <c r="X33"/>
  <c r="Z33"/>
  <c r="AB33"/>
  <c r="AD33"/>
  <c r="AF33"/>
  <c r="AG28"/>
  <c r="AG32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AG11" i="12"/>
  <c r="V33" i="7"/>
  <c r="X33"/>
  <c r="Z33"/>
  <c r="AB33"/>
  <c r="AH31" i="14"/>
  <c r="AG26" i="4"/>
  <c r="C33" i="5"/>
  <c r="E33"/>
  <c r="G33"/>
  <c r="I33"/>
  <c r="K33"/>
  <c r="M33"/>
  <c r="O33"/>
  <c r="Q33"/>
  <c r="S33"/>
  <c r="U33"/>
  <c r="W33"/>
  <c r="Y33"/>
  <c r="AA33"/>
  <c r="AC33"/>
  <c r="AE33"/>
  <c r="C33" i="4"/>
  <c r="E33"/>
  <c r="G33"/>
  <c r="I33"/>
  <c r="K33"/>
  <c r="M33"/>
  <c r="O33"/>
  <c r="Q33"/>
  <c r="S33"/>
  <c r="U33"/>
  <c r="W33"/>
  <c r="Y33"/>
  <c r="AA33"/>
  <c r="AC33"/>
  <c r="AE33"/>
  <c r="B33" i="5"/>
  <c r="D33"/>
  <c r="F33"/>
  <c r="H33"/>
  <c r="J33"/>
  <c r="L33"/>
  <c r="N33"/>
  <c r="P33"/>
  <c r="R33"/>
  <c r="T33"/>
  <c r="V33"/>
  <c r="X33"/>
  <c r="Z33"/>
  <c r="AB33"/>
  <c r="AD33"/>
  <c r="AF33"/>
  <c r="B33" i="6"/>
  <c r="D33"/>
  <c r="F33"/>
  <c r="H33"/>
  <c r="J33"/>
  <c r="L33"/>
  <c r="N33"/>
  <c r="P33"/>
  <c r="R33"/>
  <c r="T33"/>
  <c r="V33"/>
  <c r="X33"/>
  <c r="Z33"/>
  <c r="AB33"/>
  <c r="AD33"/>
  <c r="AF33"/>
  <c r="C34" i="14"/>
  <c r="C33"/>
  <c r="E34"/>
  <c r="E33"/>
  <c r="I34"/>
  <c r="I33"/>
  <c r="K34"/>
  <c r="K33"/>
  <c r="O34"/>
  <c r="O33"/>
  <c r="S34"/>
  <c r="S33"/>
  <c r="W34"/>
  <c r="W33"/>
  <c r="AA34"/>
  <c r="AA33"/>
  <c r="AE34"/>
  <c r="AE33"/>
  <c r="B3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AG14"/>
  <c r="AH14"/>
  <c r="AH14" i="5"/>
  <c r="AG14"/>
  <c r="AH14" i="6"/>
  <c r="AG14"/>
  <c r="AG30" i="14"/>
  <c r="AG14" i="12"/>
  <c r="G34" i="14"/>
  <c r="G33"/>
  <c r="M34"/>
  <c r="M33"/>
  <c r="Q34"/>
  <c r="Q33"/>
  <c r="U34"/>
  <c r="U33"/>
  <c r="Y34"/>
  <c r="Y33"/>
  <c r="AC34"/>
  <c r="AC33"/>
  <c r="AG14" i="9"/>
  <c r="AH14"/>
  <c r="AG14" i="4"/>
  <c r="AG30"/>
  <c r="AH32" i="5"/>
  <c r="AG32"/>
  <c r="AG32" i="6"/>
  <c r="AH32"/>
  <c r="AG31"/>
  <c r="AH31"/>
  <c r="AG31" i="8"/>
  <c r="AH31"/>
  <c r="AG31" i="5"/>
  <c r="AH31"/>
  <c r="AG31" i="9"/>
  <c r="AH31"/>
  <c r="AG31" i="4"/>
  <c r="AH30" i="5"/>
  <c r="AG30"/>
  <c r="AH30" i="6"/>
  <c r="AG30"/>
  <c r="AG29"/>
  <c r="AH29"/>
  <c r="AH29" i="5"/>
  <c r="AG29"/>
  <c r="AG29" i="4"/>
  <c r="AH28" i="5"/>
  <c r="AG28"/>
  <c r="AH28" i="6"/>
  <c r="AG28"/>
  <c r="AG27"/>
  <c r="AH27"/>
  <c r="AH27" i="5"/>
  <c r="AG27"/>
  <c r="AG27" i="4"/>
  <c r="AH26" i="5"/>
  <c r="AG26"/>
  <c r="AH26" i="6"/>
  <c r="AG26"/>
  <c r="AG25"/>
  <c r="AH25"/>
  <c r="AH25" i="5"/>
  <c r="AG25"/>
  <c r="AG25" i="4"/>
  <c r="AG21"/>
  <c r="AG24"/>
  <c r="AH24" i="5"/>
  <c r="AG24"/>
  <c r="AH24" i="6"/>
  <c r="AG24"/>
  <c r="AG22" i="4"/>
  <c r="AH22" i="5"/>
  <c r="AG22"/>
  <c r="AH22" i="6"/>
  <c r="AG22"/>
  <c r="AH21" i="5"/>
  <c r="AG21"/>
  <c r="AG21" i="6"/>
  <c r="AH21"/>
  <c r="AG20" i="4"/>
  <c r="AH20" i="5"/>
  <c r="AG20"/>
  <c r="AH20" i="6"/>
  <c r="AG20"/>
  <c r="AH19" i="5"/>
  <c r="AG19"/>
  <c r="AH19" i="6"/>
  <c r="AG19"/>
  <c r="AG19" i="4"/>
  <c r="AG18"/>
  <c r="AH18" i="5"/>
  <c r="AG18"/>
  <c r="AH18" i="6"/>
  <c r="AG18"/>
  <c r="AG17" i="4"/>
  <c r="AG10"/>
  <c r="AG9"/>
  <c r="AH17" i="5"/>
  <c r="AG17"/>
  <c r="AG17" i="6"/>
  <c r="AH17"/>
  <c r="AG16" i="4"/>
  <c r="AH16" i="5"/>
  <c r="AG16"/>
  <c r="AH16" i="6"/>
  <c r="AG16"/>
  <c r="AG15" i="4"/>
  <c r="AH15" i="5"/>
  <c r="AG15"/>
  <c r="AG15" i="6"/>
  <c r="AH15"/>
  <c r="AG13" i="4"/>
  <c r="AH13" i="5"/>
  <c r="AG13"/>
  <c r="AH13" i="6"/>
  <c r="AG13"/>
  <c r="AG12" i="4"/>
  <c r="AH12" i="5"/>
  <c r="AG12"/>
  <c r="AG12" i="6"/>
  <c r="AH12"/>
  <c r="AG11" i="4"/>
  <c r="AH11" i="5"/>
  <c r="AG11"/>
  <c r="AH11" i="6"/>
  <c r="AG11"/>
  <c r="AH10" i="5"/>
  <c r="AG10"/>
  <c r="AG10" i="6"/>
  <c r="AH10"/>
  <c r="AH9" i="5"/>
  <c r="AG9"/>
  <c r="AH9" i="6"/>
  <c r="AG9"/>
  <c r="AG6" i="5"/>
  <c r="AH6"/>
  <c r="AH6" i="6"/>
  <c r="AG6"/>
  <c r="AG6" i="4"/>
  <c r="AG5"/>
  <c r="AG5" i="5"/>
  <c r="AH5"/>
  <c r="AG5" i="6"/>
  <c r="AH5"/>
  <c r="AG31" i="14"/>
  <c r="AG31" i="7"/>
  <c r="AH14" i="8"/>
  <c r="AG14"/>
  <c r="AH33" i="5" l="1"/>
  <c r="AG33" i="6"/>
  <c r="AG33" i="5"/>
  <c r="AH33" i="6"/>
  <c r="AG33" i="4"/>
  <c r="AH9" i="8"/>
  <c r="AH19" i="9"/>
  <c r="AH19" i="14"/>
  <c r="AG19"/>
  <c r="AH19" i="8"/>
  <c r="AH9" i="14"/>
  <c r="AG9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/>
  <c r="AG20"/>
  <c r="AG5"/>
  <c r="AG5" i="12"/>
  <c r="AG5" i="9"/>
  <c r="AG5" i="8"/>
  <c r="AG5" i="7"/>
  <c r="AH32" i="14"/>
  <c r="AG27"/>
  <c r="AH18"/>
  <c r="AH16"/>
  <c r="AG18" i="15"/>
  <c r="AG15"/>
  <c r="AG15" i="12"/>
  <c r="AG10"/>
  <c r="AG30" i="9"/>
  <c r="AH16"/>
  <c r="AG30" i="8"/>
  <c r="AG25"/>
  <c r="AH15"/>
  <c r="AH11"/>
  <c r="AH6"/>
  <c r="AG27" i="7"/>
  <c r="AG25"/>
  <c r="AG28" i="9"/>
  <c r="AH29" i="8"/>
  <c r="AG6"/>
  <c r="AG28" i="7"/>
  <c r="AG20"/>
  <c r="AH24" i="14"/>
  <c r="AH11"/>
  <c r="AG11"/>
  <c r="AG21"/>
  <c r="AG24"/>
  <c r="AG29"/>
  <c r="AH29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/>
  <c r="AG12" i="9"/>
  <c r="AH5"/>
  <c r="AG29" i="12"/>
  <c r="AG24" i="7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/>
  <c r="AG25" i="9"/>
  <c r="AG24" i="15"/>
  <c r="AG22" i="9"/>
  <c r="AG18" i="7"/>
  <c r="AG18" i="8"/>
  <c r="AG17" i="9"/>
  <c r="AG17" i="7"/>
  <c r="AG17" i="15"/>
  <c r="AH17" i="14"/>
  <c r="AG16" i="9"/>
  <c r="AH16" i="8"/>
  <c r="AG16" i="12"/>
  <c r="AG16" i="15"/>
  <c r="AG15" i="7" l="1"/>
  <c r="AH18" i="8"/>
  <c r="AH27"/>
  <c r="AH25" i="9"/>
  <c r="AG25" i="12"/>
  <c r="AG27"/>
  <c r="AG32"/>
  <c r="AG32" i="15"/>
  <c r="AH10" i="14"/>
  <c r="AG32"/>
  <c r="AH17" i="8"/>
  <c r="AG18" i="12"/>
  <c r="AG11" i="7"/>
  <c r="AH25" i="8"/>
  <c r="AG27"/>
  <c r="AH10" i="9"/>
  <c r="AG15"/>
  <c r="AG32"/>
  <c r="AG28" i="15"/>
  <c r="AG10" i="7"/>
  <c r="AG12"/>
  <c r="AG16" i="8"/>
  <c r="AG32"/>
  <c r="AG18" i="9"/>
  <c r="AH17"/>
  <c r="AG15" i="14"/>
  <c r="AH25"/>
  <c r="AG30" i="7"/>
  <c r="AH30" i="8"/>
  <c r="AG30" i="12"/>
  <c r="AG30" i="15"/>
  <c r="AH30" i="9"/>
  <c r="AG27"/>
  <c r="AH27" i="14"/>
  <c r="AG25" i="15"/>
  <c r="AG18" i="14"/>
  <c r="AG15" i="8"/>
  <c r="AH15" i="14"/>
  <c r="AG10" i="15"/>
  <c r="AH10" i="8"/>
  <c r="AG10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<sst xmlns="http://schemas.openxmlformats.org/spreadsheetml/2006/main" count="621" uniqueCount="145">
  <si>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</si>
  <si>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</si>
  <si>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</si>
  <si>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</si>
  <si>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</si>
  <si>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</si>
  <si>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</si>
  <si>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</si>
  <si>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</si>
  <si>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</si>
  <si>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</si>
  <si>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</si>
  <si>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</si>
  <si>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</si>
  <si>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</si>
  <si>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</si>
  <si>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</si>
  <si>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</si>
  <si>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</si>
  <si>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</si>
  <si>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</si>
  <si>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</si>
  <si>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</si>
  <si>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</si>
  <si>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</si>
  <si>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</si>
  <si>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</si>
  <si>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</si>
  <si>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</si>
  <si>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</si>
  <si>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</si>
  <si>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</si>
  <si>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</si>
  <si>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</si>
  <si>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</si>
  <si>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</si>
  <si>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</si>
  <si>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</si>
  <si>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</si>
  <si>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</si>
  <si>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</si>
  <si>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</si>
  <si>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</si>
  <si>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</si>
  <si>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</si>
  <si>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</si>
  <si>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</si>
  <si>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</si>
  <si>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</si>
  <si>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</si>
  <si>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</si>
  <si>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</si>
  <si>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</si>
  <si>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SE</t>
  </si>
  <si>
    <t>Cátia Braga</t>
  </si>
  <si>
    <t>Meteorologista/Cemtec</t>
  </si>
  <si>
    <t>Fonte : Inmet/Seprotur/Agraer/Cemtec-MS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</si>
  <si>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</si>
  <si>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</si>
  <si>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</si>
  <si>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</si>
  <si>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</si>
  <si>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</si>
  <si>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</si>
  <si>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</si>
  <si>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</si>
  <si>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</si>
  <si>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</si>
  <si>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</si>
  <si>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</si>
  <si>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</si>
  <si>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</si>
  <si>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</si>
  <si>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</si>
  <si>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</si>
  <si>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</si>
  <si>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</si>
  <si>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</si>
  <si>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</si>
  <si>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</si>
  <si>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</si>
  <si>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</si>
  <si>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</si>
  <si>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</si>
  <si>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</si>
  <si>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</si>
  <si>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</si>
  <si>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</si>
  <si>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</si>
  <si>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</si>
  <si>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</si>
  <si>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</si>
  <si>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</si>
  <si>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</si>
  <si>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</si>
  <si>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</si>
  <si>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</si>
  <si>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</si>
  <si>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</si>
  <si>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</si>
  <si>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</si>
  <si>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</si>
  <si>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</si>
  <si>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</si>
  <si>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</si>
  <si>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</si>
  <si>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</si>
  <si>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</si>
  <si>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</si>
  <si>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</si>
  <si>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</si>
  <si>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</si>
  <si>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</si>
  <si>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</si>
  <si>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</si>
  <si>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</si>
  <si>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</si>
  <si>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</si>
  <si>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</si>
  <si>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</si>
  <si>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</si>
  <si>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</si>
  <si>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</si>
  <si>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</si>
  <si>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</si>
  <si>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</si>
  <si>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</si>
  <si>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</si>
  <si>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</si>
  <si>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</si>
  <si>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</si>
  <si>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</si>
  <si>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</si>
  <si>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</si>
  <si>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Disponível_Idem para damais Variáveis Meteorológicas a seguir</t>
  </si>
  <si>
    <t>Outubro 2014</t>
  </si>
  <si>
    <t>Outubror Ocorrência</t>
  </si>
  <si>
    <t>Outubror Ocorrência no Estado</t>
  </si>
  <si>
    <t>*</t>
  </si>
  <si>
    <t>NE</t>
  </si>
  <si>
    <t>O</t>
  </si>
  <si>
    <t xml:space="preserve">  </t>
  </si>
  <si>
    <t>NO</t>
  </si>
  <si>
    <t>N</t>
  </si>
  <si>
    <t>Outubro Ocorrência no dia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</si>
</sst>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27.079166666666666</v>
          </cell>
          <cell r="C5">
            <v>37.1</v>
          </cell>
          <cell r="D5">
            <v>22.5</v>
          </cell>
          <cell r="E5">
            <v>68.541666666666671</v>
          </cell>
          <cell r="F5">
            <v>93</v>
          </cell>
          <cell r="G5">
            <v>29</v>
          </cell>
          <cell r="H5">
            <v>17.28</v>
          </cell>
          <cell r="I5" t="str">
            <v>L</v>
          </cell>
          <cell r="J5">
            <v>52.2</v>
          </cell>
          <cell r="K5">
            <v>0</v>
          </cell>
        </row>
        <row r="6">
          <cell r="B6">
            <v>24.308333333333334</v>
          </cell>
          <cell r="C6">
            <v>30.4</v>
          </cell>
          <cell r="D6">
            <v>19.8</v>
          </cell>
          <cell r="E6">
            <v>76.041666666666671</v>
          </cell>
          <cell r="F6">
            <v>99</v>
          </cell>
          <cell r="G6">
            <v>48</v>
          </cell>
          <cell r="H6">
            <v>15.48</v>
          </cell>
          <cell r="I6" t="str">
            <v>SO</v>
          </cell>
          <cell r="J6">
            <v>34.92</v>
          </cell>
          <cell r="K6">
            <v>0</v>
          </cell>
        </row>
        <row r="7">
          <cell r="B7">
            <v>23.408333333333331</v>
          </cell>
          <cell r="C7">
            <v>30.9</v>
          </cell>
          <cell r="D7">
            <v>15.5</v>
          </cell>
          <cell r="E7">
            <v>55.875</v>
          </cell>
          <cell r="F7">
            <v>76</v>
          </cell>
          <cell r="G7">
            <v>36</v>
          </cell>
          <cell r="H7">
            <v>16.2</v>
          </cell>
          <cell r="I7" t="str">
            <v>SO</v>
          </cell>
          <cell r="J7">
            <v>40.32</v>
          </cell>
          <cell r="K7">
            <v>0</v>
          </cell>
        </row>
        <row r="8">
          <cell r="B8">
            <v>23.354166666666671</v>
          </cell>
          <cell r="C8">
            <v>31.2</v>
          </cell>
          <cell r="D8">
            <v>15.2</v>
          </cell>
          <cell r="E8">
            <v>49.291666666666664</v>
          </cell>
          <cell r="F8">
            <v>73</v>
          </cell>
          <cell r="G8">
            <v>29</v>
          </cell>
          <cell r="H8">
            <v>17.28</v>
          </cell>
          <cell r="I8" t="str">
            <v>SO</v>
          </cell>
          <cell r="J8">
            <v>38.519999999999996</v>
          </cell>
          <cell r="K8">
            <v>0</v>
          </cell>
        </row>
        <row r="9">
          <cell r="B9">
            <v>23.316666666666663</v>
          </cell>
          <cell r="C9">
            <v>31.5</v>
          </cell>
          <cell r="D9">
            <v>14.7</v>
          </cell>
          <cell r="E9">
            <v>48.5</v>
          </cell>
          <cell r="F9">
            <v>78</v>
          </cell>
          <cell r="G9">
            <v>29</v>
          </cell>
          <cell r="H9">
            <v>13.32</v>
          </cell>
          <cell r="I9" t="str">
            <v>SO</v>
          </cell>
          <cell r="J9">
            <v>30.6</v>
          </cell>
          <cell r="K9">
            <v>0</v>
          </cell>
        </row>
        <row r="10">
          <cell r="B10">
            <v>23.708333333333332</v>
          </cell>
          <cell r="C10">
            <v>33.6</v>
          </cell>
          <cell r="D10">
            <v>14.5</v>
          </cell>
          <cell r="E10">
            <v>53.5</v>
          </cell>
          <cell r="F10">
            <v>87</v>
          </cell>
          <cell r="G10">
            <v>19</v>
          </cell>
          <cell r="H10">
            <v>13.32</v>
          </cell>
          <cell r="I10" t="str">
            <v>SO</v>
          </cell>
          <cell r="J10">
            <v>27.720000000000002</v>
          </cell>
          <cell r="K10">
            <v>0</v>
          </cell>
        </row>
        <row r="11">
          <cell r="B11">
            <v>25.004166666666666</v>
          </cell>
          <cell r="C11">
            <v>35</v>
          </cell>
          <cell r="D11">
            <v>15.9</v>
          </cell>
          <cell r="E11">
            <v>47.75</v>
          </cell>
          <cell r="F11">
            <v>80</v>
          </cell>
          <cell r="G11">
            <v>18</v>
          </cell>
          <cell r="H11">
            <v>8.64</v>
          </cell>
          <cell r="I11" t="str">
            <v>O</v>
          </cell>
          <cell r="J11">
            <v>24.48</v>
          </cell>
          <cell r="K11">
            <v>0</v>
          </cell>
        </row>
        <row r="12">
          <cell r="B12">
            <v>26.079166666666669</v>
          </cell>
          <cell r="C12">
            <v>35.9</v>
          </cell>
          <cell r="D12">
            <v>16.100000000000001</v>
          </cell>
          <cell r="E12">
            <v>47.708333333333336</v>
          </cell>
          <cell r="F12">
            <v>86</v>
          </cell>
          <cell r="G12">
            <v>18</v>
          </cell>
          <cell r="H12">
            <v>8.2799999999999994</v>
          </cell>
          <cell r="I12" t="str">
            <v>O</v>
          </cell>
          <cell r="J12">
            <v>20.52</v>
          </cell>
          <cell r="K12">
            <v>0</v>
          </cell>
        </row>
        <row r="13">
          <cell r="B13">
            <v>26.104166666666668</v>
          </cell>
          <cell r="C13">
            <v>37.700000000000003</v>
          </cell>
          <cell r="D13">
            <v>14.6</v>
          </cell>
          <cell r="E13">
            <v>45.208333333333336</v>
          </cell>
          <cell r="F13">
            <v>87</v>
          </cell>
          <cell r="G13">
            <v>13</v>
          </cell>
          <cell r="H13">
            <v>9</v>
          </cell>
          <cell r="I13" t="str">
            <v>O</v>
          </cell>
          <cell r="J13">
            <v>22.68</v>
          </cell>
          <cell r="K13">
            <v>0</v>
          </cell>
        </row>
        <row r="14">
          <cell r="B14">
            <v>26.866666666666671</v>
          </cell>
          <cell r="C14">
            <v>38.9</v>
          </cell>
          <cell r="D14">
            <v>17.8</v>
          </cell>
          <cell r="E14">
            <v>49.25</v>
          </cell>
          <cell r="F14">
            <v>80</v>
          </cell>
          <cell r="G14">
            <v>13</v>
          </cell>
          <cell r="H14">
            <v>6.84</v>
          </cell>
          <cell r="I14" t="str">
            <v>O</v>
          </cell>
          <cell r="J14">
            <v>18.36</v>
          </cell>
          <cell r="K14">
            <v>0</v>
          </cell>
        </row>
        <row r="15">
          <cell r="B15">
            <v>28.208333333333332</v>
          </cell>
          <cell r="C15">
            <v>39.5</v>
          </cell>
          <cell r="D15">
            <v>17.899999999999999</v>
          </cell>
          <cell r="E15">
            <v>48.166666666666664</v>
          </cell>
          <cell r="F15">
            <v>86</v>
          </cell>
          <cell r="G15">
            <v>13</v>
          </cell>
          <cell r="H15">
            <v>15.840000000000002</v>
          </cell>
          <cell r="I15" t="str">
            <v>S</v>
          </cell>
          <cell r="J15">
            <v>30.96</v>
          </cell>
          <cell r="K15">
            <v>0</v>
          </cell>
        </row>
        <row r="16">
          <cell r="B16">
            <v>28.320833333333326</v>
          </cell>
          <cell r="C16">
            <v>39.799999999999997</v>
          </cell>
          <cell r="D16">
            <v>16.600000000000001</v>
          </cell>
          <cell r="E16">
            <v>44.666666666666664</v>
          </cell>
          <cell r="F16">
            <v>86</v>
          </cell>
          <cell r="G16">
            <v>11</v>
          </cell>
          <cell r="H16">
            <v>7.9200000000000008</v>
          </cell>
          <cell r="I16" t="str">
            <v>NO</v>
          </cell>
          <cell r="J16">
            <v>24.12</v>
          </cell>
          <cell r="K16">
            <v>0</v>
          </cell>
        </row>
        <row r="17">
          <cell r="B17">
            <v>28.400000000000002</v>
          </cell>
          <cell r="C17">
            <v>41</v>
          </cell>
          <cell r="D17">
            <v>17</v>
          </cell>
          <cell r="E17">
            <v>44.375</v>
          </cell>
          <cell r="F17">
            <v>83</v>
          </cell>
          <cell r="G17">
            <v>10</v>
          </cell>
          <cell r="H17">
            <v>7.9200000000000008</v>
          </cell>
          <cell r="I17" t="str">
            <v>NO</v>
          </cell>
          <cell r="J17">
            <v>21.240000000000002</v>
          </cell>
          <cell r="K17">
            <v>0</v>
          </cell>
        </row>
        <row r="18">
          <cell r="B18">
            <v>29.200000000000003</v>
          </cell>
          <cell r="C18">
            <v>41.7</v>
          </cell>
          <cell r="D18">
            <v>17.2</v>
          </cell>
          <cell r="E18">
            <v>43.458333333333336</v>
          </cell>
          <cell r="F18">
            <v>87</v>
          </cell>
          <cell r="G18">
            <v>10</v>
          </cell>
          <cell r="H18">
            <v>9.7200000000000006</v>
          </cell>
          <cell r="I18" t="str">
            <v>O</v>
          </cell>
          <cell r="J18">
            <v>24.840000000000003</v>
          </cell>
          <cell r="K18">
            <v>0</v>
          </cell>
        </row>
        <row r="19">
          <cell r="B19">
            <v>29.820833333333329</v>
          </cell>
          <cell r="C19">
            <v>41.1</v>
          </cell>
          <cell r="D19">
            <v>18.600000000000001</v>
          </cell>
          <cell r="E19">
            <v>44</v>
          </cell>
          <cell r="F19">
            <v>86</v>
          </cell>
          <cell r="G19">
            <v>13</v>
          </cell>
          <cell r="H19">
            <v>10.08</v>
          </cell>
          <cell r="I19" t="str">
            <v>O</v>
          </cell>
          <cell r="J19">
            <v>24.840000000000003</v>
          </cell>
          <cell r="K19">
            <v>0</v>
          </cell>
        </row>
        <row r="20">
          <cell r="B20">
            <v>30.86666666666666</v>
          </cell>
          <cell r="C20">
            <v>41.3</v>
          </cell>
          <cell r="D20">
            <v>22.8</v>
          </cell>
          <cell r="E20">
            <v>45.666666666666664</v>
          </cell>
          <cell r="F20">
            <v>77</v>
          </cell>
          <cell r="G20">
            <v>15</v>
          </cell>
          <cell r="H20">
            <v>10.08</v>
          </cell>
          <cell r="I20" t="str">
            <v>O</v>
          </cell>
          <cell r="J20">
            <v>31.319999999999997</v>
          </cell>
          <cell r="K20">
            <v>0</v>
          </cell>
        </row>
        <row r="21">
          <cell r="B21">
            <v>31.275000000000002</v>
          </cell>
          <cell r="C21">
            <v>42.5</v>
          </cell>
          <cell r="D21">
            <v>22.6</v>
          </cell>
          <cell r="E21">
            <v>46.208333333333336</v>
          </cell>
          <cell r="F21">
            <v>78</v>
          </cell>
          <cell r="G21">
            <v>13</v>
          </cell>
          <cell r="H21">
            <v>12.24</v>
          </cell>
          <cell r="I21" t="str">
            <v>O</v>
          </cell>
          <cell r="J21">
            <v>38.159999999999997</v>
          </cell>
          <cell r="K21">
            <v>0</v>
          </cell>
        </row>
        <row r="22">
          <cell r="B22">
            <v>29.466666666666669</v>
          </cell>
          <cell r="C22">
            <v>38.9</v>
          </cell>
          <cell r="D22">
            <v>21.9</v>
          </cell>
          <cell r="E22">
            <v>53.75</v>
          </cell>
          <cell r="F22">
            <v>85</v>
          </cell>
          <cell r="G22">
            <v>16</v>
          </cell>
          <cell r="H22">
            <v>10.08</v>
          </cell>
          <cell r="I22" t="str">
            <v>SE</v>
          </cell>
          <cell r="J22">
            <v>37.800000000000004</v>
          </cell>
          <cell r="K22">
            <v>5</v>
          </cell>
        </row>
        <row r="23">
          <cell r="B23">
            <v>30.274999999999995</v>
          </cell>
          <cell r="C23">
            <v>38.700000000000003</v>
          </cell>
          <cell r="D23">
            <v>22.8</v>
          </cell>
          <cell r="E23">
            <v>48.041666666666664</v>
          </cell>
          <cell r="F23">
            <v>79</v>
          </cell>
          <cell r="G23">
            <v>22</v>
          </cell>
          <cell r="H23">
            <v>13.68</v>
          </cell>
          <cell r="I23" t="str">
            <v>N</v>
          </cell>
          <cell r="J23">
            <v>27.36</v>
          </cell>
          <cell r="K23">
            <v>0</v>
          </cell>
        </row>
        <row r="24">
          <cell r="B24">
            <v>24.287499999999998</v>
          </cell>
          <cell r="C24">
            <v>30.5</v>
          </cell>
          <cell r="D24">
            <v>20.6</v>
          </cell>
          <cell r="E24">
            <v>74.041666666666671</v>
          </cell>
          <cell r="F24">
            <v>97</v>
          </cell>
          <cell r="G24">
            <v>41</v>
          </cell>
          <cell r="H24">
            <v>21.6</v>
          </cell>
          <cell r="I24" t="str">
            <v>NO</v>
          </cell>
          <cell r="J24">
            <v>66.239999999999995</v>
          </cell>
          <cell r="K24">
            <v>19.600000000000001</v>
          </cell>
        </row>
        <row r="25">
          <cell r="B25">
            <v>24.879166666666666</v>
          </cell>
          <cell r="C25">
            <v>32.700000000000003</v>
          </cell>
          <cell r="D25">
            <v>19.100000000000001</v>
          </cell>
          <cell r="E25">
            <v>71.541666666666671</v>
          </cell>
          <cell r="F25">
            <v>98</v>
          </cell>
          <cell r="G25">
            <v>33</v>
          </cell>
          <cell r="H25">
            <v>12.6</v>
          </cell>
          <cell r="I25" t="str">
            <v>O</v>
          </cell>
          <cell r="J25">
            <v>26.64</v>
          </cell>
          <cell r="K25">
            <v>0</v>
          </cell>
        </row>
        <row r="26">
          <cell r="B26">
            <v>25.645833333333332</v>
          </cell>
          <cell r="C26">
            <v>33.299999999999997</v>
          </cell>
          <cell r="D26">
            <v>19.7</v>
          </cell>
          <cell r="E26">
            <v>55.583333333333336</v>
          </cell>
          <cell r="F26">
            <v>77</v>
          </cell>
          <cell r="G26">
            <v>31</v>
          </cell>
          <cell r="H26">
            <v>12.96</v>
          </cell>
          <cell r="I26" t="str">
            <v>O</v>
          </cell>
          <cell r="J26">
            <v>25.92</v>
          </cell>
          <cell r="K26">
            <v>0</v>
          </cell>
        </row>
        <row r="27">
          <cell r="B27">
            <v>26.191666666666663</v>
          </cell>
          <cell r="C27">
            <v>35.6</v>
          </cell>
          <cell r="D27">
            <v>19.5</v>
          </cell>
          <cell r="E27">
            <v>62.708333333333336</v>
          </cell>
          <cell r="F27">
            <v>84</v>
          </cell>
          <cell r="G27">
            <v>31</v>
          </cell>
          <cell r="H27">
            <v>10.08</v>
          </cell>
          <cell r="I27" t="str">
            <v>O</v>
          </cell>
          <cell r="J27">
            <v>48.96</v>
          </cell>
          <cell r="K27">
            <v>0.6</v>
          </cell>
        </row>
        <row r="28">
          <cell r="B28">
            <v>23.820833333333329</v>
          </cell>
          <cell r="C28">
            <v>27.8</v>
          </cell>
          <cell r="D28">
            <v>21.2</v>
          </cell>
          <cell r="E28">
            <v>81.833333333333329</v>
          </cell>
          <cell r="F28">
            <v>97</v>
          </cell>
          <cell r="G28">
            <v>56</v>
          </cell>
          <cell r="H28">
            <v>12.24</v>
          </cell>
          <cell r="I28" t="str">
            <v>L</v>
          </cell>
          <cell r="J28">
            <v>46.080000000000005</v>
          </cell>
          <cell r="K28">
            <v>19.399999999999999</v>
          </cell>
        </row>
        <row r="29">
          <cell r="B29">
            <v>23.533333333333331</v>
          </cell>
          <cell r="C29">
            <v>26.5</v>
          </cell>
          <cell r="D29">
            <v>22</v>
          </cell>
          <cell r="E29">
            <v>83.666666666666671</v>
          </cell>
          <cell r="F29">
            <v>94</v>
          </cell>
          <cell r="G29">
            <v>65</v>
          </cell>
          <cell r="H29">
            <v>10.08</v>
          </cell>
          <cell r="I29" t="str">
            <v>SE</v>
          </cell>
          <cell r="J29">
            <v>28.08</v>
          </cell>
          <cell r="K29">
            <v>2.6</v>
          </cell>
        </row>
        <row r="30">
          <cell r="B30">
            <v>24.808333333333326</v>
          </cell>
          <cell r="C30">
            <v>30.8</v>
          </cell>
          <cell r="D30">
            <v>20.7</v>
          </cell>
          <cell r="E30">
            <v>76.75</v>
          </cell>
          <cell r="F30">
            <v>98</v>
          </cell>
          <cell r="G30">
            <v>44</v>
          </cell>
          <cell r="H30">
            <v>13.68</v>
          </cell>
          <cell r="I30" t="str">
            <v>SE</v>
          </cell>
          <cell r="J30">
            <v>32.04</v>
          </cell>
          <cell r="K30">
            <v>1.2</v>
          </cell>
        </row>
        <row r="31">
          <cell r="B31">
            <v>26.529166666666665</v>
          </cell>
          <cell r="C31">
            <v>32.4</v>
          </cell>
          <cell r="D31">
            <v>20</v>
          </cell>
          <cell r="E31">
            <v>69.875</v>
          </cell>
          <cell r="F31">
            <v>99</v>
          </cell>
          <cell r="G31">
            <v>40</v>
          </cell>
          <cell r="H31">
            <v>10.44</v>
          </cell>
          <cell r="I31" t="str">
            <v>O</v>
          </cell>
          <cell r="J31">
            <v>22.68</v>
          </cell>
          <cell r="K31">
            <v>0</v>
          </cell>
        </row>
        <row r="32">
          <cell r="B32">
            <v>27.199999999999992</v>
          </cell>
          <cell r="C32">
            <v>35.1</v>
          </cell>
          <cell r="D32">
            <v>20.7</v>
          </cell>
          <cell r="E32">
            <v>64.875</v>
          </cell>
          <cell r="F32">
            <v>98</v>
          </cell>
          <cell r="G32">
            <v>31</v>
          </cell>
          <cell r="H32">
            <v>11.879999999999999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27.55</v>
          </cell>
          <cell r="C33">
            <v>36</v>
          </cell>
          <cell r="D33">
            <v>20</v>
          </cell>
          <cell r="E33">
            <v>58.083333333333336</v>
          </cell>
          <cell r="F33">
            <v>93</v>
          </cell>
          <cell r="G33">
            <v>27</v>
          </cell>
          <cell r="H33">
            <v>9</v>
          </cell>
          <cell r="I33" t="str">
            <v>O</v>
          </cell>
          <cell r="J33">
            <v>23.400000000000002</v>
          </cell>
          <cell r="K33">
            <v>0</v>
          </cell>
        </row>
        <row r="34">
          <cell r="B34">
            <v>26.325000000000006</v>
          </cell>
          <cell r="C34">
            <v>34.6</v>
          </cell>
          <cell r="D34">
            <v>22.9</v>
          </cell>
          <cell r="E34">
            <v>69.625</v>
          </cell>
          <cell r="F34">
            <v>86</v>
          </cell>
          <cell r="G34">
            <v>37</v>
          </cell>
          <cell r="H34">
            <v>18</v>
          </cell>
          <cell r="I34" t="str">
            <v>NE</v>
          </cell>
          <cell r="J34">
            <v>71.64</v>
          </cell>
          <cell r="K34">
            <v>2.8000000000000003</v>
          </cell>
        </row>
        <row r="35">
          <cell r="B35">
            <v>25.083333333333332</v>
          </cell>
          <cell r="C35">
            <v>30</v>
          </cell>
          <cell r="D35">
            <v>21.2</v>
          </cell>
          <cell r="E35">
            <v>77.583333333333329</v>
          </cell>
          <cell r="F35">
            <v>98</v>
          </cell>
          <cell r="G35">
            <v>51</v>
          </cell>
          <cell r="H35">
            <v>10.08</v>
          </cell>
          <cell r="I35" t="str">
            <v>L</v>
          </cell>
          <cell r="J35">
            <v>27</v>
          </cell>
          <cell r="K35">
            <v>11.999999999999998</v>
          </cell>
        </row>
        <row r="36">
          <cell r="I36" t="str">
            <v>O</v>
          </cell>
        </row>
      </sheetData>
      <sheetData sheetId="10">
        <row r="5">
          <cell r="B5">
            <v>24.879166666666666</v>
          </cell>
        </row>
      </sheetData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25.733333333333331</v>
          </cell>
          <cell r="C5">
            <v>34</v>
          </cell>
          <cell r="D5">
            <v>20</v>
          </cell>
          <cell r="E5">
            <v>63.958333333333336</v>
          </cell>
          <cell r="F5">
            <v>91</v>
          </cell>
          <cell r="G5">
            <v>30</v>
          </cell>
          <cell r="H5">
            <v>24.48</v>
          </cell>
          <cell r="I5" t="str">
            <v>NE</v>
          </cell>
          <cell r="J5">
            <v>46.440000000000005</v>
          </cell>
          <cell r="K5">
            <v>0</v>
          </cell>
        </row>
        <row r="6">
          <cell r="B6">
            <v>24.187500000000004</v>
          </cell>
          <cell r="C6">
            <v>31.6</v>
          </cell>
          <cell r="D6">
            <v>19.100000000000001</v>
          </cell>
          <cell r="E6">
            <v>76.25</v>
          </cell>
          <cell r="F6">
            <v>98</v>
          </cell>
          <cell r="G6">
            <v>44</v>
          </cell>
          <cell r="H6">
            <v>21.240000000000002</v>
          </cell>
          <cell r="I6" t="str">
            <v>SE</v>
          </cell>
          <cell r="J6">
            <v>39.6</v>
          </cell>
          <cell r="K6">
            <v>9</v>
          </cell>
        </row>
        <row r="7">
          <cell r="B7">
            <v>24.395833333333332</v>
          </cell>
          <cell r="C7">
            <v>32.9</v>
          </cell>
          <cell r="D7">
            <v>16.899999999999999</v>
          </cell>
          <cell r="E7">
            <v>61.125</v>
          </cell>
          <cell r="F7">
            <v>85</v>
          </cell>
          <cell r="G7">
            <v>25</v>
          </cell>
          <cell r="H7">
            <v>25.2</v>
          </cell>
          <cell r="I7" t="str">
            <v>L</v>
          </cell>
          <cell r="J7">
            <v>45.72</v>
          </cell>
          <cell r="K7">
            <v>0</v>
          </cell>
        </row>
        <row r="8">
          <cell r="B8">
            <v>24.841666666666669</v>
          </cell>
          <cell r="C8">
            <v>32.5</v>
          </cell>
          <cell r="D8">
            <v>17.3</v>
          </cell>
          <cell r="E8">
            <v>46</v>
          </cell>
          <cell r="F8">
            <v>66</v>
          </cell>
          <cell r="G8">
            <v>21</v>
          </cell>
          <cell r="H8">
            <v>25.92</v>
          </cell>
          <cell r="I8" t="str">
            <v>L</v>
          </cell>
          <cell r="J8">
            <v>42.480000000000004</v>
          </cell>
          <cell r="K8">
            <v>0</v>
          </cell>
        </row>
        <row r="9">
          <cell r="B9">
            <v>25.391666666666666</v>
          </cell>
          <cell r="C9">
            <v>32.9</v>
          </cell>
          <cell r="D9">
            <v>16.8</v>
          </cell>
          <cell r="E9">
            <v>39.125</v>
          </cell>
          <cell r="F9">
            <v>63</v>
          </cell>
          <cell r="G9">
            <v>20</v>
          </cell>
          <cell r="H9">
            <v>25.2</v>
          </cell>
          <cell r="I9" t="str">
            <v>L</v>
          </cell>
          <cell r="J9">
            <v>40.32</v>
          </cell>
          <cell r="K9">
            <v>0</v>
          </cell>
        </row>
        <row r="10">
          <cell r="B10">
            <v>25.599999999999994</v>
          </cell>
          <cell r="C10">
            <v>33.200000000000003</v>
          </cell>
          <cell r="D10">
            <v>17.8</v>
          </cell>
          <cell r="E10">
            <v>37.916666666666664</v>
          </cell>
          <cell r="F10">
            <v>60</v>
          </cell>
          <cell r="G10">
            <v>22</v>
          </cell>
          <cell r="H10">
            <v>25.92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25.552173913043475</v>
          </cell>
          <cell r="C11">
            <v>33.799999999999997</v>
          </cell>
          <cell r="D11">
            <v>18.600000000000001</v>
          </cell>
          <cell r="E11">
            <v>34.478260869565219</v>
          </cell>
          <cell r="F11">
            <v>53</v>
          </cell>
          <cell r="G11">
            <v>19</v>
          </cell>
          <cell r="H11">
            <v>20.52</v>
          </cell>
          <cell r="I11" t="str">
            <v>NE</v>
          </cell>
          <cell r="J11">
            <v>31.319999999999997</v>
          </cell>
          <cell r="K11">
            <v>0</v>
          </cell>
        </row>
        <row r="12">
          <cell r="B12">
            <v>26.233333333333334</v>
          </cell>
          <cell r="C12">
            <v>34.6</v>
          </cell>
          <cell r="D12">
            <v>18.100000000000001</v>
          </cell>
          <cell r="E12">
            <v>31.916666666666668</v>
          </cell>
          <cell r="F12">
            <v>51</v>
          </cell>
          <cell r="G12">
            <v>16</v>
          </cell>
          <cell r="H12">
            <v>19.440000000000001</v>
          </cell>
          <cell r="I12" t="str">
            <v>L</v>
          </cell>
          <cell r="J12">
            <v>35.28</v>
          </cell>
          <cell r="K12">
            <v>0</v>
          </cell>
        </row>
        <row r="13">
          <cell r="B13">
            <v>26.837499999999995</v>
          </cell>
          <cell r="C13">
            <v>35.299999999999997</v>
          </cell>
          <cell r="D13">
            <v>18.2</v>
          </cell>
          <cell r="E13">
            <v>30.916666666666668</v>
          </cell>
          <cell r="F13">
            <v>50</v>
          </cell>
          <cell r="G13">
            <v>17</v>
          </cell>
          <cell r="H13">
            <v>19.440000000000001</v>
          </cell>
          <cell r="I13" t="str">
            <v>NE</v>
          </cell>
          <cell r="J13">
            <v>37.440000000000005</v>
          </cell>
          <cell r="K13">
            <v>0</v>
          </cell>
        </row>
        <row r="14">
          <cell r="B14">
            <v>27.483333333333338</v>
          </cell>
          <cell r="C14">
            <v>34.700000000000003</v>
          </cell>
          <cell r="D14">
            <v>19.3</v>
          </cell>
          <cell r="E14">
            <v>40.166666666666664</v>
          </cell>
          <cell r="F14">
            <v>70</v>
          </cell>
          <cell r="G14">
            <v>20</v>
          </cell>
          <cell r="H14">
            <v>16.2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28.395833333333332</v>
          </cell>
          <cell r="C15">
            <v>36.799999999999997</v>
          </cell>
          <cell r="D15">
            <v>20.5</v>
          </cell>
          <cell r="E15">
            <v>37.625</v>
          </cell>
          <cell r="F15">
            <v>66</v>
          </cell>
          <cell r="G15">
            <v>15</v>
          </cell>
          <cell r="H15">
            <v>23.759999999999998</v>
          </cell>
          <cell r="I15" t="str">
            <v>NE</v>
          </cell>
          <cell r="J15">
            <v>41.04</v>
          </cell>
          <cell r="K15">
            <v>0</v>
          </cell>
        </row>
        <row r="16">
          <cell r="B16">
            <v>28.358333333333345</v>
          </cell>
          <cell r="C16">
            <v>37.200000000000003</v>
          </cell>
          <cell r="D16">
            <v>21.5</v>
          </cell>
          <cell r="E16">
            <v>32.5</v>
          </cell>
          <cell r="F16">
            <v>49</v>
          </cell>
          <cell r="G16">
            <v>14</v>
          </cell>
          <cell r="H16">
            <v>17.64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29.137499999999992</v>
          </cell>
          <cell r="C17">
            <v>37.299999999999997</v>
          </cell>
          <cell r="D17">
            <v>20.100000000000001</v>
          </cell>
          <cell r="E17">
            <v>31.958333333333332</v>
          </cell>
          <cell r="F17">
            <v>67</v>
          </cell>
          <cell r="G17">
            <v>12</v>
          </cell>
          <cell r="H17">
            <v>18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29.279166666666672</v>
          </cell>
          <cell r="C18">
            <v>38.4</v>
          </cell>
          <cell r="D18">
            <v>20</v>
          </cell>
          <cell r="E18">
            <v>32.083333333333336</v>
          </cell>
          <cell r="F18">
            <v>65</v>
          </cell>
          <cell r="G18">
            <v>12</v>
          </cell>
          <cell r="H18">
            <v>18.720000000000002</v>
          </cell>
          <cell r="I18" t="str">
            <v>N</v>
          </cell>
          <cell r="J18">
            <v>37.800000000000004</v>
          </cell>
          <cell r="K18">
            <v>0</v>
          </cell>
        </row>
        <row r="19">
          <cell r="B19">
            <v>29.908333333333335</v>
          </cell>
          <cell r="C19">
            <v>38.700000000000003</v>
          </cell>
          <cell r="D19">
            <v>19.600000000000001</v>
          </cell>
          <cell r="E19">
            <v>30.5</v>
          </cell>
          <cell r="F19">
            <v>64</v>
          </cell>
          <cell r="G19">
            <v>13</v>
          </cell>
          <cell r="H19">
            <v>18.720000000000002</v>
          </cell>
          <cell r="I19" t="str">
            <v>NE</v>
          </cell>
          <cell r="J19">
            <v>35.28</v>
          </cell>
          <cell r="K19">
            <v>0</v>
          </cell>
        </row>
        <row r="20">
          <cell r="B20">
            <v>30.145833333333339</v>
          </cell>
          <cell r="C20">
            <v>37.4</v>
          </cell>
          <cell r="D20">
            <v>22.4</v>
          </cell>
          <cell r="E20">
            <v>37.541666666666664</v>
          </cell>
          <cell r="F20">
            <v>62</v>
          </cell>
          <cell r="G20">
            <v>24</v>
          </cell>
          <cell r="H20">
            <v>21.240000000000002</v>
          </cell>
          <cell r="I20" t="str">
            <v>O</v>
          </cell>
          <cell r="J20">
            <v>34.92</v>
          </cell>
          <cell r="K20">
            <v>0</v>
          </cell>
        </row>
        <row r="21">
          <cell r="B21">
            <v>29.574999999999999</v>
          </cell>
          <cell r="C21">
            <v>38.1</v>
          </cell>
          <cell r="D21">
            <v>21.8</v>
          </cell>
          <cell r="E21">
            <v>52.125</v>
          </cell>
          <cell r="F21">
            <v>89</v>
          </cell>
          <cell r="G21">
            <v>21</v>
          </cell>
          <cell r="H21">
            <v>21.6</v>
          </cell>
          <cell r="I21" t="str">
            <v>O</v>
          </cell>
          <cell r="J21">
            <v>38.519999999999996</v>
          </cell>
          <cell r="K21">
            <v>2.1999999999999997</v>
          </cell>
        </row>
        <row r="22">
          <cell r="B22">
            <v>26.279166666666665</v>
          </cell>
          <cell r="C22">
            <v>35.5</v>
          </cell>
          <cell r="D22">
            <v>22.3</v>
          </cell>
          <cell r="E22">
            <v>62.458333333333336</v>
          </cell>
          <cell r="F22">
            <v>84</v>
          </cell>
          <cell r="G22">
            <v>30</v>
          </cell>
          <cell r="H22">
            <v>23.759999999999998</v>
          </cell>
          <cell r="I22" t="str">
            <v>NE</v>
          </cell>
          <cell r="J22">
            <v>44.28</v>
          </cell>
          <cell r="K22">
            <v>3.4000000000000004</v>
          </cell>
        </row>
        <row r="23">
          <cell r="B23">
            <v>25.724999999999998</v>
          </cell>
          <cell r="C23">
            <v>34.799999999999997</v>
          </cell>
          <cell r="D23">
            <v>19.899999999999999</v>
          </cell>
          <cell r="E23">
            <v>65.083333333333329</v>
          </cell>
          <cell r="F23">
            <v>89</v>
          </cell>
          <cell r="G23">
            <v>28</v>
          </cell>
          <cell r="H23">
            <v>63.360000000000007</v>
          </cell>
          <cell r="I23" t="str">
            <v>NE</v>
          </cell>
          <cell r="J23">
            <v>88.56</v>
          </cell>
          <cell r="K23">
            <v>1.4</v>
          </cell>
        </row>
        <row r="24">
          <cell r="B24">
            <v>22.916666666666668</v>
          </cell>
          <cell r="C24">
            <v>31.7</v>
          </cell>
          <cell r="D24">
            <v>18.100000000000001</v>
          </cell>
          <cell r="E24">
            <v>72.708333333333329</v>
          </cell>
          <cell r="F24">
            <v>93</v>
          </cell>
          <cell r="G24">
            <v>39</v>
          </cell>
          <cell r="H24">
            <v>29.52</v>
          </cell>
          <cell r="I24" t="str">
            <v>NE</v>
          </cell>
          <cell r="J24">
            <v>46.080000000000005</v>
          </cell>
          <cell r="K24">
            <v>1</v>
          </cell>
        </row>
        <row r="25">
          <cell r="B25">
            <v>24</v>
          </cell>
          <cell r="C25">
            <v>32.200000000000003</v>
          </cell>
          <cell r="D25">
            <v>18.8</v>
          </cell>
          <cell r="E25">
            <v>70.833333333333329</v>
          </cell>
          <cell r="F25">
            <v>97</v>
          </cell>
          <cell r="G25">
            <v>34</v>
          </cell>
          <cell r="H25">
            <v>23.040000000000003</v>
          </cell>
          <cell r="I25" t="str">
            <v>SE</v>
          </cell>
          <cell r="J25">
            <v>37.080000000000005</v>
          </cell>
          <cell r="K25">
            <v>0</v>
          </cell>
        </row>
        <row r="26">
          <cell r="B26">
            <v>25.741666666666664</v>
          </cell>
          <cell r="C26">
            <v>33.6</v>
          </cell>
          <cell r="D26">
            <v>19.100000000000001</v>
          </cell>
          <cell r="E26">
            <v>56.208333333333336</v>
          </cell>
          <cell r="F26">
            <v>81</v>
          </cell>
          <cell r="G26">
            <v>30</v>
          </cell>
          <cell r="H26">
            <v>20.88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24.558333333333337</v>
          </cell>
          <cell r="C27">
            <v>34</v>
          </cell>
          <cell r="D27">
            <v>20.100000000000001</v>
          </cell>
          <cell r="E27">
            <v>68</v>
          </cell>
          <cell r="F27">
            <v>95</v>
          </cell>
          <cell r="G27">
            <v>30</v>
          </cell>
          <cell r="H27">
            <v>29.16</v>
          </cell>
          <cell r="I27" t="str">
            <v>NE</v>
          </cell>
          <cell r="J27">
            <v>46.800000000000004</v>
          </cell>
          <cell r="K27">
            <v>3.6</v>
          </cell>
        </row>
        <row r="28">
          <cell r="B28">
            <v>21.654166666666665</v>
          </cell>
          <cell r="C28">
            <v>27.2</v>
          </cell>
          <cell r="D28">
            <v>18.3</v>
          </cell>
          <cell r="E28">
            <v>85.75</v>
          </cell>
          <cell r="F28">
            <v>99</v>
          </cell>
          <cell r="G28">
            <v>64</v>
          </cell>
          <cell r="H28">
            <v>24.840000000000003</v>
          </cell>
          <cell r="I28" t="str">
            <v>S</v>
          </cell>
          <cell r="J28">
            <v>39.96</v>
          </cell>
          <cell r="K28">
            <v>12.6</v>
          </cell>
        </row>
        <row r="29">
          <cell r="B29">
            <v>20.875000000000004</v>
          </cell>
          <cell r="C29">
            <v>23.9</v>
          </cell>
          <cell r="D29">
            <v>18.8</v>
          </cell>
          <cell r="E29">
            <v>89.291666666666671</v>
          </cell>
          <cell r="F29">
            <v>98</v>
          </cell>
          <cell r="G29">
            <v>70</v>
          </cell>
          <cell r="H29">
            <v>18.720000000000002</v>
          </cell>
          <cell r="I29" t="str">
            <v>NE</v>
          </cell>
          <cell r="J29">
            <v>24.48</v>
          </cell>
          <cell r="K29">
            <v>2.6</v>
          </cell>
        </row>
        <row r="30">
          <cell r="B30">
            <v>22.083333333333329</v>
          </cell>
          <cell r="C30">
            <v>26.9</v>
          </cell>
          <cell r="D30">
            <v>19.399999999999999</v>
          </cell>
          <cell r="E30">
            <v>84.666666666666671</v>
          </cell>
          <cell r="F30">
            <v>98</v>
          </cell>
          <cell r="G30">
            <v>60</v>
          </cell>
          <cell r="H30">
            <v>30.96</v>
          </cell>
          <cell r="I30" t="str">
            <v>NE</v>
          </cell>
          <cell r="J30">
            <v>45</v>
          </cell>
          <cell r="K30">
            <v>0</v>
          </cell>
        </row>
        <row r="31">
          <cell r="B31">
            <v>23.845833333333331</v>
          </cell>
          <cell r="C31">
            <v>31.1</v>
          </cell>
          <cell r="D31">
            <v>18</v>
          </cell>
          <cell r="E31">
            <v>71.416666666666671</v>
          </cell>
          <cell r="F31">
            <v>98</v>
          </cell>
          <cell r="G31">
            <v>35</v>
          </cell>
          <cell r="H31">
            <v>24.12</v>
          </cell>
          <cell r="I31" t="str">
            <v>NE</v>
          </cell>
          <cell r="J31">
            <v>36</v>
          </cell>
          <cell r="K31">
            <v>0</v>
          </cell>
        </row>
        <row r="32">
          <cell r="B32">
            <v>26.020833333333332</v>
          </cell>
          <cell r="C32">
            <v>33.1</v>
          </cell>
          <cell r="D32">
            <v>20.7</v>
          </cell>
          <cell r="E32">
            <v>66.875</v>
          </cell>
          <cell r="F32">
            <v>96</v>
          </cell>
          <cell r="G32">
            <v>35</v>
          </cell>
          <cell r="H32">
            <v>20.16</v>
          </cell>
          <cell r="I32" t="str">
            <v>N</v>
          </cell>
          <cell r="J32">
            <v>36.36</v>
          </cell>
          <cell r="K32">
            <v>0</v>
          </cell>
        </row>
        <row r="33">
          <cell r="B33">
            <v>24.237500000000001</v>
          </cell>
          <cell r="C33">
            <v>31.3</v>
          </cell>
          <cell r="D33">
            <v>21.1</v>
          </cell>
          <cell r="E33">
            <v>80.041666666666671</v>
          </cell>
          <cell r="F33">
            <v>98</v>
          </cell>
          <cell r="G33">
            <v>40</v>
          </cell>
          <cell r="H33">
            <v>27.720000000000002</v>
          </cell>
          <cell r="I33" t="str">
            <v>N</v>
          </cell>
          <cell r="J33">
            <v>42.480000000000004</v>
          </cell>
          <cell r="K33">
            <v>0</v>
          </cell>
        </row>
        <row r="34">
          <cell r="B34">
            <v>23.074999999999999</v>
          </cell>
          <cell r="C34">
            <v>31.4</v>
          </cell>
          <cell r="D34">
            <v>20.100000000000001</v>
          </cell>
          <cell r="E34">
            <v>80.458333333333329</v>
          </cell>
          <cell r="F34">
            <v>96</v>
          </cell>
          <cell r="G34">
            <v>43</v>
          </cell>
          <cell r="H34">
            <v>24.48</v>
          </cell>
          <cell r="I34" t="str">
            <v>N</v>
          </cell>
          <cell r="J34">
            <v>49.32</v>
          </cell>
          <cell r="K34">
            <v>5</v>
          </cell>
        </row>
        <row r="35">
          <cell r="B35">
            <v>22.620833333333334</v>
          </cell>
          <cell r="C35">
            <v>29.9</v>
          </cell>
          <cell r="D35">
            <v>19.7</v>
          </cell>
          <cell r="E35">
            <v>84.083333333333329</v>
          </cell>
          <cell r="F35">
            <v>99</v>
          </cell>
          <cell r="G35">
            <v>48</v>
          </cell>
          <cell r="H35">
            <v>21.6</v>
          </cell>
          <cell r="I35" t="str">
            <v>NE</v>
          </cell>
          <cell r="J35">
            <v>37.080000000000005</v>
          </cell>
          <cell r="K35">
            <v>18.399999999999999</v>
          </cell>
        </row>
        <row r="36">
          <cell r="I36" t="str">
            <v>NE</v>
          </cell>
        </row>
      </sheetData>
      <sheetData sheetId="10">
        <row r="5">
          <cell r="B5">
            <v>22.591666666666669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28.5625</v>
          </cell>
          <cell r="C5">
            <v>39.1</v>
          </cell>
          <cell r="D5">
            <v>21.1</v>
          </cell>
          <cell r="E5">
            <v>61.916666666666664</v>
          </cell>
          <cell r="F5">
            <v>91</v>
          </cell>
          <cell r="G5">
            <v>25</v>
          </cell>
          <cell r="H5">
            <v>13.32</v>
          </cell>
          <cell r="I5" t="str">
            <v>SE</v>
          </cell>
          <cell r="J5">
            <v>109.8</v>
          </cell>
          <cell r="K5">
            <v>18.2</v>
          </cell>
        </row>
        <row r="6">
          <cell r="B6">
            <v>28.037499999999998</v>
          </cell>
          <cell r="C6">
            <v>35.700000000000003</v>
          </cell>
          <cell r="D6">
            <v>21.5</v>
          </cell>
          <cell r="E6">
            <v>52</v>
          </cell>
          <cell r="F6">
            <v>68</v>
          </cell>
          <cell r="G6">
            <v>32</v>
          </cell>
          <cell r="H6">
            <v>17.64</v>
          </cell>
          <cell r="I6" t="str">
            <v>SE</v>
          </cell>
          <cell r="J6">
            <v>35.64</v>
          </cell>
          <cell r="K6">
            <v>0</v>
          </cell>
        </row>
        <row r="7">
          <cell r="B7">
            <v>28.041666666666668</v>
          </cell>
          <cell r="C7">
            <v>36.4</v>
          </cell>
          <cell r="D7">
            <v>20.100000000000001</v>
          </cell>
          <cell r="E7">
            <v>44.083333333333336</v>
          </cell>
          <cell r="F7">
            <v>74</v>
          </cell>
          <cell r="G7">
            <v>16</v>
          </cell>
          <cell r="H7">
            <v>13.68</v>
          </cell>
          <cell r="I7" t="str">
            <v>SE</v>
          </cell>
          <cell r="J7">
            <v>29.16</v>
          </cell>
          <cell r="K7">
            <v>0</v>
          </cell>
        </row>
        <row r="8">
          <cell r="B8">
            <v>27.295833333333334</v>
          </cell>
          <cell r="C8">
            <v>36.5</v>
          </cell>
          <cell r="D8">
            <v>18.399999999999999</v>
          </cell>
          <cell r="E8">
            <v>44.541666666666664</v>
          </cell>
          <cell r="F8">
            <v>78</v>
          </cell>
          <cell r="G8">
            <v>20</v>
          </cell>
          <cell r="H8">
            <v>7.5600000000000005</v>
          </cell>
          <cell r="I8" t="str">
            <v>SE</v>
          </cell>
          <cell r="J8">
            <v>30.6</v>
          </cell>
          <cell r="K8">
            <v>0</v>
          </cell>
        </row>
        <row r="9">
          <cell r="B9">
            <v>28.270833333333332</v>
          </cell>
          <cell r="C9">
            <v>37.700000000000003</v>
          </cell>
          <cell r="D9">
            <v>19.399999999999999</v>
          </cell>
          <cell r="E9">
            <v>40.958333333333336</v>
          </cell>
          <cell r="F9">
            <v>72</v>
          </cell>
          <cell r="G9">
            <v>18</v>
          </cell>
          <cell r="H9">
            <v>7.2</v>
          </cell>
          <cell r="I9" t="str">
            <v>SE</v>
          </cell>
          <cell r="J9">
            <v>42.480000000000004</v>
          </cell>
          <cell r="K9">
            <v>0</v>
          </cell>
        </row>
        <row r="10">
          <cell r="B10">
            <v>28.270833333333332</v>
          </cell>
          <cell r="C10">
            <v>37.700000000000003</v>
          </cell>
          <cell r="D10">
            <v>19.399999999999999</v>
          </cell>
          <cell r="E10">
            <v>40.958333333333336</v>
          </cell>
          <cell r="F10">
            <v>72</v>
          </cell>
          <cell r="G10">
            <v>18</v>
          </cell>
          <cell r="H10">
            <v>7.2</v>
          </cell>
          <cell r="I10" t="str">
            <v>SE</v>
          </cell>
          <cell r="J10">
            <v>42.480000000000004</v>
          </cell>
          <cell r="K10">
            <v>0</v>
          </cell>
        </row>
        <row r="11">
          <cell r="B11">
            <v>28.437500000000011</v>
          </cell>
          <cell r="C11">
            <v>37.9</v>
          </cell>
          <cell r="D11">
            <v>18.8</v>
          </cell>
          <cell r="E11">
            <v>40.25</v>
          </cell>
          <cell r="F11">
            <v>75</v>
          </cell>
          <cell r="G11">
            <v>16</v>
          </cell>
          <cell r="H11">
            <v>8.2799999999999994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28.466666666666669</v>
          </cell>
          <cell r="C12">
            <v>38.4</v>
          </cell>
          <cell r="D12">
            <v>17.7</v>
          </cell>
          <cell r="E12">
            <v>38.833333333333336</v>
          </cell>
          <cell r="F12">
            <v>76</v>
          </cell>
          <cell r="G12">
            <v>14</v>
          </cell>
          <cell r="H12">
            <v>7.2</v>
          </cell>
          <cell r="I12" t="str">
            <v>SE</v>
          </cell>
          <cell r="J12">
            <v>33.480000000000004</v>
          </cell>
          <cell r="K12">
            <v>0</v>
          </cell>
        </row>
        <row r="13">
          <cell r="B13">
            <v>28.608333333333331</v>
          </cell>
          <cell r="C13">
            <v>39.1</v>
          </cell>
          <cell r="D13">
            <v>17.8</v>
          </cell>
          <cell r="E13">
            <v>40.375</v>
          </cell>
          <cell r="F13">
            <v>73</v>
          </cell>
          <cell r="G13">
            <v>16</v>
          </cell>
          <cell r="H13">
            <v>7.5600000000000005</v>
          </cell>
          <cell r="I13" t="str">
            <v>NO</v>
          </cell>
          <cell r="J13">
            <v>29.52</v>
          </cell>
          <cell r="K13">
            <v>0</v>
          </cell>
        </row>
        <row r="14">
          <cell r="B14">
            <v>29.674999999999997</v>
          </cell>
          <cell r="C14">
            <v>39.299999999999997</v>
          </cell>
          <cell r="D14">
            <v>20.3</v>
          </cell>
          <cell r="E14">
            <v>45.541666666666664</v>
          </cell>
          <cell r="F14">
            <v>83</v>
          </cell>
          <cell r="G14">
            <v>16</v>
          </cell>
          <cell r="H14">
            <v>11.879999999999999</v>
          </cell>
          <cell r="I14" t="str">
            <v>L</v>
          </cell>
          <cell r="J14">
            <v>21.96</v>
          </cell>
          <cell r="K14">
            <v>0</v>
          </cell>
        </row>
        <row r="15">
          <cell r="B15">
            <v>29.595833333333335</v>
          </cell>
          <cell r="C15">
            <v>41</v>
          </cell>
          <cell r="D15">
            <v>19.600000000000001</v>
          </cell>
          <cell r="E15">
            <v>45.083333333333336</v>
          </cell>
          <cell r="F15">
            <v>81</v>
          </cell>
          <cell r="G15">
            <v>14</v>
          </cell>
          <cell r="H15">
            <v>7.2</v>
          </cell>
          <cell r="I15" t="str">
            <v>L</v>
          </cell>
          <cell r="J15">
            <v>25.56</v>
          </cell>
          <cell r="K15">
            <v>0</v>
          </cell>
        </row>
        <row r="16">
          <cell r="B16">
            <v>30.425000000000001</v>
          </cell>
          <cell r="C16">
            <v>40.5</v>
          </cell>
          <cell r="D16">
            <v>21.6</v>
          </cell>
          <cell r="E16">
            <v>43.541666666666664</v>
          </cell>
          <cell r="F16">
            <v>78</v>
          </cell>
          <cell r="G16">
            <v>16</v>
          </cell>
          <cell r="H16">
            <v>12.6</v>
          </cell>
          <cell r="I16" t="str">
            <v>NO</v>
          </cell>
          <cell r="J16">
            <v>28.8</v>
          </cell>
          <cell r="K16">
            <v>0</v>
          </cell>
        </row>
        <row r="17">
          <cell r="B17">
            <v>30.295833333333334</v>
          </cell>
          <cell r="C17">
            <v>41.5</v>
          </cell>
          <cell r="D17">
            <v>20.3</v>
          </cell>
          <cell r="E17">
            <v>45.333333333333336</v>
          </cell>
          <cell r="F17">
            <v>86</v>
          </cell>
          <cell r="G17">
            <v>10</v>
          </cell>
          <cell r="H17">
            <v>10.08</v>
          </cell>
          <cell r="I17" t="str">
            <v>NO</v>
          </cell>
          <cell r="J17">
            <v>30.96</v>
          </cell>
          <cell r="K17">
            <v>0</v>
          </cell>
        </row>
        <row r="18">
          <cell r="B18">
            <v>32.00416666666667</v>
          </cell>
          <cell r="C18">
            <v>39.9</v>
          </cell>
          <cell r="D18">
            <v>24.4</v>
          </cell>
          <cell r="E18">
            <v>47.208333333333336</v>
          </cell>
          <cell r="F18">
            <v>77</v>
          </cell>
          <cell r="G18">
            <v>25</v>
          </cell>
          <cell r="H18">
            <v>11.879999999999999</v>
          </cell>
          <cell r="I18" t="str">
            <v>O</v>
          </cell>
          <cell r="J18">
            <v>28.44</v>
          </cell>
          <cell r="K18">
            <v>0</v>
          </cell>
        </row>
        <row r="19">
          <cell r="B19">
            <v>31.591666666666669</v>
          </cell>
          <cell r="C19">
            <v>42.9</v>
          </cell>
          <cell r="D19">
            <v>20.8</v>
          </cell>
          <cell r="E19">
            <v>43.333333333333336</v>
          </cell>
          <cell r="F19">
            <v>84</v>
          </cell>
          <cell r="G19">
            <v>12</v>
          </cell>
          <cell r="H19">
            <v>6.12</v>
          </cell>
          <cell r="I19" t="str">
            <v>L</v>
          </cell>
          <cell r="J19">
            <v>24.840000000000003</v>
          </cell>
          <cell r="K19">
            <v>0</v>
          </cell>
        </row>
        <row r="20">
          <cell r="B20">
            <v>32.187499999999993</v>
          </cell>
          <cell r="C20">
            <v>39.9</v>
          </cell>
          <cell r="D20">
            <v>23.4</v>
          </cell>
          <cell r="E20">
            <v>43.083333333333336</v>
          </cell>
          <cell r="F20">
            <v>76</v>
          </cell>
          <cell r="G20">
            <v>24</v>
          </cell>
          <cell r="H20">
            <v>12.6</v>
          </cell>
          <cell r="I20" t="str">
            <v>NO</v>
          </cell>
          <cell r="J20">
            <v>30.6</v>
          </cell>
          <cell r="K20">
            <v>0</v>
          </cell>
        </row>
        <row r="21">
          <cell r="B21">
            <v>29.687499999999996</v>
          </cell>
          <cell r="C21">
            <v>39.5</v>
          </cell>
          <cell r="D21">
            <v>23</v>
          </cell>
          <cell r="E21">
            <v>56.375</v>
          </cell>
          <cell r="F21">
            <v>89</v>
          </cell>
          <cell r="G21">
            <v>26</v>
          </cell>
          <cell r="H21">
            <v>15.840000000000002</v>
          </cell>
          <cell r="I21" t="str">
            <v>NO</v>
          </cell>
          <cell r="J21">
            <v>63</v>
          </cell>
          <cell r="K21">
            <v>21.8</v>
          </cell>
        </row>
        <row r="22">
          <cell r="B22">
            <v>27.262499999999999</v>
          </cell>
          <cell r="C22">
            <v>36.799999999999997</v>
          </cell>
          <cell r="D22">
            <v>22</v>
          </cell>
          <cell r="E22">
            <v>62.958333333333336</v>
          </cell>
          <cell r="F22">
            <v>87</v>
          </cell>
          <cell r="G22">
            <v>33</v>
          </cell>
          <cell r="H22">
            <v>22.68</v>
          </cell>
          <cell r="I22" t="str">
            <v>SE</v>
          </cell>
          <cell r="J22">
            <v>57.960000000000008</v>
          </cell>
          <cell r="K22">
            <v>0</v>
          </cell>
        </row>
        <row r="23">
          <cell r="B23">
            <v>28.029166666666672</v>
          </cell>
          <cell r="C23">
            <v>36.6</v>
          </cell>
          <cell r="D23">
            <v>20.6</v>
          </cell>
          <cell r="E23">
            <v>62.166666666666664</v>
          </cell>
          <cell r="F23">
            <v>93</v>
          </cell>
          <cell r="G23">
            <v>32</v>
          </cell>
          <cell r="H23">
            <v>14.4</v>
          </cell>
          <cell r="I23" t="str">
            <v>SE</v>
          </cell>
          <cell r="J23">
            <v>30.240000000000002</v>
          </cell>
          <cell r="K23">
            <v>0</v>
          </cell>
        </row>
        <row r="24">
          <cell r="B24">
            <v>25.712499999999995</v>
          </cell>
          <cell r="C24">
            <v>32.6</v>
          </cell>
          <cell r="D24">
            <v>20.7</v>
          </cell>
          <cell r="E24">
            <v>67.833333333333329</v>
          </cell>
          <cell r="F24">
            <v>92</v>
          </cell>
          <cell r="G24">
            <v>37</v>
          </cell>
          <cell r="H24">
            <v>20.16</v>
          </cell>
          <cell r="I24" t="str">
            <v>L</v>
          </cell>
          <cell r="J24">
            <v>61.560000000000009</v>
          </cell>
          <cell r="K24">
            <v>1.2</v>
          </cell>
        </row>
        <row r="25">
          <cell r="B25">
            <v>27.108333333333334</v>
          </cell>
          <cell r="C25">
            <v>34.1</v>
          </cell>
          <cell r="D25">
            <v>20.6</v>
          </cell>
          <cell r="E25">
            <v>62.458333333333336</v>
          </cell>
          <cell r="F25">
            <v>91</v>
          </cell>
          <cell r="G25">
            <v>33</v>
          </cell>
          <cell r="H25">
            <v>10.8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28.579166666666666</v>
          </cell>
          <cell r="C26">
            <v>36.6</v>
          </cell>
          <cell r="D26">
            <v>20.7</v>
          </cell>
          <cell r="E26">
            <v>51.958333333333336</v>
          </cell>
          <cell r="F26">
            <v>80</v>
          </cell>
          <cell r="G26">
            <v>25</v>
          </cell>
          <cell r="H26">
            <v>15.48</v>
          </cell>
          <cell r="I26" t="str">
            <v>SE</v>
          </cell>
          <cell r="J26">
            <v>32.04</v>
          </cell>
          <cell r="K26">
            <v>0</v>
          </cell>
        </row>
        <row r="27">
          <cell r="B27">
            <v>28.900000000000002</v>
          </cell>
          <cell r="C27">
            <v>37.5</v>
          </cell>
          <cell r="D27">
            <v>21</v>
          </cell>
          <cell r="E27">
            <v>51.166666666666664</v>
          </cell>
          <cell r="F27">
            <v>81</v>
          </cell>
          <cell r="G27">
            <v>27</v>
          </cell>
          <cell r="H27">
            <v>3.24</v>
          </cell>
          <cell r="I27" t="str">
            <v>N</v>
          </cell>
          <cell r="J27">
            <v>26.64</v>
          </cell>
          <cell r="K27">
            <v>0</v>
          </cell>
        </row>
        <row r="28">
          <cell r="B28">
            <v>23.866666666666671</v>
          </cell>
          <cell r="C28">
            <v>30.6</v>
          </cell>
          <cell r="D28">
            <v>22.5</v>
          </cell>
          <cell r="E28">
            <v>83.666666666666671</v>
          </cell>
          <cell r="F28">
            <v>92</v>
          </cell>
          <cell r="G28">
            <v>44</v>
          </cell>
          <cell r="H28">
            <v>2.52</v>
          </cell>
          <cell r="I28" t="str">
            <v>SE</v>
          </cell>
          <cell r="J28">
            <v>34.92</v>
          </cell>
          <cell r="K28">
            <v>9.1999999999999993</v>
          </cell>
        </row>
        <row r="29">
          <cell r="B29">
            <v>23.291666666666668</v>
          </cell>
          <cell r="C29">
            <v>27.8</v>
          </cell>
          <cell r="D29">
            <v>21.9</v>
          </cell>
          <cell r="E29">
            <v>86.208333333333329</v>
          </cell>
          <cell r="F29">
            <v>93</v>
          </cell>
          <cell r="G29">
            <v>64</v>
          </cell>
          <cell r="H29">
            <v>2.8800000000000003</v>
          </cell>
          <cell r="I29" t="str">
            <v>L</v>
          </cell>
          <cell r="J29">
            <v>24.48</v>
          </cell>
          <cell r="K29">
            <v>3.4000000000000008</v>
          </cell>
        </row>
        <row r="30">
          <cell r="B30">
            <v>23.262499999999999</v>
          </cell>
          <cell r="C30">
            <v>25.1</v>
          </cell>
          <cell r="D30">
            <v>21.4</v>
          </cell>
          <cell r="E30">
            <v>88.375</v>
          </cell>
          <cell r="F30">
            <v>93</v>
          </cell>
          <cell r="G30">
            <v>76</v>
          </cell>
          <cell r="H30">
            <v>0</v>
          </cell>
          <cell r="I30" t="str">
            <v>SE</v>
          </cell>
          <cell r="J30">
            <v>9.7200000000000006</v>
          </cell>
          <cell r="K30">
            <v>4</v>
          </cell>
        </row>
        <row r="31">
          <cell r="B31">
            <v>25.358333333333338</v>
          </cell>
          <cell r="C31">
            <v>31.7</v>
          </cell>
          <cell r="D31">
            <v>20.3</v>
          </cell>
          <cell r="E31">
            <v>78.375</v>
          </cell>
          <cell r="F31">
            <v>94</v>
          </cell>
          <cell r="G31">
            <v>51</v>
          </cell>
          <cell r="H31">
            <v>2.8800000000000003</v>
          </cell>
          <cell r="I31" t="str">
            <v>SE</v>
          </cell>
          <cell r="J31">
            <v>34.200000000000003</v>
          </cell>
          <cell r="K31">
            <v>1.4</v>
          </cell>
        </row>
        <row r="32">
          <cell r="B32">
            <v>27.587500000000002</v>
          </cell>
          <cell r="C32">
            <v>35.4</v>
          </cell>
          <cell r="D32">
            <v>22.6</v>
          </cell>
          <cell r="E32">
            <v>71.708333333333329</v>
          </cell>
          <cell r="F32">
            <v>93</v>
          </cell>
          <cell r="G32">
            <v>36</v>
          </cell>
          <cell r="H32">
            <v>21.6</v>
          </cell>
          <cell r="I32" t="str">
            <v>NO</v>
          </cell>
          <cell r="J32">
            <v>51.480000000000004</v>
          </cell>
          <cell r="K32">
            <v>0</v>
          </cell>
        </row>
        <row r="33">
          <cell r="B33">
            <v>27.625</v>
          </cell>
          <cell r="C33">
            <v>34.6</v>
          </cell>
          <cell r="D33">
            <v>22.8</v>
          </cell>
          <cell r="E33">
            <v>69.041666666666671</v>
          </cell>
          <cell r="F33">
            <v>92</v>
          </cell>
          <cell r="G33">
            <v>38</v>
          </cell>
          <cell r="H33">
            <v>2.52</v>
          </cell>
          <cell r="I33" t="str">
            <v>NO</v>
          </cell>
          <cell r="J33">
            <v>45</v>
          </cell>
          <cell r="K33">
            <v>0</v>
          </cell>
        </row>
        <row r="34">
          <cell r="B34">
            <v>26.683333333333334</v>
          </cell>
          <cell r="C34">
            <v>34.700000000000003</v>
          </cell>
          <cell r="D34">
            <v>20.5</v>
          </cell>
          <cell r="E34">
            <v>66.791666666666671</v>
          </cell>
          <cell r="F34">
            <v>91</v>
          </cell>
          <cell r="G34">
            <v>38</v>
          </cell>
          <cell r="H34">
            <v>13.68</v>
          </cell>
          <cell r="I34" t="str">
            <v>NO</v>
          </cell>
          <cell r="J34">
            <v>41.4</v>
          </cell>
          <cell r="K34">
            <v>0</v>
          </cell>
        </row>
        <row r="35">
          <cell r="B35">
            <v>27.391666666666669</v>
          </cell>
          <cell r="C35">
            <v>34.4</v>
          </cell>
          <cell r="D35">
            <v>21.7</v>
          </cell>
          <cell r="E35">
            <v>67.541666666666671</v>
          </cell>
          <cell r="F35">
            <v>89</v>
          </cell>
          <cell r="G35">
            <v>41</v>
          </cell>
          <cell r="H35">
            <v>0.72000000000000008</v>
          </cell>
          <cell r="I35" t="str">
            <v>L</v>
          </cell>
          <cell r="J35">
            <v>21.240000000000002</v>
          </cell>
          <cell r="K35">
            <v>0</v>
          </cell>
        </row>
        <row r="36">
          <cell r="I36" t="str">
            <v>SE</v>
          </cell>
        </row>
      </sheetData>
      <sheetData sheetId="10">
        <row r="5">
          <cell r="B5">
            <v>25.604166666666668</v>
          </cell>
        </row>
      </sheetData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27.733333333333331</v>
          </cell>
          <cell r="C5">
            <v>33.299999999999997</v>
          </cell>
          <cell r="D5">
            <v>22.8</v>
          </cell>
          <cell r="E5">
            <v>60</v>
          </cell>
          <cell r="F5">
            <v>77</v>
          </cell>
          <cell r="G5">
            <v>41</v>
          </cell>
          <cell r="H5">
            <v>16.559999999999999</v>
          </cell>
          <cell r="I5" t="str">
            <v>N</v>
          </cell>
          <cell r="J5">
            <v>31.319999999999997</v>
          </cell>
          <cell r="K5">
            <v>0.60000000000000009</v>
          </cell>
        </row>
        <row r="6">
          <cell r="B6">
            <v>24.641666666666666</v>
          </cell>
          <cell r="C6">
            <v>29.6</v>
          </cell>
          <cell r="D6">
            <v>20.100000000000001</v>
          </cell>
          <cell r="E6">
            <v>72.375</v>
          </cell>
          <cell r="F6">
            <v>93</v>
          </cell>
          <cell r="G6">
            <v>47</v>
          </cell>
          <cell r="H6">
            <v>16.920000000000002</v>
          </cell>
          <cell r="I6" t="str">
            <v>SE</v>
          </cell>
          <cell r="J6">
            <v>33.480000000000004</v>
          </cell>
          <cell r="K6">
            <v>0.4</v>
          </cell>
        </row>
        <row r="7">
          <cell r="B7">
            <v>22.25</v>
          </cell>
          <cell r="C7">
            <v>29.6</v>
          </cell>
          <cell r="D7">
            <v>15</v>
          </cell>
          <cell r="E7">
            <v>59.125</v>
          </cell>
          <cell r="F7">
            <v>78</v>
          </cell>
          <cell r="G7">
            <v>37</v>
          </cell>
          <cell r="H7">
            <v>23.400000000000002</v>
          </cell>
          <cell r="I7" t="str">
            <v>L</v>
          </cell>
          <cell r="J7">
            <v>46.440000000000005</v>
          </cell>
          <cell r="K7">
            <v>0.4</v>
          </cell>
        </row>
        <row r="8">
          <cell r="B8">
            <v>21.362500000000001</v>
          </cell>
          <cell r="C8">
            <v>28.5</v>
          </cell>
          <cell r="D8">
            <v>14.1</v>
          </cell>
          <cell r="E8">
            <v>56.041666666666664</v>
          </cell>
          <cell r="F8">
            <v>79</v>
          </cell>
          <cell r="G8">
            <v>35</v>
          </cell>
          <cell r="H8">
            <v>31.319999999999997</v>
          </cell>
          <cell r="I8" t="str">
            <v>L</v>
          </cell>
          <cell r="J8">
            <v>49.32</v>
          </cell>
          <cell r="K8">
            <v>0.4</v>
          </cell>
        </row>
        <row r="9">
          <cell r="B9">
            <v>21.870833333333334</v>
          </cell>
          <cell r="C9">
            <v>29.2</v>
          </cell>
          <cell r="D9">
            <v>14.7</v>
          </cell>
          <cell r="E9">
            <v>54.041666666666664</v>
          </cell>
          <cell r="F9">
            <v>79</v>
          </cell>
          <cell r="G9">
            <v>33</v>
          </cell>
          <cell r="H9">
            <v>20.16</v>
          </cell>
          <cell r="I9" t="str">
            <v>L</v>
          </cell>
          <cell r="J9">
            <v>40.32</v>
          </cell>
          <cell r="K9">
            <v>0</v>
          </cell>
        </row>
        <row r="10">
          <cell r="B10">
            <v>23.737499999999997</v>
          </cell>
          <cell r="C10">
            <v>31</v>
          </cell>
          <cell r="D10">
            <v>17.2</v>
          </cell>
          <cell r="E10">
            <v>49.875</v>
          </cell>
          <cell r="F10">
            <v>70</v>
          </cell>
          <cell r="G10">
            <v>32</v>
          </cell>
          <cell r="H10">
            <v>19.440000000000001</v>
          </cell>
          <cell r="I10" t="str">
            <v>NE</v>
          </cell>
          <cell r="J10">
            <v>36.72</v>
          </cell>
          <cell r="K10">
            <v>0</v>
          </cell>
        </row>
        <row r="11">
          <cell r="B11">
            <v>23.166666666666661</v>
          </cell>
          <cell r="C11">
            <v>31.1</v>
          </cell>
          <cell r="D11">
            <v>16.100000000000001</v>
          </cell>
          <cell r="E11">
            <v>62.375</v>
          </cell>
          <cell r="F11">
            <v>93</v>
          </cell>
          <cell r="G11">
            <v>30</v>
          </cell>
          <cell r="H11">
            <v>30.6</v>
          </cell>
          <cell r="I11" t="str">
            <v>SE</v>
          </cell>
          <cell r="J11">
            <v>64.44</v>
          </cell>
          <cell r="K11">
            <v>2.1999999999999997</v>
          </cell>
        </row>
        <row r="12">
          <cell r="B12">
            <v>27.125000000000004</v>
          </cell>
          <cell r="C12">
            <v>33.9</v>
          </cell>
          <cell r="D12">
            <v>20.7</v>
          </cell>
          <cell r="E12">
            <v>39.958333333333336</v>
          </cell>
          <cell r="F12">
            <v>55</v>
          </cell>
          <cell r="G12">
            <v>26</v>
          </cell>
          <cell r="H12">
            <v>15.48</v>
          </cell>
          <cell r="I12" t="str">
            <v>L</v>
          </cell>
          <cell r="J12">
            <v>30.240000000000002</v>
          </cell>
          <cell r="K12">
            <v>0.4</v>
          </cell>
        </row>
        <row r="13">
          <cell r="B13">
            <v>27.808333333333337</v>
          </cell>
          <cell r="C13">
            <v>35.5</v>
          </cell>
          <cell r="D13">
            <v>21.6</v>
          </cell>
          <cell r="E13">
            <v>36</v>
          </cell>
          <cell r="F13">
            <v>53</v>
          </cell>
          <cell r="G13">
            <v>18</v>
          </cell>
          <cell r="H13">
            <v>19.440000000000001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29.433333333333334</v>
          </cell>
          <cell r="C14">
            <v>37</v>
          </cell>
          <cell r="D14">
            <v>21</v>
          </cell>
          <cell r="E14">
            <v>32.916666666666664</v>
          </cell>
          <cell r="F14">
            <v>56</v>
          </cell>
          <cell r="G14">
            <v>19</v>
          </cell>
          <cell r="H14">
            <v>20.16</v>
          </cell>
          <cell r="I14" t="str">
            <v>NE</v>
          </cell>
          <cell r="J14">
            <v>39.24</v>
          </cell>
          <cell r="K14">
            <v>0</v>
          </cell>
        </row>
        <row r="15">
          <cell r="B15">
            <v>30.541666666666661</v>
          </cell>
          <cell r="C15">
            <v>37.799999999999997</v>
          </cell>
          <cell r="D15">
            <v>23.3</v>
          </cell>
          <cell r="E15">
            <v>33.291666666666664</v>
          </cell>
          <cell r="F15">
            <v>55</v>
          </cell>
          <cell r="G15">
            <v>18</v>
          </cell>
          <cell r="H15">
            <v>16.2</v>
          </cell>
          <cell r="I15" t="str">
            <v>NE</v>
          </cell>
          <cell r="J15">
            <v>42.84</v>
          </cell>
          <cell r="K15">
            <v>0</v>
          </cell>
        </row>
        <row r="16">
          <cell r="B16">
            <v>29.870833333333337</v>
          </cell>
          <cell r="C16">
            <v>37.700000000000003</v>
          </cell>
          <cell r="D16">
            <v>22.5</v>
          </cell>
          <cell r="E16">
            <v>50</v>
          </cell>
          <cell r="F16">
            <v>92</v>
          </cell>
          <cell r="G16">
            <v>15</v>
          </cell>
          <cell r="H16">
            <v>18</v>
          </cell>
          <cell r="I16" t="str">
            <v>SO</v>
          </cell>
          <cell r="J16">
            <v>35.64</v>
          </cell>
          <cell r="K16">
            <v>0</v>
          </cell>
        </row>
        <row r="17">
          <cell r="B17">
            <v>31.629166666666663</v>
          </cell>
          <cell r="C17">
            <v>39.4</v>
          </cell>
          <cell r="D17">
            <v>23.1</v>
          </cell>
          <cell r="E17">
            <v>30.916666666666668</v>
          </cell>
          <cell r="F17">
            <v>68</v>
          </cell>
          <cell r="G17">
            <v>14</v>
          </cell>
          <cell r="H17">
            <v>14.04</v>
          </cell>
          <cell r="I17" t="str">
            <v>NE</v>
          </cell>
          <cell r="J17">
            <v>36</v>
          </cell>
          <cell r="K17">
            <v>0</v>
          </cell>
        </row>
        <row r="18">
          <cell r="B18">
            <v>31.408333333333331</v>
          </cell>
          <cell r="C18">
            <v>38.9</v>
          </cell>
          <cell r="D18">
            <v>23.4</v>
          </cell>
          <cell r="E18">
            <v>40.166666666666664</v>
          </cell>
          <cell r="F18">
            <v>73</v>
          </cell>
          <cell r="G18">
            <v>18</v>
          </cell>
          <cell r="H18">
            <v>9.7200000000000006</v>
          </cell>
          <cell r="I18" t="str">
            <v>SO</v>
          </cell>
          <cell r="J18">
            <v>29.16</v>
          </cell>
          <cell r="K18">
            <v>0</v>
          </cell>
        </row>
        <row r="19">
          <cell r="B19">
            <v>31.695833333333329</v>
          </cell>
          <cell r="C19">
            <v>38.700000000000003</v>
          </cell>
          <cell r="D19">
            <v>23.6</v>
          </cell>
          <cell r="E19">
            <v>42.291666666666664</v>
          </cell>
          <cell r="F19">
            <v>73</v>
          </cell>
          <cell r="G19">
            <v>21</v>
          </cell>
          <cell r="H19">
            <v>15.840000000000002</v>
          </cell>
          <cell r="I19" t="str">
            <v>SE</v>
          </cell>
          <cell r="J19">
            <v>33.119999999999997</v>
          </cell>
          <cell r="K19">
            <v>0</v>
          </cell>
        </row>
        <row r="20">
          <cell r="B20">
            <v>31.729166666666671</v>
          </cell>
          <cell r="C20">
            <v>40.299999999999997</v>
          </cell>
          <cell r="D20">
            <v>24.2</v>
          </cell>
          <cell r="E20">
            <v>40.791666666666664</v>
          </cell>
          <cell r="F20">
            <v>72</v>
          </cell>
          <cell r="G20">
            <v>18</v>
          </cell>
          <cell r="H20">
            <v>18.36</v>
          </cell>
          <cell r="I20" t="str">
            <v>NE</v>
          </cell>
          <cell r="J20">
            <v>46.440000000000005</v>
          </cell>
          <cell r="K20">
            <v>0</v>
          </cell>
        </row>
        <row r="21">
          <cell r="B21">
            <v>32.791666666666671</v>
          </cell>
          <cell r="C21">
            <v>40.1</v>
          </cell>
          <cell r="D21">
            <v>26</v>
          </cell>
          <cell r="E21">
            <v>37.041666666666664</v>
          </cell>
          <cell r="F21">
            <v>60</v>
          </cell>
          <cell r="G21">
            <v>18</v>
          </cell>
          <cell r="H21">
            <v>21.240000000000002</v>
          </cell>
          <cell r="I21" t="str">
            <v>NO</v>
          </cell>
          <cell r="J21">
            <v>39.24</v>
          </cell>
          <cell r="K21">
            <v>0</v>
          </cell>
        </row>
        <row r="22">
          <cell r="B22">
            <v>31.074999999999999</v>
          </cell>
          <cell r="C22">
            <v>38.1</v>
          </cell>
          <cell r="D22">
            <v>23.7</v>
          </cell>
          <cell r="E22">
            <v>37.458333333333336</v>
          </cell>
          <cell r="F22">
            <v>57</v>
          </cell>
          <cell r="G22">
            <v>22</v>
          </cell>
          <cell r="H22">
            <v>20.52</v>
          </cell>
          <cell r="I22" t="str">
            <v>NO</v>
          </cell>
          <cell r="J22">
            <v>45.72</v>
          </cell>
          <cell r="K22">
            <v>0</v>
          </cell>
        </row>
        <row r="23">
          <cell r="B23">
            <v>29.145833333333339</v>
          </cell>
          <cell r="C23">
            <v>38.299999999999997</v>
          </cell>
          <cell r="D23">
            <v>22.3</v>
          </cell>
          <cell r="E23">
            <v>47.333333333333336</v>
          </cell>
          <cell r="F23">
            <v>73</v>
          </cell>
          <cell r="G23">
            <v>24</v>
          </cell>
          <cell r="H23">
            <v>21.240000000000002</v>
          </cell>
          <cell r="I23" t="str">
            <v>N</v>
          </cell>
          <cell r="J23">
            <v>60.839999999999996</v>
          </cell>
          <cell r="K23">
            <v>0</v>
          </cell>
        </row>
        <row r="24">
          <cell r="B24">
            <v>21.791666666666668</v>
          </cell>
          <cell r="C24">
            <v>26.2</v>
          </cell>
          <cell r="D24">
            <v>19.3</v>
          </cell>
          <cell r="E24">
            <v>81.208333333333329</v>
          </cell>
          <cell r="F24">
            <v>96</v>
          </cell>
          <cell r="G24">
            <v>58</v>
          </cell>
          <cell r="H24">
            <v>24.840000000000003</v>
          </cell>
          <cell r="I24" t="str">
            <v>SE</v>
          </cell>
          <cell r="J24">
            <v>51.480000000000004</v>
          </cell>
          <cell r="K24">
            <v>1.9999999999999998</v>
          </cell>
        </row>
        <row r="25">
          <cell r="B25">
            <v>22.508333333333329</v>
          </cell>
          <cell r="C25">
            <v>28.7</v>
          </cell>
          <cell r="D25">
            <v>18</v>
          </cell>
          <cell r="E25">
            <v>78</v>
          </cell>
          <cell r="F25">
            <v>97</v>
          </cell>
          <cell r="G25">
            <v>47</v>
          </cell>
          <cell r="H25">
            <v>14.76</v>
          </cell>
          <cell r="I25" t="str">
            <v>SE</v>
          </cell>
          <cell r="J25">
            <v>27.36</v>
          </cell>
          <cell r="K25">
            <v>1.7999999999999998</v>
          </cell>
        </row>
        <row r="26">
          <cell r="B26">
            <v>24.204166666666666</v>
          </cell>
          <cell r="C26">
            <v>30.8</v>
          </cell>
          <cell r="D26">
            <v>18.399999999999999</v>
          </cell>
          <cell r="E26">
            <v>58.916666666666664</v>
          </cell>
          <cell r="F26">
            <v>80</v>
          </cell>
          <cell r="G26">
            <v>31</v>
          </cell>
          <cell r="H26">
            <v>19.440000000000001</v>
          </cell>
          <cell r="I26" t="str">
            <v>L</v>
          </cell>
          <cell r="J26">
            <v>33.840000000000003</v>
          </cell>
          <cell r="K26">
            <v>1.2</v>
          </cell>
        </row>
        <row r="27">
          <cell r="B27">
            <v>25.5625</v>
          </cell>
          <cell r="C27">
            <v>33.4</v>
          </cell>
          <cell r="D27">
            <v>19.600000000000001</v>
          </cell>
          <cell r="E27">
            <v>55.041666666666664</v>
          </cell>
          <cell r="F27">
            <v>77</v>
          </cell>
          <cell r="G27">
            <v>34</v>
          </cell>
          <cell r="H27">
            <v>17.28</v>
          </cell>
          <cell r="I27" t="str">
            <v>SE</v>
          </cell>
          <cell r="J27">
            <v>34.200000000000003</v>
          </cell>
          <cell r="K27">
            <v>0.8</v>
          </cell>
        </row>
        <row r="28">
          <cell r="B28">
            <v>22.762499999999999</v>
          </cell>
          <cell r="C28">
            <v>29.7</v>
          </cell>
          <cell r="D28">
            <v>18.7</v>
          </cell>
          <cell r="E28">
            <v>80.791666666666671</v>
          </cell>
          <cell r="F28">
            <v>96</v>
          </cell>
          <cell r="G28">
            <v>50</v>
          </cell>
          <cell r="H28">
            <v>21.6</v>
          </cell>
          <cell r="I28" t="str">
            <v>N</v>
          </cell>
          <cell r="J28">
            <v>54.36</v>
          </cell>
          <cell r="K28">
            <v>0.4</v>
          </cell>
        </row>
        <row r="29">
          <cell r="B29">
            <v>21.566666666666663</v>
          </cell>
          <cell r="C29">
            <v>26.6</v>
          </cell>
          <cell r="D29">
            <v>19.399999999999999</v>
          </cell>
          <cell r="E29">
            <v>87.166666666666671</v>
          </cell>
          <cell r="F29">
            <v>96</v>
          </cell>
          <cell r="G29">
            <v>61</v>
          </cell>
          <cell r="H29">
            <v>10.08</v>
          </cell>
          <cell r="I29" t="str">
            <v>N</v>
          </cell>
          <cell r="J29">
            <v>17.64</v>
          </cell>
          <cell r="K29">
            <v>0.4</v>
          </cell>
        </row>
        <row r="30">
          <cell r="B30">
            <v>23.983333333333334</v>
          </cell>
          <cell r="C30">
            <v>30.4</v>
          </cell>
          <cell r="D30">
            <v>20.2</v>
          </cell>
          <cell r="E30">
            <v>77.666666666666671</v>
          </cell>
          <cell r="F30">
            <v>97</v>
          </cell>
          <cell r="G30">
            <v>47</v>
          </cell>
          <cell r="H30">
            <v>11.879999999999999</v>
          </cell>
          <cell r="I30" t="str">
            <v>NE</v>
          </cell>
          <cell r="J30">
            <v>25.2</v>
          </cell>
          <cell r="K30">
            <v>0.4</v>
          </cell>
        </row>
        <row r="31">
          <cell r="B31">
            <v>26.229166666666671</v>
          </cell>
          <cell r="C31">
            <v>32.5</v>
          </cell>
          <cell r="D31">
            <v>20.7</v>
          </cell>
          <cell r="E31">
            <v>67.791666666666671</v>
          </cell>
          <cell r="F31">
            <v>92</v>
          </cell>
          <cell r="G31">
            <v>41</v>
          </cell>
          <cell r="H31">
            <v>16.2</v>
          </cell>
          <cell r="I31" t="str">
            <v>NE</v>
          </cell>
          <cell r="J31">
            <v>37.080000000000005</v>
          </cell>
          <cell r="K31">
            <v>0.4</v>
          </cell>
        </row>
        <row r="32">
          <cell r="B32">
            <v>27.95</v>
          </cell>
          <cell r="C32">
            <v>33.700000000000003</v>
          </cell>
          <cell r="D32">
            <v>23.2</v>
          </cell>
          <cell r="E32">
            <v>59.75</v>
          </cell>
          <cell r="F32">
            <v>77</v>
          </cell>
          <cell r="G32">
            <v>39</v>
          </cell>
          <cell r="H32">
            <v>11.16</v>
          </cell>
          <cell r="I32" t="str">
            <v>NE</v>
          </cell>
          <cell r="J32">
            <v>28.8</v>
          </cell>
          <cell r="K32">
            <v>0.2</v>
          </cell>
        </row>
        <row r="33">
          <cell r="B33">
            <v>27.662500000000005</v>
          </cell>
          <cell r="C33">
            <v>34.200000000000003</v>
          </cell>
          <cell r="D33">
            <v>22.5</v>
          </cell>
          <cell r="E33">
            <v>65.083333333333329</v>
          </cell>
          <cell r="F33">
            <v>88</v>
          </cell>
          <cell r="G33">
            <v>42</v>
          </cell>
          <cell r="H33">
            <v>18.36</v>
          </cell>
          <cell r="I33" t="str">
            <v>N</v>
          </cell>
          <cell r="J33">
            <v>60.480000000000004</v>
          </cell>
          <cell r="K33">
            <v>0.2</v>
          </cell>
        </row>
        <row r="34">
          <cell r="B34">
            <v>27.233333333333338</v>
          </cell>
          <cell r="C34">
            <v>36.1</v>
          </cell>
          <cell r="D34">
            <v>21</v>
          </cell>
          <cell r="E34">
            <v>67.958333333333329</v>
          </cell>
          <cell r="F34">
            <v>95</v>
          </cell>
          <cell r="G34">
            <v>33</v>
          </cell>
          <cell r="H34">
            <v>24.12</v>
          </cell>
          <cell r="I34" t="str">
            <v>NO</v>
          </cell>
          <cell r="J34">
            <v>57.24</v>
          </cell>
          <cell r="K34">
            <v>0.2</v>
          </cell>
        </row>
        <row r="35">
          <cell r="B35">
            <v>24.895833333333332</v>
          </cell>
          <cell r="C35">
            <v>32.700000000000003</v>
          </cell>
          <cell r="D35">
            <v>19.399999999999999</v>
          </cell>
          <cell r="E35">
            <v>77.791666666666671</v>
          </cell>
          <cell r="F35">
            <v>97</v>
          </cell>
          <cell r="G35">
            <v>47</v>
          </cell>
          <cell r="H35">
            <v>20.16</v>
          </cell>
          <cell r="I35" t="str">
            <v>N</v>
          </cell>
          <cell r="J35">
            <v>36.36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25.445833333333326</v>
          </cell>
        </row>
      </sheetData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25.425000000000001</v>
          </cell>
          <cell r="C5">
            <v>28.9</v>
          </cell>
          <cell r="D5">
            <v>21.7</v>
          </cell>
          <cell r="E5">
            <v>73.333333333333329</v>
          </cell>
          <cell r="F5">
            <v>90</v>
          </cell>
          <cell r="G5">
            <v>51</v>
          </cell>
          <cell r="H5">
            <v>19.8</v>
          </cell>
          <cell r="I5" t="str">
            <v>SE</v>
          </cell>
          <cell r="J5">
            <v>45</v>
          </cell>
          <cell r="K5">
            <v>0</v>
          </cell>
        </row>
        <row r="6">
          <cell r="B6">
            <v>23.675000000000001</v>
          </cell>
          <cell r="C6">
            <v>29.1</v>
          </cell>
          <cell r="D6">
            <v>20.2</v>
          </cell>
          <cell r="E6">
            <v>77.125</v>
          </cell>
          <cell r="F6">
            <v>93</v>
          </cell>
          <cell r="G6">
            <v>53</v>
          </cell>
          <cell r="H6">
            <v>24.12</v>
          </cell>
          <cell r="I6" t="str">
            <v>S</v>
          </cell>
          <cell r="J6">
            <v>36.72</v>
          </cell>
          <cell r="K6">
            <v>0</v>
          </cell>
        </row>
        <row r="7">
          <cell r="B7">
            <v>21.679166666666671</v>
          </cell>
          <cell r="C7">
            <v>28</v>
          </cell>
          <cell r="D7">
            <v>14.5</v>
          </cell>
          <cell r="E7">
            <v>62.25</v>
          </cell>
          <cell r="F7">
            <v>83</v>
          </cell>
          <cell r="G7">
            <v>44</v>
          </cell>
          <cell r="H7">
            <v>32.76</v>
          </cell>
          <cell r="I7" t="str">
            <v>L</v>
          </cell>
          <cell r="J7">
            <v>54</v>
          </cell>
          <cell r="K7">
            <v>0</v>
          </cell>
        </row>
        <row r="8">
          <cell r="B8">
            <v>20.437500000000004</v>
          </cell>
          <cell r="C8">
            <v>28.3</v>
          </cell>
          <cell r="D8">
            <v>14.1</v>
          </cell>
          <cell r="E8">
            <v>59.833333333333336</v>
          </cell>
          <cell r="F8">
            <v>77</v>
          </cell>
          <cell r="G8">
            <v>36</v>
          </cell>
          <cell r="H8">
            <v>37.080000000000005</v>
          </cell>
          <cell r="I8" t="str">
            <v>NE</v>
          </cell>
          <cell r="J8">
            <v>59.4</v>
          </cell>
          <cell r="K8">
            <v>0</v>
          </cell>
        </row>
        <row r="9">
          <cell r="B9">
            <v>20.812500000000004</v>
          </cell>
          <cell r="C9">
            <v>28.1</v>
          </cell>
          <cell r="D9">
            <v>13.4</v>
          </cell>
          <cell r="E9">
            <v>57.5</v>
          </cell>
          <cell r="F9">
            <v>79</v>
          </cell>
          <cell r="G9">
            <v>36</v>
          </cell>
          <cell r="H9">
            <v>30.96</v>
          </cell>
          <cell r="I9" t="str">
            <v>NE</v>
          </cell>
          <cell r="J9">
            <v>54</v>
          </cell>
          <cell r="K9">
            <v>0</v>
          </cell>
        </row>
        <row r="10">
          <cell r="B10">
            <v>21.220833333333331</v>
          </cell>
          <cell r="C10">
            <v>29.5</v>
          </cell>
          <cell r="D10">
            <v>15.7</v>
          </cell>
          <cell r="E10">
            <v>61.666666666666664</v>
          </cell>
          <cell r="F10">
            <v>92</v>
          </cell>
          <cell r="G10">
            <v>34</v>
          </cell>
          <cell r="H10">
            <v>28.08</v>
          </cell>
          <cell r="I10" t="str">
            <v>NE</v>
          </cell>
          <cell r="J10">
            <v>49.32</v>
          </cell>
          <cell r="K10">
            <v>2.8</v>
          </cell>
        </row>
        <row r="11">
          <cell r="B11">
            <v>21.620833333333334</v>
          </cell>
          <cell r="C11">
            <v>29.4</v>
          </cell>
          <cell r="D11">
            <v>15.8</v>
          </cell>
          <cell r="E11">
            <v>71.583333333333329</v>
          </cell>
          <cell r="F11">
            <v>94</v>
          </cell>
          <cell r="G11">
            <v>39</v>
          </cell>
          <cell r="H11">
            <v>36.72</v>
          </cell>
          <cell r="I11" t="str">
            <v>SE</v>
          </cell>
          <cell r="J11">
            <v>53.28</v>
          </cell>
          <cell r="K11">
            <v>6.2</v>
          </cell>
        </row>
        <row r="12">
          <cell r="B12">
            <v>25.283333333333342</v>
          </cell>
          <cell r="C12">
            <v>32.4</v>
          </cell>
          <cell r="D12">
            <v>18.899999999999999</v>
          </cell>
          <cell r="E12">
            <v>55.166666666666664</v>
          </cell>
          <cell r="F12">
            <v>85</v>
          </cell>
          <cell r="G12">
            <v>29</v>
          </cell>
          <cell r="H12">
            <v>19.8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26.237499999999997</v>
          </cell>
          <cell r="C13">
            <v>33.9</v>
          </cell>
          <cell r="D13">
            <v>17.899999999999999</v>
          </cell>
          <cell r="E13">
            <v>47.25</v>
          </cell>
          <cell r="F13">
            <v>70</v>
          </cell>
          <cell r="G13">
            <v>26</v>
          </cell>
          <cell r="H13">
            <v>22.68</v>
          </cell>
          <cell r="I13" t="str">
            <v>NE</v>
          </cell>
          <cell r="J13">
            <v>39.96</v>
          </cell>
          <cell r="K13">
            <v>0</v>
          </cell>
        </row>
        <row r="14">
          <cell r="B14">
            <v>27.787499999999994</v>
          </cell>
          <cell r="C14">
            <v>37</v>
          </cell>
          <cell r="D14">
            <v>17.8</v>
          </cell>
          <cell r="E14">
            <v>41.916666666666664</v>
          </cell>
          <cell r="F14">
            <v>77</v>
          </cell>
          <cell r="G14">
            <v>20</v>
          </cell>
          <cell r="H14">
            <v>13.68</v>
          </cell>
          <cell r="I14" t="str">
            <v>N</v>
          </cell>
          <cell r="J14">
            <v>32.4</v>
          </cell>
          <cell r="K14">
            <v>0</v>
          </cell>
        </row>
        <row r="15">
          <cell r="B15">
            <v>28.608333333333331</v>
          </cell>
          <cell r="C15">
            <v>37.200000000000003</v>
          </cell>
          <cell r="D15">
            <v>18.899999999999999</v>
          </cell>
          <cell r="E15">
            <v>46.583333333333336</v>
          </cell>
          <cell r="F15">
            <v>84</v>
          </cell>
          <cell r="G15">
            <v>21</v>
          </cell>
          <cell r="H15">
            <v>13.68</v>
          </cell>
          <cell r="I15" t="str">
            <v>NE</v>
          </cell>
          <cell r="J15">
            <v>27.36</v>
          </cell>
          <cell r="K15">
            <v>0</v>
          </cell>
        </row>
        <row r="16">
          <cell r="B16">
            <v>28.850000000000005</v>
          </cell>
          <cell r="C16">
            <v>37.5</v>
          </cell>
          <cell r="D16">
            <v>20.2</v>
          </cell>
          <cell r="E16">
            <v>54.125</v>
          </cell>
          <cell r="F16">
            <v>93</v>
          </cell>
          <cell r="G16">
            <v>19</v>
          </cell>
          <cell r="H16">
            <v>18</v>
          </cell>
          <cell r="I16" t="str">
            <v>NE</v>
          </cell>
          <cell r="J16">
            <v>32.04</v>
          </cell>
          <cell r="K16">
            <v>0</v>
          </cell>
        </row>
        <row r="17">
          <cell r="B17">
            <v>30.3</v>
          </cell>
          <cell r="C17">
            <v>38.5</v>
          </cell>
          <cell r="D17">
            <v>20.5</v>
          </cell>
          <cell r="E17">
            <v>40.25</v>
          </cell>
          <cell r="F17">
            <v>81</v>
          </cell>
          <cell r="G17">
            <v>17</v>
          </cell>
          <cell r="H17">
            <v>14.04</v>
          </cell>
          <cell r="I17" t="str">
            <v>N</v>
          </cell>
          <cell r="J17">
            <v>32.04</v>
          </cell>
          <cell r="K17">
            <v>0</v>
          </cell>
        </row>
        <row r="18">
          <cell r="B18">
            <v>30.470833333333335</v>
          </cell>
          <cell r="C18">
            <v>37.5</v>
          </cell>
          <cell r="D18">
            <v>22.8</v>
          </cell>
          <cell r="E18">
            <v>49.458333333333336</v>
          </cell>
          <cell r="F18">
            <v>80</v>
          </cell>
          <cell r="G18">
            <v>28</v>
          </cell>
          <cell r="H18">
            <v>10.08</v>
          </cell>
          <cell r="I18" t="str">
            <v>SE</v>
          </cell>
          <cell r="J18">
            <v>24.840000000000003</v>
          </cell>
          <cell r="K18">
            <v>0</v>
          </cell>
        </row>
        <row r="19">
          <cell r="B19">
            <v>30.566666666666666</v>
          </cell>
          <cell r="C19">
            <v>38.4</v>
          </cell>
          <cell r="D19">
            <v>22.4</v>
          </cell>
          <cell r="E19">
            <v>55.833333333333336</v>
          </cell>
          <cell r="F19">
            <v>89</v>
          </cell>
          <cell r="G19">
            <v>24</v>
          </cell>
          <cell r="H19">
            <v>19.440000000000001</v>
          </cell>
          <cell r="I19" t="str">
            <v>NE</v>
          </cell>
          <cell r="J19">
            <v>34.56</v>
          </cell>
          <cell r="K19">
            <v>0</v>
          </cell>
        </row>
        <row r="20">
          <cell r="B20">
            <v>29.554166666666671</v>
          </cell>
          <cell r="C20">
            <v>37.700000000000003</v>
          </cell>
          <cell r="D20">
            <v>23.1</v>
          </cell>
          <cell r="E20">
            <v>54.708333333333336</v>
          </cell>
          <cell r="F20">
            <v>79</v>
          </cell>
          <cell r="G20">
            <v>27</v>
          </cell>
          <cell r="H20">
            <v>19.079999999999998</v>
          </cell>
          <cell r="I20" t="str">
            <v>NE</v>
          </cell>
          <cell r="J20">
            <v>39.96</v>
          </cell>
          <cell r="K20">
            <v>0</v>
          </cell>
        </row>
        <row r="21">
          <cell r="B21">
            <v>31.187499999999996</v>
          </cell>
          <cell r="C21">
            <v>40.4</v>
          </cell>
          <cell r="D21">
            <v>23.7</v>
          </cell>
          <cell r="E21">
            <v>49.25</v>
          </cell>
          <cell r="F21">
            <v>77</v>
          </cell>
          <cell r="G21">
            <v>25</v>
          </cell>
          <cell r="H21">
            <v>18.720000000000002</v>
          </cell>
          <cell r="I21" t="str">
            <v>NE</v>
          </cell>
          <cell r="J21">
            <v>39.96</v>
          </cell>
          <cell r="K21">
            <v>0</v>
          </cell>
        </row>
        <row r="22">
          <cell r="B22">
            <v>30.733333333333338</v>
          </cell>
          <cell r="C22">
            <v>36.9</v>
          </cell>
          <cell r="D22">
            <v>24.5</v>
          </cell>
          <cell r="E22">
            <v>45.166666666666664</v>
          </cell>
          <cell r="F22">
            <v>71</v>
          </cell>
          <cell r="G22">
            <v>28</v>
          </cell>
          <cell r="H22">
            <v>20.52</v>
          </cell>
          <cell r="I22" t="str">
            <v>NO</v>
          </cell>
          <cell r="J22">
            <v>52.2</v>
          </cell>
          <cell r="K22">
            <v>0</v>
          </cell>
        </row>
        <row r="23">
          <cell r="B23">
            <v>27.333333333333339</v>
          </cell>
          <cell r="C23">
            <v>38</v>
          </cell>
          <cell r="D23">
            <v>21</v>
          </cell>
          <cell r="E23">
            <v>61.125</v>
          </cell>
          <cell r="F23">
            <v>94</v>
          </cell>
          <cell r="G23">
            <v>27</v>
          </cell>
          <cell r="H23">
            <v>23.040000000000003</v>
          </cell>
          <cell r="I23" t="str">
            <v>NE</v>
          </cell>
          <cell r="J23">
            <v>66.239999999999995</v>
          </cell>
          <cell r="K23">
            <v>12.399999999999999</v>
          </cell>
        </row>
        <row r="24">
          <cell r="B24">
            <v>21.529166666666669</v>
          </cell>
          <cell r="C24">
            <v>23.8</v>
          </cell>
          <cell r="D24">
            <v>19.600000000000001</v>
          </cell>
          <cell r="E24">
            <v>88.708333333333329</v>
          </cell>
          <cell r="F24">
            <v>98</v>
          </cell>
          <cell r="G24">
            <v>74</v>
          </cell>
          <cell r="H24">
            <v>24.48</v>
          </cell>
          <cell r="I24" t="str">
            <v>SE</v>
          </cell>
          <cell r="J24">
            <v>73.44</v>
          </cell>
          <cell r="K24">
            <v>43.199999999999996</v>
          </cell>
        </row>
        <row r="25">
          <cell r="B25">
            <v>22.625</v>
          </cell>
          <cell r="C25">
            <v>28.8</v>
          </cell>
          <cell r="D25">
            <v>18.100000000000001</v>
          </cell>
          <cell r="E25">
            <v>79.13636363636364</v>
          </cell>
          <cell r="F25">
            <v>100</v>
          </cell>
          <cell r="G25">
            <v>48</v>
          </cell>
          <cell r="H25">
            <v>20.16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23.075000000000003</v>
          </cell>
          <cell r="C26">
            <v>29</v>
          </cell>
          <cell r="D26">
            <v>18</v>
          </cell>
          <cell r="E26">
            <v>63.958333333333336</v>
          </cell>
          <cell r="F26">
            <v>89</v>
          </cell>
          <cell r="G26">
            <v>38</v>
          </cell>
          <cell r="H26">
            <v>26.28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23.850000000000005</v>
          </cell>
          <cell r="C27">
            <v>31.4</v>
          </cell>
          <cell r="D27">
            <v>17.399999999999999</v>
          </cell>
          <cell r="E27">
            <v>65.333333333333329</v>
          </cell>
          <cell r="F27">
            <v>90</v>
          </cell>
          <cell r="G27">
            <v>44</v>
          </cell>
          <cell r="H27">
            <v>23.400000000000002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25.095833333333331</v>
          </cell>
          <cell r="C28">
            <v>30.3</v>
          </cell>
          <cell r="D28">
            <v>20.2</v>
          </cell>
          <cell r="E28">
            <v>73.041666666666671</v>
          </cell>
          <cell r="F28">
            <v>93</v>
          </cell>
          <cell r="G28">
            <v>48</v>
          </cell>
          <cell r="H28">
            <v>16.920000000000002</v>
          </cell>
          <cell r="I28" t="str">
            <v>O</v>
          </cell>
          <cell r="J28">
            <v>44.28</v>
          </cell>
          <cell r="K28">
            <v>0.2</v>
          </cell>
        </row>
        <row r="29">
          <cell r="B29">
            <v>24.079166666666666</v>
          </cell>
          <cell r="C29">
            <v>28.6</v>
          </cell>
          <cell r="D29">
            <v>21.2</v>
          </cell>
          <cell r="E29">
            <v>77.708333333333329</v>
          </cell>
          <cell r="F29">
            <v>92</v>
          </cell>
          <cell r="G29">
            <v>58</v>
          </cell>
          <cell r="H29">
            <v>20.52</v>
          </cell>
          <cell r="I29" t="str">
            <v>N</v>
          </cell>
          <cell r="J29">
            <v>35.64</v>
          </cell>
          <cell r="K29">
            <v>0</v>
          </cell>
        </row>
        <row r="30">
          <cell r="B30">
            <v>24.024999999999995</v>
          </cell>
          <cell r="C30">
            <v>30.7</v>
          </cell>
          <cell r="D30">
            <v>19.3</v>
          </cell>
          <cell r="E30">
            <v>78.625</v>
          </cell>
          <cell r="F30">
            <v>96</v>
          </cell>
          <cell r="G30">
            <v>48</v>
          </cell>
          <cell r="H30">
            <v>12.96</v>
          </cell>
          <cell r="I30" t="str">
            <v>NE</v>
          </cell>
          <cell r="J30">
            <v>21.240000000000002</v>
          </cell>
          <cell r="K30">
            <v>0</v>
          </cell>
        </row>
        <row r="31">
          <cell r="B31">
            <v>26.079166666666666</v>
          </cell>
          <cell r="C31">
            <v>32.299999999999997</v>
          </cell>
          <cell r="D31">
            <v>20.100000000000001</v>
          </cell>
          <cell r="E31">
            <v>67.541666666666671</v>
          </cell>
          <cell r="F31">
            <v>91</v>
          </cell>
          <cell r="G31">
            <v>45</v>
          </cell>
          <cell r="H31">
            <v>19.8</v>
          </cell>
          <cell r="I31" t="str">
            <v>NE</v>
          </cell>
          <cell r="J31">
            <v>38.519999999999996</v>
          </cell>
          <cell r="K31">
            <v>0</v>
          </cell>
        </row>
        <row r="32">
          <cell r="B32">
            <v>27.533333333333335</v>
          </cell>
          <cell r="C32">
            <v>33.6</v>
          </cell>
          <cell r="D32">
            <v>22.1</v>
          </cell>
          <cell r="E32">
            <v>59.875</v>
          </cell>
          <cell r="F32">
            <v>81</v>
          </cell>
          <cell r="G32">
            <v>38</v>
          </cell>
          <cell r="H32">
            <v>21.240000000000002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28.374999999999996</v>
          </cell>
          <cell r="C33">
            <v>35.1</v>
          </cell>
          <cell r="D33">
            <v>21.8</v>
          </cell>
          <cell r="E33">
            <v>55.291666666666664</v>
          </cell>
          <cell r="F33">
            <v>81</v>
          </cell>
          <cell r="G33">
            <v>30</v>
          </cell>
          <cell r="H33">
            <v>16.920000000000002</v>
          </cell>
          <cell r="I33" t="str">
            <v>N</v>
          </cell>
          <cell r="J33">
            <v>36.36</v>
          </cell>
          <cell r="K33">
            <v>0</v>
          </cell>
        </row>
        <row r="34">
          <cell r="B34">
            <v>26.774999999999991</v>
          </cell>
          <cell r="C34">
            <v>34.9</v>
          </cell>
          <cell r="D34">
            <v>20.100000000000001</v>
          </cell>
          <cell r="E34">
            <v>63.75</v>
          </cell>
          <cell r="F34">
            <v>97</v>
          </cell>
          <cell r="G34">
            <v>40</v>
          </cell>
          <cell r="H34">
            <v>32.4</v>
          </cell>
          <cell r="I34" t="str">
            <v>N</v>
          </cell>
          <cell r="J34">
            <v>58.32</v>
          </cell>
          <cell r="K34">
            <v>24.4</v>
          </cell>
        </row>
        <row r="35">
          <cell r="B35">
            <v>24.037499999999998</v>
          </cell>
          <cell r="C35">
            <v>28.6</v>
          </cell>
          <cell r="D35">
            <v>20.7</v>
          </cell>
          <cell r="E35">
            <v>83.25</v>
          </cell>
          <cell r="F35">
            <v>95</v>
          </cell>
          <cell r="G35">
            <v>68</v>
          </cell>
          <cell r="H35">
            <v>15.840000000000002</v>
          </cell>
          <cell r="I35" t="str">
            <v>N</v>
          </cell>
          <cell r="J35">
            <v>30.96</v>
          </cell>
          <cell r="K35">
            <v>0.4</v>
          </cell>
        </row>
        <row r="36">
          <cell r="I36" t="str">
            <v>NE</v>
          </cell>
        </row>
      </sheetData>
      <sheetData sheetId="10">
        <row r="5">
          <cell r="B5">
            <v>24.762499999999999</v>
          </cell>
        </row>
      </sheetData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27.658333333333328</v>
          </cell>
          <cell r="C5">
            <v>32</v>
          </cell>
          <cell r="D5">
            <v>24.3</v>
          </cell>
          <cell r="E5">
            <v>66.25</v>
          </cell>
          <cell r="F5">
            <v>80</v>
          </cell>
          <cell r="G5">
            <v>49</v>
          </cell>
          <cell r="H5">
            <v>19.079999999999998</v>
          </cell>
          <cell r="I5" t="str">
            <v>SE</v>
          </cell>
          <cell r="J5">
            <v>37.440000000000005</v>
          </cell>
          <cell r="K5">
            <v>0.2</v>
          </cell>
        </row>
        <row r="6">
          <cell r="B6">
            <v>24.654166666666658</v>
          </cell>
          <cell r="C6">
            <v>30</v>
          </cell>
          <cell r="D6">
            <v>20.9</v>
          </cell>
          <cell r="E6">
            <v>71.208333333333329</v>
          </cell>
          <cell r="F6">
            <v>95</v>
          </cell>
          <cell r="G6">
            <v>48</v>
          </cell>
          <cell r="H6">
            <v>21.96</v>
          </cell>
          <cell r="I6" t="str">
            <v>L</v>
          </cell>
          <cell r="J6">
            <v>41.4</v>
          </cell>
          <cell r="K6">
            <v>0</v>
          </cell>
        </row>
        <row r="7">
          <cell r="B7">
            <v>21.979166666666671</v>
          </cell>
          <cell r="C7">
            <v>28.9</v>
          </cell>
          <cell r="D7">
            <v>15.2</v>
          </cell>
          <cell r="E7">
            <v>58.916666666666664</v>
          </cell>
          <cell r="F7">
            <v>79</v>
          </cell>
          <cell r="G7">
            <v>38</v>
          </cell>
          <cell r="H7">
            <v>24.12</v>
          </cell>
          <cell r="I7" t="str">
            <v>L</v>
          </cell>
          <cell r="J7">
            <v>48.24</v>
          </cell>
          <cell r="K7">
            <v>0</v>
          </cell>
        </row>
        <row r="8">
          <cell r="B8">
            <v>21.341666666666665</v>
          </cell>
          <cell r="C8">
            <v>28.5</v>
          </cell>
          <cell r="D8">
            <v>14.3</v>
          </cell>
          <cell r="E8">
            <v>55.375</v>
          </cell>
          <cell r="F8">
            <v>79</v>
          </cell>
          <cell r="G8">
            <v>34</v>
          </cell>
          <cell r="H8">
            <v>25.2</v>
          </cell>
          <cell r="I8" t="str">
            <v>L</v>
          </cell>
          <cell r="J8">
            <v>51.84</v>
          </cell>
          <cell r="K8">
            <v>0</v>
          </cell>
        </row>
        <row r="9">
          <cell r="B9">
            <v>21.570833333333329</v>
          </cell>
          <cell r="C9">
            <v>29.2</v>
          </cell>
          <cell r="D9">
            <v>14.5</v>
          </cell>
          <cell r="E9">
            <v>54.833333333333336</v>
          </cell>
          <cell r="F9">
            <v>78</v>
          </cell>
          <cell r="G9">
            <v>33</v>
          </cell>
          <cell r="H9">
            <v>21.6</v>
          </cell>
          <cell r="I9" t="str">
            <v>L</v>
          </cell>
          <cell r="J9">
            <v>42.12</v>
          </cell>
          <cell r="K9">
            <v>0</v>
          </cell>
        </row>
        <row r="10">
          <cell r="B10">
            <v>23.058333333333334</v>
          </cell>
          <cell r="C10">
            <v>30.6</v>
          </cell>
          <cell r="D10">
            <v>15.8</v>
          </cell>
          <cell r="E10">
            <v>52.291666666666664</v>
          </cell>
          <cell r="F10">
            <v>77</v>
          </cell>
          <cell r="G10">
            <v>30</v>
          </cell>
          <cell r="H10">
            <v>20.88</v>
          </cell>
          <cell r="I10" t="str">
            <v>L</v>
          </cell>
          <cell r="J10">
            <v>38.519999999999996</v>
          </cell>
          <cell r="K10">
            <v>0</v>
          </cell>
        </row>
        <row r="11">
          <cell r="B11">
            <v>24.262500000000003</v>
          </cell>
          <cell r="C11">
            <v>32</v>
          </cell>
          <cell r="D11">
            <v>17.8</v>
          </cell>
          <cell r="E11">
            <v>55.625</v>
          </cell>
          <cell r="F11">
            <v>85</v>
          </cell>
          <cell r="G11">
            <v>28</v>
          </cell>
          <cell r="H11">
            <v>35.28</v>
          </cell>
          <cell r="I11" t="str">
            <v>SE</v>
          </cell>
          <cell r="J11">
            <v>58.32</v>
          </cell>
          <cell r="K11">
            <v>0.2</v>
          </cell>
        </row>
        <row r="12">
          <cell r="B12">
            <v>26.929166666666674</v>
          </cell>
          <cell r="C12">
            <v>34.1</v>
          </cell>
          <cell r="D12">
            <v>20.9</v>
          </cell>
          <cell r="E12">
            <v>38.916666666666664</v>
          </cell>
          <cell r="F12">
            <v>56</v>
          </cell>
          <cell r="G12">
            <v>24</v>
          </cell>
          <cell r="H12">
            <v>16.2</v>
          </cell>
          <cell r="I12" t="str">
            <v>L</v>
          </cell>
          <cell r="J12">
            <v>29.52</v>
          </cell>
          <cell r="K12">
            <v>0</v>
          </cell>
        </row>
        <row r="13">
          <cell r="B13">
            <v>27.875</v>
          </cell>
          <cell r="C13">
            <v>35.700000000000003</v>
          </cell>
          <cell r="D13">
            <v>21.6</v>
          </cell>
          <cell r="E13">
            <v>36.333333333333336</v>
          </cell>
          <cell r="F13">
            <v>51</v>
          </cell>
          <cell r="G13">
            <v>18</v>
          </cell>
          <cell r="H13">
            <v>16.920000000000002</v>
          </cell>
          <cell r="I13" t="str">
            <v>L</v>
          </cell>
          <cell r="J13">
            <v>30.240000000000002</v>
          </cell>
          <cell r="K13">
            <v>0</v>
          </cell>
        </row>
        <row r="14">
          <cell r="B14">
            <v>29.05416666666666</v>
          </cell>
          <cell r="C14">
            <v>37</v>
          </cell>
          <cell r="D14">
            <v>21.4</v>
          </cell>
          <cell r="E14">
            <v>33.708333333333336</v>
          </cell>
          <cell r="F14">
            <v>57</v>
          </cell>
          <cell r="G14">
            <v>18</v>
          </cell>
          <cell r="H14">
            <v>14.76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30.641666666666676</v>
          </cell>
          <cell r="C15">
            <v>37.799999999999997</v>
          </cell>
          <cell r="D15">
            <v>24.2</v>
          </cell>
          <cell r="E15">
            <v>35.208333333333336</v>
          </cell>
          <cell r="F15">
            <v>57</v>
          </cell>
          <cell r="G15">
            <v>17</v>
          </cell>
          <cell r="H15">
            <v>13.68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31.341666666666669</v>
          </cell>
          <cell r="C16">
            <v>38</v>
          </cell>
          <cell r="D16">
            <v>24.3</v>
          </cell>
          <cell r="E16">
            <v>29.5</v>
          </cell>
          <cell r="F16">
            <v>51</v>
          </cell>
          <cell r="G16">
            <v>16</v>
          </cell>
          <cell r="H16">
            <v>15.120000000000001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31.441666666666666</v>
          </cell>
          <cell r="C17">
            <v>38.9</v>
          </cell>
          <cell r="D17">
            <v>24.4</v>
          </cell>
          <cell r="E17">
            <v>28.083333333333332</v>
          </cell>
          <cell r="F17">
            <v>52</v>
          </cell>
          <cell r="G17">
            <v>14</v>
          </cell>
          <cell r="H17">
            <v>13.68</v>
          </cell>
          <cell r="I17" t="str">
            <v>N</v>
          </cell>
          <cell r="J17">
            <v>31.319999999999997</v>
          </cell>
          <cell r="K17">
            <v>0</v>
          </cell>
        </row>
        <row r="18">
          <cell r="B18">
            <v>32.05416666666666</v>
          </cell>
          <cell r="C18">
            <v>39.5</v>
          </cell>
          <cell r="D18">
            <v>24.6</v>
          </cell>
          <cell r="E18">
            <v>32.041666666666664</v>
          </cell>
          <cell r="F18">
            <v>52</v>
          </cell>
          <cell r="G18">
            <v>18</v>
          </cell>
          <cell r="H18">
            <v>14.4</v>
          </cell>
          <cell r="I18" t="str">
            <v>SO</v>
          </cell>
          <cell r="J18">
            <v>25.56</v>
          </cell>
          <cell r="K18">
            <v>0</v>
          </cell>
        </row>
        <row r="19">
          <cell r="B19">
            <v>31.875000000000011</v>
          </cell>
          <cell r="C19">
            <v>38.9</v>
          </cell>
          <cell r="D19">
            <v>25.5</v>
          </cell>
          <cell r="E19">
            <v>43.375</v>
          </cell>
          <cell r="F19">
            <v>74</v>
          </cell>
          <cell r="G19">
            <v>23</v>
          </cell>
          <cell r="H19">
            <v>32.4</v>
          </cell>
          <cell r="I19" t="str">
            <v>L</v>
          </cell>
          <cell r="J19">
            <v>72.360000000000014</v>
          </cell>
          <cell r="K19">
            <v>0.2</v>
          </cell>
        </row>
        <row r="20">
          <cell r="B20">
            <v>30.095833333333335</v>
          </cell>
          <cell r="C20">
            <v>37.5</v>
          </cell>
          <cell r="D20">
            <v>23.3</v>
          </cell>
          <cell r="E20">
            <v>51.041666666666664</v>
          </cell>
          <cell r="F20">
            <v>77</v>
          </cell>
          <cell r="G20">
            <v>28</v>
          </cell>
          <cell r="H20">
            <v>19.8</v>
          </cell>
          <cell r="I20" t="str">
            <v>L</v>
          </cell>
          <cell r="J20">
            <v>32.4</v>
          </cell>
          <cell r="K20">
            <v>0</v>
          </cell>
        </row>
        <row r="21">
          <cell r="B21">
            <v>32.608333333333334</v>
          </cell>
          <cell r="C21">
            <v>40.299999999999997</v>
          </cell>
          <cell r="D21">
            <v>25.5</v>
          </cell>
          <cell r="E21">
            <v>42.833333333333336</v>
          </cell>
          <cell r="F21">
            <v>66</v>
          </cell>
          <cell r="G21">
            <v>20</v>
          </cell>
          <cell r="H21">
            <v>11.16</v>
          </cell>
          <cell r="I21" t="str">
            <v>NO</v>
          </cell>
          <cell r="J21">
            <v>24.12</v>
          </cell>
          <cell r="K21">
            <v>0</v>
          </cell>
        </row>
        <row r="22">
          <cell r="B22">
            <v>29.045833333333334</v>
          </cell>
          <cell r="C22">
            <v>34.700000000000003</v>
          </cell>
          <cell r="D22">
            <v>20.3</v>
          </cell>
          <cell r="E22">
            <v>53.333333333333336</v>
          </cell>
          <cell r="F22">
            <v>95</v>
          </cell>
          <cell r="G22">
            <v>35</v>
          </cell>
          <cell r="H22">
            <v>28.44</v>
          </cell>
          <cell r="I22" t="str">
            <v>N</v>
          </cell>
          <cell r="J22">
            <v>111.96000000000001</v>
          </cell>
          <cell r="K22">
            <v>50.4</v>
          </cell>
        </row>
        <row r="23">
          <cell r="B23">
            <v>27.987499999999997</v>
          </cell>
          <cell r="C23">
            <v>35.4</v>
          </cell>
          <cell r="D23">
            <v>22.5</v>
          </cell>
          <cell r="E23">
            <v>56.666666666666664</v>
          </cell>
          <cell r="F23">
            <v>78</v>
          </cell>
          <cell r="G23">
            <v>31</v>
          </cell>
          <cell r="H23">
            <v>25.56</v>
          </cell>
          <cell r="I23" t="str">
            <v>L</v>
          </cell>
          <cell r="J23">
            <v>47.88</v>
          </cell>
          <cell r="K23">
            <v>0</v>
          </cell>
        </row>
        <row r="24">
          <cell r="B24">
            <v>21.987499999999997</v>
          </cell>
          <cell r="C24">
            <v>25.1</v>
          </cell>
          <cell r="D24">
            <v>19.5</v>
          </cell>
          <cell r="E24">
            <v>82</v>
          </cell>
          <cell r="F24">
            <v>96</v>
          </cell>
          <cell r="G24">
            <v>67</v>
          </cell>
          <cell r="H24">
            <v>27.36</v>
          </cell>
          <cell r="I24" t="str">
            <v>SE</v>
          </cell>
          <cell r="J24">
            <v>51.12</v>
          </cell>
          <cell r="K24">
            <v>57.800000000000011</v>
          </cell>
        </row>
        <row r="25">
          <cell r="B25">
            <v>23.162499999999998</v>
          </cell>
          <cell r="C25">
            <v>29.2</v>
          </cell>
          <cell r="D25">
            <v>18.600000000000001</v>
          </cell>
          <cell r="E25">
            <v>75.291666666666671</v>
          </cell>
          <cell r="F25">
            <v>96</v>
          </cell>
          <cell r="G25">
            <v>47</v>
          </cell>
          <cell r="H25">
            <v>19.440000000000001</v>
          </cell>
          <cell r="I25" t="str">
            <v>SE</v>
          </cell>
          <cell r="J25">
            <v>36.36</v>
          </cell>
          <cell r="K25">
            <v>0.2</v>
          </cell>
        </row>
        <row r="26">
          <cell r="B26">
            <v>24.104166666666671</v>
          </cell>
          <cell r="C26">
            <v>30.5</v>
          </cell>
          <cell r="D26">
            <v>17.7</v>
          </cell>
          <cell r="E26">
            <v>57.583333333333336</v>
          </cell>
          <cell r="F26">
            <v>82</v>
          </cell>
          <cell r="G26">
            <v>33</v>
          </cell>
          <cell r="H26">
            <v>18.720000000000002</v>
          </cell>
          <cell r="I26" t="str">
            <v>L</v>
          </cell>
          <cell r="J26">
            <v>35.28</v>
          </cell>
          <cell r="K26">
            <v>0</v>
          </cell>
        </row>
        <row r="27">
          <cell r="B27">
            <v>25.200000000000006</v>
          </cell>
          <cell r="C27">
            <v>32.700000000000003</v>
          </cell>
          <cell r="D27">
            <v>18.899999999999999</v>
          </cell>
          <cell r="E27">
            <v>58.625</v>
          </cell>
          <cell r="F27">
            <v>82</v>
          </cell>
          <cell r="G27">
            <v>38</v>
          </cell>
          <cell r="H27">
            <v>19.440000000000001</v>
          </cell>
          <cell r="I27" t="str">
            <v>L</v>
          </cell>
          <cell r="J27">
            <v>36.72</v>
          </cell>
          <cell r="K27">
            <v>0</v>
          </cell>
        </row>
        <row r="28">
          <cell r="B28">
            <v>25.641666666666669</v>
          </cell>
          <cell r="C28">
            <v>30.9</v>
          </cell>
          <cell r="D28">
            <v>22.2</v>
          </cell>
          <cell r="E28">
            <v>67.875</v>
          </cell>
          <cell r="F28">
            <v>88</v>
          </cell>
          <cell r="G28">
            <v>40</v>
          </cell>
          <cell r="H28">
            <v>28.08</v>
          </cell>
          <cell r="I28" t="str">
            <v>N</v>
          </cell>
          <cell r="J28">
            <v>42.12</v>
          </cell>
          <cell r="K28">
            <v>0.4</v>
          </cell>
        </row>
        <row r="29">
          <cell r="B29">
            <v>22.354166666666661</v>
          </cell>
          <cell r="C29">
            <v>25.9</v>
          </cell>
          <cell r="D29">
            <v>20.8</v>
          </cell>
          <cell r="E29">
            <v>86.166666666666671</v>
          </cell>
          <cell r="F29">
            <v>95</v>
          </cell>
          <cell r="G29">
            <v>73</v>
          </cell>
          <cell r="H29">
            <v>11.879999999999999</v>
          </cell>
          <cell r="I29" t="str">
            <v>NE</v>
          </cell>
          <cell r="J29">
            <v>31.319999999999997</v>
          </cell>
          <cell r="K29">
            <v>22.8</v>
          </cell>
        </row>
        <row r="30">
          <cell r="B30">
            <v>24.212500000000006</v>
          </cell>
          <cell r="C30">
            <v>30.3</v>
          </cell>
          <cell r="D30">
            <v>19.899999999999999</v>
          </cell>
          <cell r="E30">
            <v>76.75</v>
          </cell>
          <cell r="F30">
            <v>95</v>
          </cell>
          <cell r="G30">
            <v>48</v>
          </cell>
          <cell r="H30">
            <v>10.8</v>
          </cell>
          <cell r="I30" t="str">
            <v>NE</v>
          </cell>
          <cell r="J30">
            <v>20.52</v>
          </cell>
          <cell r="K30">
            <v>0</v>
          </cell>
        </row>
        <row r="31">
          <cell r="B31">
            <v>26.629166666666666</v>
          </cell>
          <cell r="C31">
            <v>32.5</v>
          </cell>
          <cell r="D31">
            <v>21.3</v>
          </cell>
          <cell r="E31">
            <v>66.416666666666671</v>
          </cell>
          <cell r="F31">
            <v>89</v>
          </cell>
          <cell r="G31">
            <v>41</v>
          </cell>
          <cell r="H31">
            <v>17.64</v>
          </cell>
          <cell r="I31" t="str">
            <v>NE</v>
          </cell>
          <cell r="J31">
            <v>33.119999999999997</v>
          </cell>
          <cell r="K31">
            <v>0</v>
          </cell>
        </row>
        <row r="32">
          <cell r="B32">
            <v>28.262499999999999</v>
          </cell>
          <cell r="C32">
            <v>34.1</v>
          </cell>
          <cell r="D32">
            <v>23.1</v>
          </cell>
          <cell r="E32">
            <v>56.166666666666664</v>
          </cell>
          <cell r="F32">
            <v>78</v>
          </cell>
          <cell r="G32">
            <v>34</v>
          </cell>
          <cell r="H32">
            <v>14.76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28.474999999999998</v>
          </cell>
          <cell r="C33">
            <v>34.6</v>
          </cell>
          <cell r="D33">
            <v>23.1</v>
          </cell>
          <cell r="E33">
            <v>49.291666666666664</v>
          </cell>
          <cell r="F33">
            <v>72</v>
          </cell>
          <cell r="G33">
            <v>26</v>
          </cell>
          <cell r="H33">
            <v>16.2</v>
          </cell>
          <cell r="I33" t="str">
            <v>NE</v>
          </cell>
          <cell r="J33">
            <v>33.480000000000004</v>
          </cell>
          <cell r="K33">
            <v>0</v>
          </cell>
        </row>
        <row r="34">
          <cell r="B34">
            <v>28.241666666666671</v>
          </cell>
          <cell r="C34">
            <v>35.5</v>
          </cell>
          <cell r="D34">
            <v>21.9</v>
          </cell>
          <cell r="E34">
            <v>62.625</v>
          </cell>
          <cell r="F34">
            <v>89</v>
          </cell>
          <cell r="G34">
            <v>35</v>
          </cell>
          <cell r="H34">
            <v>31.319999999999997</v>
          </cell>
          <cell r="I34" t="str">
            <v>NO</v>
          </cell>
          <cell r="J34">
            <v>66.600000000000009</v>
          </cell>
          <cell r="K34">
            <v>0.2</v>
          </cell>
        </row>
        <row r="35">
          <cell r="B35">
            <v>25.187500000000004</v>
          </cell>
          <cell r="C35">
            <v>31.9</v>
          </cell>
          <cell r="D35">
            <v>20.2</v>
          </cell>
          <cell r="E35">
            <v>76.916666666666671</v>
          </cell>
          <cell r="F35">
            <v>94</v>
          </cell>
          <cell r="G35">
            <v>53</v>
          </cell>
          <cell r="H35">
            <v>20.16</v>
          </cell>
          <cell r="I35" t="str">
            <v>NE</v>
          </cell>
          <cell r="J35">
            <v>49.32</v>
          </cell>
          <cell r="K35">
            <v>2.2000000000000002</v>
          </cell>
        </row>
        <row r="36">
          <cell r="I36" t="str">
            <v>L</v>
          </cell>
        </row>
      </sheetData>
      <sheetData sheetId="10">
        <row r="5">
          <cell r="B5">
            <v>26.104166666666668</v>
          </cell>
        </row>
      </sheetData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29.249999999999996</v>
          </cell>
          <cell r="C5">
            <v>37</v>
          </cell>
          <cell r="D5">
            <v>23.7</v>
          </cell>
          <cell r="E5">
            <v>58.166666666666664</v>
          </cell>
          <cell r="F5">
            <v>79</v>
          </cell>
          <cell r="G5">
            <v>32</v>
          </cell>
          <cell r="H5">
            <v>8.2799999999999994</v>
          </cell>
          <cell r="I5" t="str">
            <v>N</v>
          </cell>
          <cell r="J5">
            <v>25.56</v>
          </cell>
          <cell r="K5">
            <v>0</v>
          </cell>
        </row>
        <row r="6">
          <cell r="B6">
            <v>27.899999999999995</v>
          </cell>
          <cell r="C6">
            <v>34.4</v>
          </cell>
          <cell r="D6">
            <v>23.4</v>
          </cell>
          <cell r="E6">
            <v>64.041666666666671</v>
          </cell>
          <cell r="F6">
            <v>84</v>
          </cell>
          <cell r="G6">
            <v>35</v>
          </cell>
          <cell r="H6">
            <v>11.16</v>
          </cell>
          <cell r="I6" t="str">
            <v>SE</v>
          </cell>
          <cell r="J6">
            <v>27</v>
          </cell>
          <cell r="K6">
            <v>0</v>
          </cell>
        </row>
        <row r="7">
          <cell r="B7">
            <v>25.625</v>
          </cell>
          <cell r="C7">
            <v>32.6</v>
          </cell>
          <cell r="D7">
            <v>19.100000000000001</v>
          </cell>
          <cell r="E7">
            <v>52.125</v>
          </cell>
          <cell r="F7">
            <v>71</v>
          </cell>
          <cell r="G7">
            <v>32</v>
          </cell>
          <cell r="H7">
            <v>15.840000000000002</v>
          </cell>
          <cell r="I7" t="str">
            <v>L</v>
          </cell>
          <cell r="J7">
            <v>38.880000000000003</v>
          </cell>
          <cell r="K7">
            <v>0</v>
          </cell>
        </row>
        <row r="8">
          <cell r="B8">
            <v>25.483333333333334</v>
          </cell>
          <cell r="C8">
            <v>33.200000000000003</v>
          </cell>
          <cell r="D8">
            <v>18.100000000000001</v>
          </cell>
          <cell r="E8">
            <v>47.75</v>
          </cell>
          <cell r="F8">
            <v>68</v>
          </cell>
          <cell r="G8">
            <v>27</v>
          </cell>
          <cell r="H8">
            <v>18.720000000000002</v>
          </cell>
          <cell r="I8" t="str">
            <v>L</v>
          </cell>
          <cell r="J8">
            <v>34.56</v>
          </cell>
          <cell r="K8">
            <v>0</v>
          </cell>
        </row>
        <row r="9">
          <cell r="B9">
            <v>26.283333333333328</v>
          </cell>
          <cell r="C9">
            <v>33</v>
          </cell>
          <cell r="D9">
            <v>19.7</v>
          </cell>
          <cell r="E9">
            <v>45.458333333333336</v>
          </cell>
          <cell r="F9">
            <v>62</v>
          </cell>
          <cell r="G9">
            <v>31</v>
          </cell>
          <cell r="H9">
            <v>16.559999999999999</v>
          </cell>
          <cell r="I9" t="str">
            <v>L</v>
          </cell>
          <cell r="J9">
            <v>30.96</v>
          </cell>
          <cell r="K9">
            <v>0</v>
          </cell>
        </row>
        <row r="10">
          <cell r="B10">
            <v>27.370833333333334</v>
          </cell>
          <cell r="C10">
            <v>34.9</v>
          </cell>
          <cell r="D10">
            <v>21</v>
          </cell>
          <cell r="E10">
            <v>43.25</v>
          </cell>
          <cell r="F10">
            <v>60</v>
          </cell>
          <cell r="G10">
            <v>24</v>
          </cell>
          <cell r="H10">
            <v>12.24</v>
          </cell>
          <cell r="I10" t="str">
            <v>SE</v>
          </cell>
          <cell r="J10">
            <v>25.2</v>
          </cell>
          <cell r="K10">
            <v>0</v>
          </cell>
        </row>
        <row r="11">
          <cell r="B11">
            <v>28.23478260869566</v>
          </cell>
          <cell r="C11">
            <v>35.700000000000003</v>
          </cell>
          <cell r="D11">
            <v>21</v>
          </cell>
          <cell r="E11">
            <v>43.217391304347828</v>
          </cell>
          <cell r="F11">
            <v>69</v>
          </cell>
          <cell r="G11">
            <v>24</v>
          </cell>
          <cell r="H11">
            <v>10.8</v>
          </cell>
          <cell r="I11" t="str">
            <v>L</v>
          </cell>
          <cell r="J11">
            <v>36.72</v>
          </cell>
          <cell r="K11">
            <v>0</v>
          </cell>
        </row>
        <row r="12">
          <cell r="B12">
            <v>29.183333333333334</v>
          </cell>
          <cell r="C12">
            <v>37.1</v>
          </cell>
          <cell r="D12">
            <v>21.2</v>
          </cell>
          <cell r="E12">
            <v>41.5</v>
          </cell>
          <cell r="F12">
            <v>78</v>
          </cell>
          <cell r="G12">
            <v>21</v>
          </cell>
          <cell r="H12">
            <v>9</v>
          </cell>
          <cell r="I12" t="str">
            <v>N</v>
          </cell>
          <cell r="J12">
            <v>26.28</v>
          </cell>
          <cell r="K12">
            <v>0</v>
          </cell>
        </row>
        <row r="13">
          <cell r="B13">
            <v>29.620833333333326</v>
          </cell>
          <cell r="C13">
            <v>37.6</v>
          </cell>
          <cell r="D13">
            <v>19.399999999999999</v>
          </cell>
          <cell r="E13">
            <v>39.958333333333336</v>
          </cell>
          <cell r="F13">
            <v>81</v>
          </cell>
          <cell r="G13">
            <v>17</v>
          </cell>
          <cell r="H13">
            <v>18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29.200000000000003</v>
          </cell>
          <cell r="C14">
            <v>38</v>
          </cell>
          <cell r="D14">
            <v>20.5</v>
          </cell>
          <cell r="E14">
            <v>46.291666666666664</v>
          </cell>
          <cell r="F14">
            <v>77</v>
          </cell>
          <cell r="G14">
            <v>22</v>
          </cell>
          <cell r="H14">
            <v>9</v>
          </cell>
          <cell r="I14" t="str">
            <v>NO</v>
          </cell>
          <cell r="J14">
            <v>24.48</v>
          </cell>
          <cell r="K14">
            <v>0</v>
          </cell>
        </row>
        <row r="15">
          <cell r="B15">
            <v>29.075000000000003</v>
          </cell>
          <cell r="C15">
            <v>38.6</v>
          </cell>
          <cell r="D15">
            <v>21.1</v>
          </cell>
          <cell r="E15">
            <v>56.708333333333336</v>
          </cell>
          <cell r="F15">
            <v>85</v>
          </cell>
          <cell r="G15">
            <v>24</v>
          </cell>
          <cell r="H15">
            <v>12.24</v>
          </cell>
          <cell r="I15" t="str">
            <v>S</v>
          </cell>
          <cell r="J15">
            <v>28.8</v>
          </cell>
          <cell r="K15">
            <v>0</v>
          </cell>
        </row>
        <row r="16">
          <cell r="B16">
            <v>30.404166666666669</v>
          </cell>
          <cell r="C16">
            <v>40.299999999999997</v>
          </cell>
          <cell r="D16">
            <v>21.7</v>
          </cell>
          <cell r="E16">
            <v>56.583333333333336</v>
          </cell>
          <cell r="F16">
            <v>92</v>
          </cell>
          <cell r="G16">
            <v>15</v>
          </cell>
          <cell r="H16">
            <v>14.76</v>
          </cell>
          <cell r="I16" t="str">
            <v>S</v>
          </cell>
          <cell r="J16">
            <v>29.16</v>
          </cell>
          <cell r="K16">
            <v>0</v>
          </cell>
        </row>
        <row r="17">
          <cell r="B17">
            <v>31.05416666666666</v>
          </cell>
          <cell r="C17">
            <v>40.1</v>
          </cell>
          <cell r="D17">
            <v>22.4</v>
          </cell>
          <cell r="E17">
            <v>49.875</v>
          </cell>
          <cell r="F17">
            <v>85</v>
          </cell>
          <cell r="G17">
            <v>20</v>
          </cell>
          <cell r="H17">
            <v>12.24</v>
          </cell>
          <cell r="I17" t="str">
            <v>NO</v>
          </cell>
          <cell r="J17">
            <v>26.64</v>
          </cell>
          <cell r="K17">
            <v>0</v>
          </cell>
        </row>
        <row r="18">
          <cell r="B18">
            <v>31.458333333333332</v>
          </cell>
          <cell r="C18">
            <v>41.2</v>
          </cell>
          <cell r="D18">
            <v>22.2</v>
          </cell>
          <cell r="E18">
            <v>48.75</v>
          </cell>
          <cell r="F18">
            <v>85</v>
          </cell>
          <cell r="G18">
            <v>16</v>
          </cell>
          <cell r="H18">
            <v>10.44</v>
          </cell>
          <cell r="I18" t="str">
            <v>SE</v>
          </cell>
          <cell r="J18">
            <v>20.88</v>
          </cell>
          <cell r="K18">
            <v>0</v>
          </cell>
        </row>
        <row r="19">
          <cell r="B19">
            <v>32.229166666666664</v>
          </cell>
          <cell r="C19">
            <v>41.4</v>
          </cell>
          <cell r="D19">
            <v>23.2</v>
          </cell>
          <cell r="E19">
            <v>47.333333333333336</v>
          </cell>
          <cell r="F19">
            <v>87</v>
          </cell>
          <cell r="G19">
            <v>14</v>
          </cell>
          <cell r="H19">
            <v>13.68</v>
          </cell>
          <cell r="I19" t="str">
            <v>NE</v>
          </cell>
          <cell r="J19">
            <v>38.880000000000003</v>
          </cell>
          <cell r="K19">
            <v>0</v>
          </cell>
        </row>
        <row r="20">
          <cell r="B20">
            <v>31.366666666666671</v>
          </cell>
          <cell r="C20">
            <v>40.200000000000003</v>
          </cell>
          <cell r="D20">
            <v>21.7</v>
          </cell>
          <cell r="E20">
            <v>44.708333333333336</v>
          </cell>
          <cell r="F20">
            <v>79</v>
          </cell>
          <cell r="G20">
            <v>22</v>
          </cell>
          <cell r="H20">
            <v>14.76</v>
          </cell>
          <cell r="I20" t="str">
            <v>N</v>
          </cell>
          <cell r="J20">
            <v>33.119999999999997</v>
          </cell>
          <cell r="K20">
            <v>0</v>
          </cell>
        </row>
        <row r="21">
          <cell r="B21">
            <v>32.30833333333333</v>
          </cell>
          <cell r="C21">
            <v>40.9</v>
          </cell>
          <cell r="D21">
            <v>23.3</v>
          </cell>
          <cell r="E21">
            <v>45</v>
          </cell>
          <cell r="F21">
            <v>79</v>
          </cell>
          <cell r="G21">
            <v>20</v>
          </cell>
          <cell r="H21">
            <v>14.4</v>
          </cell>
          <cell r="I21" t="str">
            <v>NO</v>
          </cell>
          <cell r="J21">
            <v>38.159999999999997</v>
          </cell>
          <cell r="K21">
            <v>0</v>
          </cell>
        </row>
        <row r="22">
          <cell r="B22">
            <v>30.791666666666668</v>
          </cell>
          <cell r="C22">
            <v>39.4</v>
          </cell>
          <cell r="D22">
            <v>22.2</v>
          </cell>
          <cell r="E22">
            <v>48.208333333333336</v>
          </cell>
          <cell r="F22">
            <v>78</v>
          </cell>
          <cell r="G22">
            <v>25</v>
          </cell>
          <cell r="H22">
            <v>25.2</v>
          </cell>
          <cell r="I22" t="str">
            <v>N</v>
          </cell>
          <cell r="J22">
            <v>47.16</v>
          </cell>
          <cell r="K22">
            <v>0</v>
          </cell>
        </row>
        <row r="23">
          <cell r="B23">
            <v>29.887500000000003</v>
          </cell>
          <cell r="C23">
            <v>38.200000000000003</v>
          </cell>
          <cell r="D23">
            <v>21.5</v>
          </cell>
          <cell r="E23">
            <v>48.375</v>
          </cell>
          <cell r="F23">
            <v>80</v>
          </cell>
          <cell r="G23">
            <v>27</v>
          </cell>
          <cell r="H23">
            <v>31.680000000000003</v>
          </cell>
          <cell r="I23" t="str">
            <v>N</v>
          </cell>
          <cell r="J23">
            <v>70.56</v>
          </cell>
          <cell r="K23">
            <v>0</v>
          </cell>
        </row>
        <row r="24">
          <cell r="B24">
            <v>26.483333333333334</v>
          </cell>
          <cell r="C24">
            <v>32</v>
          </cell>
          <cell r="D24">
            <v>22.1</v>
          </cell>
          <cell r="E24">
            <v>61.458333333333336</v>
          </cell>
          <cell r="F24">
            <v>81</v>
          </cell>
          <cell r="G24">
            <v>44</v>
          </cell>
          <cell r="H24">
            <v>11.520000000000001</v>
          </cell>
          <cell r="I24" t="str">
            <v>SE</v>
          </cell>
          <cell r="J24">
            <v>34.56</v>
          </cell>
          <cell r="K24">
            <v>0</v>
          </cell>
        </row>
        <row r="25">
          <cell r="B25">
            <v>25.643478260869564</v>
          </cell>
          <cell r="C25">
            <v>34.6</v>
          </cell>
          <cell r="D25">
            <v>18.3</v>
          </cell>
          <cell r="E25">
            <v>65.086956521739125</v>
          </cell>
          <cell r="F25">
            <v>95</v>
          </cell>
          <cell r="G25">
            <v>32</v>
          </cell>
          <cell r="H25">
            <v>12.24</v>
          </cell>
          <cell r="I25" t="str">
            <v>SE</v>
          </cell>
          <cell r="J25">
            <v>28.8</v>
          </cell>
          <cell r="K25">
            <v>0</v>
          </cell>
        </row>
        <row r="26">
          <cell r="B26">
            <v>27.604166666666668</v>
          </cell>
          <cell r="C26">
            <v>35.200000000000003</v>
          </cell>
          <cell r="D26">
            <v>20.3</v>
          </cell>
          <cell r="E26">
            <v>51.291666666666664</v>
          </cell>
          <cell r="F26">
            <v>82</v>
          </cell>
          <cell r="G26">
            <v>26</v>
          </cell>
          <cell r="H26">
            <v>15.840000000000002</v>
          </cell>
          <cell r="I26" t="str">
            <v>L</v>
          </cell>
          <cell r="J26">
            <v>30.240000000000002</v>
          </cell>
          <cell r="K26">
            <v>0</v>
          </cell>
        </row>
        <row r="27">
          <cell r="B27">
            <v>28.120833333333341</v>
          </cell>
          <cell r="C27">
            <v>35.299999999999997</v>
          </cell>
          <cell r="D27">
            <v>22.2</v>
          </cell>
          <cell r="E27">
            <v>47.583333333333336</v>
          </cell>
          <cell r="F27">
            <v>61</v>
          </cell>
          <cell r="G27">
            <v>32</v>
          </cell>
          <cell r="H27">
            <v>17.28</v>
          </cell>
          <cell r="I27" t="str">
            <v>SE</v>
          </cell>
          <cell r="J27">
            <v>38.519999999999996</v>
          </cell>
          <cell r="K27">
            <v>0</v>
          </cell>
        </row>
        <row r="28">
          <cell r="B28">
            <v>25.849999999999998</v>
          </cell>
          <cell r="C28">
            <v>31.4</v>
          </cell>
          <cell r="D28">
            <v>22.9</v>
          </cell>
          <cell r="E28">
            <v>65.958333333333329</v>
          </cell>
          <cell r="F28">
            <v>81</v>
          </cell>
          <cell r="G28">
            <v>43</v>
          </cell>
          <cell r="H28">
            <v>18.720000000000002</v>
          </cell>
          <cell r="I28" t="str">
            <v>S</v>
          </cell>
          <cell r="J28">
            <v>36</v>
          </cell>
          <cell r="K28">
            <v>0</v>
          </cell>
        </row>
        <row r="29">
          <cell r="B29">
            <v>24.683333333333334</v>
          </cell>
          <cell r="C29">
            <v>30.8</v>
          </cell>
          <cell r="D29">
            <v>20.9</v>
          </cell>
          <cell r="E29">
            <v>74.875</v>
          </cell>
          <cell r="F29">
            <v>90</v>
          </cell>
          <cell r="G29">
            <v>49</v>
          </cell>
          <cell r="H29">
            <v>12.24</v>
          </cell>
          <cell r="I29" t="str">
            <v>N</v>
          </cell>
          <cell r="J29">
            <v>28.44</v>
          </cell>
          <cell r="K29">
            <v>1.6</v>
          </cell>
        </row>
        <row r="30">
          <cell r="B30">
            <v>26.712500000000006</v>
          </cell>
          <cell r="C30">
            <v>34.1</v>
          </cell>
          <cell r="D30">
            <v>20.8</v>
          </cell>
          <cell r="E30">
            <v>69.833333333333329</v>
          </cell>
          <cell r="F30">
            <v>95</v>
          </cell>
          <cell r="G30">
            <v>35</v>
          </cell>
          <cell r="H30">
            <v>11.879999999999999</v>
          </cell>
          <cell r="I30" t="str">
            <v>L</v>
          </cell>
          <cell r="J30">
            <v>26.28</v>
          </cell>
          <cell r="K30">
            <v>0.2</v>
          </cell>
        </row>
        <row r="31">
          <cell r="B31">
            <v>27.879166666666666</v>
          </cell>
          <cell r="C31">
            <v>35</v>
          </cell>
          <cell r="D31">
            <v>21.8</v>
          </cell>
          <cell r="E31">
            <v>63.416666666666664</v>
          </cell>
          <cell r="F31">
            <v>92</v>
          </cell>
          <cell r="G31">
            <v>35</v>
          </cell>
          <cell r="H31">
            <v>18.36</v>
          </cell>
          <cell r="I31" t="str">
            <v>N</v>
          </cell>
          <cell r="J31">
            <v>36</v>
          </cell>
          <cell r="K31">
            <v>0</v>
          </cell>
        </row>
        <row r="32">
          <cell r="B32">
            <v>29.191666666666666</v>
          </cell>
          <cell r="C32">
            <v>36.4</v>
          </cell>
          <cell r="D32">
            <v>23.7</v>
          </cell>
          <cell r="E32">
            <v>59.416666666666664</v>
          </cell>
          <cell r="F32">
            <v>82</v>
          </cell>
          <cell r="G32">
            <v>33</v>
          </cell>
          <cell r="H32">
            <v>12.6</v>
          </cell>
          <cell r="I32" t="str">
            <v>NO</v>
          </cell>
          <cell r="J32">
            <v>27.36</v>
          </cell>
          <cell r="K32">
            <v>0.2</v>
          </cell>
        </row>
        <row r="33">
          <cell r="B33">
            <v>29.439130434782601</v>
          </cell>
          <cell r="C33">
            <v>35.799999999999997</v>
          </cell>
          <cell r="D33">
            <v>24</v>
          </cell>
          <cell r="E33">
            <v>59.695652173913047</v>
          </cell>
          <cell r="F33">
            <v>86</v>
          </cell>
          <cell r="G33">
            <v>34</v>
          </cell>
          <cell r="H33">
            <v>20.52</v>
          </cell>
          <cell r="I33" t="str">
            <v>N</v>
          </cell>
          <cell r="J33">
            <v>46.800000000000004</v>
          </cell>
          <cell r="K33">
            <v>0</v>
          </cell>
        </row>
        <row r="34">
          <cell r="B34">
            <v>28.904166666666665</v>
          </cell>
          <cell r="C34">
            <v>35.299999999999997</v>
          </cell>
          <cell r="D34">
            <v>23.9</v>
          </cell>
          <cell r="E34">
            <v>61.041666666666664</v>
          </cell>
          <cell r="F34">
            <v>90</v>
          </cell>
          <cell r="G34">
            <v>37</v>
          </cell>
          <cell r="H34">
            <v>18.720000000000002</v>
          </cell>
          <cell r="I34" t="str">
            <v>N</v>
          </cell>
          <cell r="J34">
            <v>43.2</v>
          </cell>
          <cell r="K34">
            <v>5.8</v>
          </cell>
        </row>
        <row r="35">
          <cell r="B35">
            <v>27.220833333333335</v>
          </cell>
          <cell r="C35">
            <v>33.299999999999997</v>
          </cell>
          <cell r="D35">
            <v>23.1</v>
          </cell>
          <cell r="E35">
            <v>72.208333333333329</v>
          </cell>
          <cell r="F35">
            <v>89</v>
          </cell>
          <cell r="G35">
            <v>48</v>
          </cell>
          <cell r="H35">
            <v>18</v>
          </cell>
          <cell r="I35" t="str">
            <v>N</v>
          </cell>
          <cell r="J35">
            <v>33.480000000000004</v>
          </cell>
          <cell r="K35">
            <v>0</v>
          </cell>
        </row>
        <row r="36">
          <cell r="I36" t="str">
            <v>N</v>
          </cell>
        </row>
      </sheetData>
      <sheetData sheetId="10">
        <row r="5">
          <cell r="B5">
            <v>27.829166666666666</v>
          </cell>
        </row>
      </sheetData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27.295833333333334</v>
          </cell>
          <cell r="C5">
            <v>32.4</v>
          </cell>
          <cell r="D5">
            <v>23.4</v>
          </cell>
          <cell r="E5">
            <v>65</v>
          </cell>
          <cell r="F5">
            <v>84</v>
          </cell>
          <cell r="G5">
            <v>41</v>
          </cell>
          <cell r="H5">
            <v>1.8</v>
          </cell>
          <cell r="I5" t="str">
            <v>SE</v>
          </cell>
          <cell r="J5">
            <v>30.6</v>
          </cell>
          <cell r="K5">
            <v>0</v>
          </cell>
        </row>
        <row r="6">
          <cell r="B6">
            <v>24.387499999999999</v>
          </cell>
          <cell r="C6">
            <v>30.5</v>
          </cell>
          <cell r="D6">
            <v>19.899999999999999</v>
          </cell>
          <cell r="E6">
            <v>74.416666666666671</v>
          </cell>
          <cell r="F6">
            <v>94</v>
          </cell>
          <cell r="G6">
            <v>47</v>
          </cell>
          <cell r="H6">
            <v>6.84</v>
          </cell>
          <cell r="I6" t="str">
            <v>SE</v>
          </cell>
          <cell r="J6">
            <v>33.480000000000004</v>
          </cell>
          <cell r="K6">
            <v>0</v>
          </cell>
        </row>
        <row r="7">
          <cell r="B7">
            <v>22.537499999999998</v>
          </cell>
          <cell r="C7">
            <v>29.5</v>
          </cell>
          <cell r="D7">
            <v>15.3</v>
          </cell>
          <cell r="E7">
            <v>60.166666666666664</v>
          </cell>
          <cell r="F7">
            <v>83</v>
          </cell>
          <cell r="G7">
            <v>40</v>
          </cell>
          <cell r="H7">
            <v>15.840000000000002</v>
          </cell>
          <cell r="I7" t="str">
            <v>L</v>
          </cell>
          <cell r="J7">
            <v>42.12</v>
          </cell>
          <cell r="K7">
            <v>0</v>
          </cell>
        </row>
        <row r="8">
          <cell r="B8">
            <v>21.541666666666668</v>
          </cell>
          <cell r="C8">
            <v>28.8</v>
          </cell>
          <cell r="D8">
            <v>14.8</v>
          </cell>
          <cell r="E8">
            <v>54.916666666666664</v>
          </cell>
          <cell r="F8">
            <v>73</v>
          </cell>
          <cell r="G8">
            <v>36</v>
          </cell>
          <cell r="H8">
            <v>14.76</v>
          </cell>
          <cell r="I8" t="str">
            <v>L</v>
          </cell>
          <cell r="J8">
            <v>50.76</v>
          </cell>
          <cell r="K8">
            <v>0</v>
          </cell>
        </row>
        <row r="9">
          <cell r="B9">
            <v>21.670833333333334</v>
          </cell>
          <cell r="C9">
            <v>29.1</v>
          </cell>
          <cell r="D9">
            <v>14.3</v>
          </cell>
          <cell r="E9">
            <v>54.083333333333336</v>
          </cell>
          <cell r="F9">
            <v>76</v>
          </cell>
          <cell r="G9">
            <v>34</v>
          </cell>
          <cell r="H9">
            <v>17.28</v>
          </cell>
          <cell r="I9" t="str">
            <v>L</v>
          </cell>
          <cell r="J9">
            <v>49.680000000000007</v>
          </cell>
          <cell r="K9">
            <v>0</v>
          </cell>
        </row>
        <row r="10">
          <cell r="B10">
            <v>23.037499999999998</v>
          </cell>
          <cell r="C10">
            <v>29.6</v>
          </cell>
          <cell r="D10">
            <v>16.600000000000001</v>
          </cell>
          <cell r="E10">
            <v>53.416666666666664</v>
          </cell>
          <cell r="F10">
            <v>75</v>
          </cell>
          <cell r="G10">
            <v>34</v>
          </cell>
          <cell r="H10">
            <v>5.7600000000000007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22.508333333333329</v>
          </cell>
          <cell r="C11">
            <v>30.5</v>
          </cell>
          <cell r="D11">
            <v>16.5</v>
          </cell>
          <cell r="E11">
            <v>69.083333333333329</v>
          </cell>
          <cell r="F11">
            <v>95</v>
          </cell>
          <cell r="G11">
            <v>36</v>
          </cell>
          <cell r="H11">
            <v>16.2</v>
          </cell>
          <cell r="I11" t="str">
            <v>SE</v>
          </cell>
          <cell r="J11">
            <v>53.28</v>
          </cell>
          <cell r="K11">
            <v>12</v>
          </cell>
        </row>
        <row r="12">
          <cell r="B12">
            <v>26.133333333333336</v>
          </cell>
          <cell r="C12">
            <v>33.799999999999997</v>
          </cell>
          <cell r="D12">
            <v>18.3</v>
          </cell>
          <cell r="E12">
            <v>50.708333333333336</v>
          </cell>
          <cell r="F12">
            <v>81</v>
          </cell>
          <cell r="G12">
            <v>28</v>
          </cell>
          <cell r="H12">
            <v>11.520000000000001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27.899999999999995</v>
          </cell>
          <cell r="C13">
            <v>35.200000000000003</v>
          </cell>
          <cell r="D13">
            <v>20.9</v>
          </cell>
          <cell r="E13">
            <v>39.333333333333336</v>
          </cell>
          <cell r="F13">
            <v>59</v>
          </cell>
          <cell r="G13">
            <v>22</v>
          </cell>
          <cell r="H13">
            <v>13.68</v>
          </cell>
          <cell r="I13" t="str">
            <v>NE</v>
          </cell>
          <cell r="J13">
            <v>34.200000000000003</v>
          </cell>
          <cell r="K13">
            <v>0</v>
          </cell>
        </row>
        <row r="14">
          <cell r="B14">
            <v>28.395833333333339</v>
          </cell>
          <cell r="C14">
            <v>37.299999999999997</v>
          </cell>
          <cell r="D14">
            <v>19</v>
          </cell>
          <cell r="E14">
            <v>38.875</v>
          </cell>
          <cell r="F14">
            <v>71</v>
          </cell>
          <cell r="G14">
            <v>18</v>
          </cell>
          <cell r="H14">
            <v>14.4</v>
          </cell>
          <cell r="I14" t="str">
            <v>N</v>
          </cell>
          <cell r="J14">
            <v>33.480000000000004</v>
          </cell>
          <cell r="K14">
            <v>0</v>
          </cell>
        </row>
        <row r="15">
          <cell r="B15">
            <v>29.387500000000003</v>
          </cell>
          <cell r="C15">
            <v>37.799999999999997</v>
          </cell>
          <cell r="D15">
            <v>21</v>
          </cell>
          <cell r="E15">
            <v>42.916666666666664</v>
          </cell>
          <cell r="F15">
            <v>76</v>
          </cell>
          <cell r="G15">
            <v>19</v>
          </cell>
          <cell r="H15">
            <v>12.6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29.454166666666666</v>
          </cell>
          <cell r="C16">
            <v>38.1</v>
          </cell>
          <cell r="D16">
            <v>21.6</v>
          </cell>
          <cell r="E16">
            <v>54.5</v>
          </cell>
          <cell r="F16">
            <v>93</v>
          </cell>
          <cell r="G16">
            <v>17</v>
          </cell>
          <cell r="H16">
            <v>15.48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30.2</v>
          </cell>
          <cell r="C17">
            <v>39.200000000000003</v>
          </cell>
          <cell r="D17">
            <v>21.6</v>
          </cell>
          <cell r="E17">
            <v>40.75</v>
          </cell>
          <cell r="F17">
            <v>76</v>
          </cell>
          <cell r="G17">
            <v>14</v>
          </cell>
          <cell r="H17">
            <v>11.879999999999999</v>
          </cell>
          <cell r="I17" t="str">
            <v>NE</v>
          </cell>
          <cell r="J17">
            <v>31.319999999999997</v>
          </cell>
          <cell r="K17">
            <v>0</v>
          </cell>
        </row>
        <row r="18">
          <cell r="B18">
            <v>30.287500000000005</v>
          </cell>
          <cell r="C18">
            <v>38.9</v>
          </cell>
          <cell r="D18">
            <v>23.7</v>
          </cell>
          <cell r="E18">
            <v>48.125</v>
          </cell>
          <cell r="F18">
            <v>72</v>
          </cell>
          <cell r="G18">
            <v>26</v>
          </cell>
          <cell r="H18">
            <v>15.120000000000001</v>
          </cell>
          <cell r="I18" t="str">
            <v>SE</v>
          </cell>
          <cell r="J18">
            <v>34.200000000000003</v>
          </cell>
          <cell r="K18">
            <v>0</v>
          </cell>
        </row>
        <row r="19">
          <cell r="B19">
            <v>30.508333333333329</v>
          </cell>
          <cell r="C19">
            <v>38.799999999999997</v>
          </cell>
          <cell r="D19">
            <v>22.6</v>
          </cell>
          <cell r="E19">
            <v>50.458333333333336</v>
          </cell>
          <cell r="F19">
            <v>81</v>
          </cell>
          <cell r="G19">
            <v>26</v>
          </cell>
          <cell r="H19">
            <v>14.4</v>
          </cell>
          <cell r="I19" t="str">
            <v>NE</v>
          </cell>
          <cell r="J19">
            <v>28.8</v>
          </cell>
          <cell r="K19">
            <v>0</v>
          </cell>
        </row>
        <row r="20">
          <cell r="B20">
            <v>30.929166666666671</v>
          </cell>
          <cell r="C20">
            <v>38.700000000000003</v>
          </cell>
          <cell r="D20">
            <v>23.3</v>
          </cell>
          <cell r="E20">
            <v>48.666666666666664</v>
          </cell>
          <cell r="F20">
            <v>81</v>
          </cell>
          <cell r="G20">
            <v>26</v>
          </cell>
          <cell r="H20">
            <v>18.36</v>
          </cell>
          <cell r="I20" t="str">
            <v>NE</v>
          </cell>
          <cell r="J20">
            <v>40.32</v>
          </cell>
          <cell r="K20">
            <v>0</v>
          </cell>
        </row>
        <row r="21">
          <cell r="B21">
            <v>32.545833333333341</v>
          </cell>
          <cell r="C21">
            <v>41</v>
          </cell>
          <cell r="D21">
            <v>24.7</v>
          </cell>
          <cell r="E21">
            <v>43.458333333333336</v>
          </cell>
          <cell r="F21">
            <v>74</v>
          </cell>
          <cell r="G21">
            <v>16</v>
          </cell>
          <cell r="H21">
            <v>10.08</v>
          </cell>
          <cell r="I21" t="str">
            <v>NO</v>
          </cell>
          <cell r="J21">
            <v>36.36</v>
          </cell>
          <cell r="K21">
            <v>0</v>
          </cell>
        </row>
        <row r="22">
          <cell r="B22">
            <v>31.487499999999997</v>
          </cell>
          <cell r="C22">
            <v>38.200000000000003</v>
          </cell>
          <cell r="D22">
            <v>24.6</v>
          </cell>
          <cell r="E22">
            <v>39.458333333333336</v>
          </cell>
          <cell r="F22">
            <v>59</v>
          </cell>
          <cell r="G22">
            <v>22</v>
          </cell>
          <cell r="H22">
            <v>17.28</v>
          </cell>
          <cell r="I22" t="str">
            <v>N</v>
          </cell>
          <cell r="J22">
            <v>39.6</v>
          </cell>
          <cell r="K22">
            <v>0</v>
          </cell>
        </row>
        <row r="23">
          <cell r="B23">
            <v>26.991666666666671</v>
          </cell>
          <cell r="C23">
            <v>36.4</v>
          </cell>
          <cell r="D23">
            <v>22.8</v>
          </cell>
          <cell r="E23">
            <v>59.541666666666664</v>
          </cell>
          <cell r="F23">
            <v>89</v>
          </cell>
          <cell r="G23">
            <v>30</v>
          </cell>
          <cell r="H23">
            <v>12.96</v>
          </cell>
          <cell r="I23" t="str">
            <v>N</v>
          </cell>
          <cell r="J23">
            <v>57.24</v>
          </cell>
          <cell r="K23">
            <v>7.6</v>
          </cell>
        </row>
        <row r="24">
          <cell r="B24">
            <v>21.4375</v>
          </cell>
          <cell r="C24">
            <v>23.1</v>
          </cell>
          <cell r="D24">
            <v>19.600000000000001</v>
          </cell>
          <cell r="E24">
            <v>86.208333333333329</v>
          </cell>
          <cell r="F24">
            <v>96</v>
          </cell>
          <cell r="G24">
            <v>74</v>
          </cell>
          <cell r="H24">
            <v>14.4</v>
          </cell>
          <cell r="I24" t="str">
            <v>SE</v>
          </cell>
          <cell r="J24">
            <v>43.56</v>
          </cell>
          <cell r="K24">
            <v>37.79999999999999</v>
          </cell>
        </row>
        <row r="25">
          <cell r="B25">
            <v>22.662499999999994</v>
          </cell>
          <cell r="C25">
            <v>29.7</v>
          </cell>
          <cell r="D25">
            <v>17.7</v>
          </cell>
          <cell r="E25">
            <v>79.208333333333329</v>
          </cell>
          <cell r="F25">
            <v>97</v>
          </cell>
          <cell r="G25">
            <v>47</v>
          </cell>
          <cell r="H25">
            <v>9</v>
          </cell>
          <cell r="I25" t="str">
            <v>SE</v>
          </cell>
          <cell r="J25">
            <v>27.36</v>
          </cell>
          <cell r="K25">
            <v>0.2</v>
          </cell>
        </row>
        <row r="26">
          <cell r="B26">
            <v>23.587500000000006</v>
          </cell>
          <cell r="C26">
            <v>30.7</v>
          </cell>
          <cell r="D26">
            <v>18</v>
          </cell>
          <cell r="E26">
            <v>62.208333333333336</v>
          </cell>
          <cell r="F26">
            <v>89</v>
          </cell>
          <cell r="G26">
            <v>31</v>
          </cell>
          <cell r="H26">
            <v>6.12</v>
          </cell>
          <cell r="I26" t="str">
            <v>SE</v>
          </cell>
          <cell r="J26">
            <v>36.36</v>
          </cell>
          <cell r="K26">
            <v>0</v>
          </cell>
        </row>
        <row r="27">
          <cell r="B27">
            <v>24.270833333333332</v>
          </cell>
          <cell r="C27">
            <v>32.6</v>
          </cell>
          <cell r="D27">
            <v>17.399999999999999</v>
          </cell>
          <cell r="E27">
            <v>63.833333333333336</v>
          </cell>
          <cell r="F27">
            <v>88</v>
          </cell>
          <cell r="G27">
            <v>38</v>
          </cell>
          <cell r="H27">
            <v>6.84</v>
          </cell>
          <cell r="I27" t="str">
            <v>NE</v>
          </cell>
          <cell r="J27">
            <v>29.880000000000003</v>
          </cell>
          <cell r="K27">
            <v>0</v>
          </cell>
        </row>
        <row r="28">
          <cell r="B28">
            <v>23.150000000000002</v>
          </cell>
          <cell r="C28">
            <v>29.7</v>
          </cell>
          <cell r="D28">
            <v>19.899999999999999</v>
          </cell>
          <cell r="E28">
            <v>81.041666666666671</v>
          </cell>
          <cell r="F28">
            <v>94</v>
          </cell>
          <cell r="G28">
            <v>56</v>
          </cell>
          <cell r="H28">
            <v>1.8</v>
          </cell>
          <cell r="I28" t="str">
            <v>O</v>
          </cell>
          <cell r="J28">
            <v>38.880000000000003</v>
          </cell>
          <cell r="K28">
            <v>12.199999999999998</v>
          </cell>
        </row>
        <row r="29">
          <cell r="B29">
            <v>23.05</v>
          </cell>
          <cell r="C29">
            <v>28.7</v>
          </cell>
          <cell r="D29">
            <v>20.2</v>
          </cell>
          <cell r="E29">
            <v>84.166666666666671</v>
          </cell>
          <cell r="F29">
            <v>95</v>
          </cell>
          <cell r="G29">
            <v>58</v>
          </cell>
          <cell r="H29">
            <v>1.4400000000000002</v>
          </cell>
          <cell r="I29" t="str">
            <v>N</v>
          </cell>
          <cell r="J29">
            <v>24.48</v>
          </cell>
          <cell r="K29">
            <v>0.8</v>
          </cell>
        </row>
        <row r="30">
          <cell r="B30">
            <v>24.425000000000001</v>
          </cell>
          <cell r="C30">
            <v>30.9</v>
          </cell>
          <cell r="D30">
            <v>20.100000000000001</v>
          </cell>
          <cell r="E30">
            <v>76.208333333333329</v>
          </cell>
          <cell r="F30">
            <v>95</v>
          </cell>
          <cell r="G30">
            <v>47</v>
          </cell>
          <cell r="H30">
            <v>0.36000000000000004</v>
          </cell>
          <cell r="I30" t="str">
            <v>N</v>
          </cell>
          <cell r="J30">
            <v>19.440000000000001</v>
          </cell>
          <cell r="K30">
            <v>0</v>
          </cell>
        </row>
        <row r="31">
          <cell r="B31">
            <v>26.737499999999997</v>
          </cell>
          <cell r="C31">
            <v>33.1</v>
          </cell>
          <cell r="D31">
            <v>20.399999999999999</v>
          </cell>
          <cell r="E31">
            <v>66.041666666666671</v>
          </cell>
          <cell r="F31">
            <v>93</v>
          </cell>
          <cell r="G31">
            <v>40</v>
          </cell>
          <cell r="H31">
            <v>9.7200000000000006</v>
          </cell>
          <cell r="I31" t="str">
            <v>NE</v>
          </cell>
          <cell r="J31">
            <v>34.92</v>
          </cell>
          <cell r="K31">
            <v>0</v>
          </cell>
        </row>
        <row r="32">
          <cell r="B32">
            <v>28.129166666666659</v>
          </cell>
          <cell r="C32">
            <v>34.700000000000003</v>
          </cell>
          <cell r="D32">
            <v>21.5</v>
          </cell>
          <cell r="E32">
            <v>60.416666666666664</v>
          </cell>
          <cell r="F32">
            <v>88</v>
          </cell>
          <cell r="G32">
            <v>36</v>
          </cell>
          <cell r="H32">
            <v>5.04</v>
          </cell>
          <cell r="I32" t="str">
            <v>L</v>
          </cell>
          <cell r="J32">
            <v>25.92</v>
          </cell>
          <cell r="K32">
            <v>0</v>
          </cell>
        </row>
        <row r="33">
          <cell r="B33">
            <v>28.662499999999991</v>
          </cell>
          <cell r="C33">
            <v>34.9</v>
          </cell>
          <cell r="D33">
            <v>23.8</v>
          </cell>
          <cell r="E33">
            <v>54.958333333333336</v>
          </cell>
          <cell r="F33">
            <v>74</v>
          </cell>
          <cell r="G33">
            <v>35</v>
          </cell>
          <cell r="H33">
            <v>6.84</v>
          </cell>
          <cell r="I33" t="str">
            <v>N</v>
          </cell>
          <cell r="J33">
            <v>38.159999999999997</v>
          </cell>
          <cell r="K33">
            <v>0</v>
          </cell>
        </row>
        <row r="34">
          <cell r="B34">
            <v>27.383333333333329</v>
          </cell>
          <cell r="C34">
            <v>35.5</v>
          </cell>
          <cell r="D34">
            <v>21.2</v>
          </cell>
          <cell r="E34">
            <v>66.208333333333329</v>
          </cell>
          <cell r="F34">
            <v>93</v>
          </cell>
          <cell r="G34">
            <v>33</v>
          </cell>
          <cell r="H34">
            <v>15.48</v>
          </cell>
          <cell r="I34" t="str">
            <v>N</v>
          </cell>
          <cell r="J34">
            <v>46.080000000000005</v>
          </cell>
          <cell r="K34">
            <v>3.4000000000000004</v>
          </cell>
        </row>
        <row r="35">
          <cell r="B35">
            <v>25.066666666666666</v>
          </cell>
          <cell r="C35">
            <v>31.8</v>
          </cell>
          <cell r="D35">
            <v>20.6</v>
          </cell>
          <cell r="E35">
            <v>78.916666666666671</v>
          </cell>
          <cell r="F35">
            <v>94</v>
          </cell>
          <cell r="G35">
            <v>54</v>
          </cell>
          <cell r="H35">
            <v>15.120000000000001</v>
          </cell>
          <cell r="I35" t="str">
            <v>N</v>
          </cell>
          <cell r="J35">
            <v>33.119999999999997</v>
          </cell>
          <cell r="K35">
            <v>2.6</v>
          </cell>
        </row>
        <row r="36">
          <cell r="I36" t="str">
            <v>NE</v>
          </cell>
        </row>
      </sheetData>
      <sheetData sheetId="10">
        <row r="5">
          <cell r="B5">
            <v>25.591666666666669</v>
          </cell>
        </row>
      </sheetData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27.287499999999994</v>
          </cell>
          <cell r="C5">
            <v>35.5</v>
          </cell>
          <cell r="D5">
            <v>21.2</v>
          </cell>
          <cell r="E5">
            <v>64.625</v>
          </cell>
          <cell r="F5">
            <v>91</v>
          </cell>
          <cell r="G5">
            <v>34</v>
          </cell>
          <cell r="H5">
            <v>18.36</v>
          </cell>
          <cell r="I5" t="str">
            <v>NE</v>
          </cell>
          <cell r="J5">
            <v>36.72</v>
          </cell>
          <cell r="K5">
            <v>0</v>
          </cell>
        </row>
        <row r="6">
          <cell r="B6">
            <v>25.683333333333334</v>
          </cell>
          <cell r="C6">
            <v>31.6</v>
          </cell>
          <cell r="D6">
            <v>21.5</v>
          </cell>
          <cell r="E6">
            <v>73.125</v>
          </cell>
          <cell r="F6">
            <v>97</v>
          </cell>
          <cell r="G6">
            <v>44</v>
          </cell>
          <cell r="H6">
            <v>15.48</v>
          </cell>
          <cell r="I6" t="str">
            <v>SO</v>
          </cell>
          <cell r="J6">
            <v>37.080000000000005</v>
          </cell>
          <cell r="K6">
            <v>0</v>
          </cell>
        </row>
        <row r="7">
          <cell r="B7">
            <v>23.066666666666666</v>
          </cell>
          <cell r="C7">
            <v>30.5</v>
          </cell>
          <cell r="D7">
            <v>15.9</v>
          </cell>
          <cell r="E7">
            <v>58.333333333333336</v>
          </cell>
          <cell r="F7">
            <v>77</v>
          </cell>
          <cell r="G7">
            <v>36</v>
          </cell>
          <cell r="H7">
            <v>21.240000000000002</v>
          </cell>
          <cell r="I7" t="str">
            <v>SO</v>
          </cell>
          <cell r="J7">
            <v>43.2</v>
          </cell>
          <cell r="K7">
            <v>0</v>
          </cell>
        </row>
        <row r="8">
          <cell r="B8">
            <v>22.283333333333331</v>
          </cell>
          <cell r="C8">
            <v>30.2</v>
          </cell>
          <cell r="D8">
            <v>14.8</v>
          </cell>
          <cell r="E8">
            <v>57.041666666666664</v>
          </cell>
          <cell r="F8">
            <v>81</v>
          </cell>
          <cell r="G8">
            <v>32</v>
          </cell>
          <cell r="H8">
            <v>18</v>
          </cell>
          <cell r="I8" t="str">
            <v>SO</v>
          </cell>
          <cell r="J8">
            <v>38.880000000000003</v>
          </cell>
          <cell r="K8">
            <v>0</v>
          </cell>
        </row>
        <row r="9">
          <cell r="B9">
            <v>22.712499999999995</v>
          </cell>
          <cell r="C9">
            <v>30.3</v>
          </cell>
          <cell r="D9">
            <v>16</v>
          </cell>
          <cell r="E9">
            <v>54.625</v>
          </cell>
          <cell r="F9">
            <v>78</v>
          </cell>
          <cell r="G9">
            <v>33</v>
          </cell>
          <cell r="H9">
            <v>15.840000000000002</v>
          </cell>
          <cell r="I9" t="str">
            <v>SO</v>
          </cell>
          <cell r="J9">
            <v>33.119999999999997</v>
          </cell>
          <cell r="K9">
            <v>0</v>
          </cell>
        </row>
        <row r="10">
          <cell r="B10">
            <v>24.216666666666669</v>
          </cell>
          <cell r="C10">
            <v>33.299999999999997</v>
          </cell>
          <cell r="D10">
            <v>16.2</v>
          </cell>
          <cell r="E10">
            <v>52.416666666666664</v>
          </cell>
          <cell r="F10">
            <v>83</v>
          </cell>
          <cell r="G10">
            <v>26</v>
          </cell>
          <cell r="H10">
            <v>11.520000000000001</v>
          </cell>
          <cell r="I10" t="str">
            <v>SO</v>
          </cell>
          <cell r="J10">
            <v>25.2</v>
          </cell>
          <cell r="K10">
            <v>0</v>
          </cell>
        </row>
        <row r="11">
          <cell r="B11">
            <v>24.829166666666666</v>
          </cell>
          <cell r="C11">
            <v>34</v>
          </cell>
          <cell r="D11">
            <v>16.8</v>
          </cell>
          <cell r="E11">
            <v>55.333333333333336</v>
          </cell>
          <cell r="F11">
            <v>92</v>
          </cell>
          <cell r="G11">
            <v>26</v>
          </cell>
          <cell r="H11">
            <v>17.64</v>
          </cell>
          <cell r="I11" t="str">
            <v>SO</v>
          </cell>
          <cell r="J11">
            <v>46.080000000000005</v>
          </cell>
          <cell r="K11">
            <v>0.4</v>
          </cell>
        </row>
        <row r="12">
          <cell r="B12">
            <v>25.929166666666664</v>
          </cell>
          <cell r="C12">
            <v>35.5</v>
          </cell>
          <cell r="D12">
            <v>15.9</v>
          </cell>
          <cell r="E12">
            <v>51.208333333333336</v>
          </cell>
          <cell r="F12">
            <v>91</v>
          </cell>
          <cell r="G12">
            <v>23</v>
          </cell>
          <cell r="H12">
            <v>7.9200000000000008</v>
          </cell>
          <cell r="I12" t="str">
            <v>SO</v>
          </cell>
          <cell r="J12">
            <v>20.88</v>
          </cell>
          <cell r="K12">
            <v>0</v>
          </cell>
        </row>
        <row r="13">
          <cell r="B13">
            <v>26.758333333333329</v>
          </cell>
          <cell r="C13">
            <v>36.9</v>
          </cell>
          <cell r="D13">
            <v>15.9</v>
          </cell>
          <cell r="E13">
            <v>46.916666666666664</v>
          </cell>
          <cell r="F13">
            <v>90</v>
          </cell>
          <cell r="G13">
            <v>16</v>
          </cell>
          <cell r="H13">
            <v>10.44</v>
          </cell>
          <cell r="I13" t="str">
            <v>SO</v>
          </cell>
          <cell r="J13">
            <v>33.480000000000004</v>
          </cell>
          <cell r="K13">
            <v>0</v>
          </cell>
        </row>
        <row r="14">
          <cell r="B14">
            <v>26.483333333333338</v>
          </cell>
          <cell r="C14">
            <v>38.799999999999997</v>
          </cell>
          <cell r="D14">
            <v>16.899999999999999</v>
          </cell>
          <cell r="E14">
            <v>48.125</v>
          </cell>
          <cell r="F14">
            <v>82</v>
          </cell>
          <cell r="G14">
            <v>17</v>
          </cell>
          <cell r="H14">
            <v>9.7200000000000006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27.558333333333337</v>
          </cell>
          <cell r="C15">
            <v>39</v>
          </cell>
          <cell r="D15">
            <v>18.8</v>
          </cell>
          <cell r="E15">
            <v>49.791666666666664</v>
          </cell>
          <cell r="F15">
            <v>83</v>
          </cell>
          <cell r="G15">
            <v>17</v>
          </cell>
          <cell r="H15">
            <v>8.64</v>
          </cell>
          <cell r="I15" t="str">
            <v>NE</v>
          </cell>
          <cell r="J15">
            <v>25.56</v>
          </cell>
          <cell r="K15">
            <v>0</v>
          </cell>
        </row>
        <row r="16">
          <cell r="B16">
            <v>29.583333333333332</v>
          </cell>
          <cell r="C16">
            <v>39.5</v>
          </cell>
          <cell r="D16">
            <v>19.8</v>
          </cell>
          <cell r="E16">
            <v>53.916666666666664</v>
          </cell>
          <cell r="F16">
            <v>99</v>
          </cell>
          <cell r="G16">
            <v>14</v>
          </cell>
          <cell r="H16">
            <v>10.08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28.900000000000006</v>
          </cell>
          <cell r="C17">
            <v>40.799999999999997</v>
          </cell>
          <cell r="D17">
            <v>20.2</v>
          </cell>
          <cell r="E17">
            <v>44.083333333333336</v>
          </cell>
          <cell r="F17">
            <v>77</v>
          </cell>
          <cell r="G17">
            <v>14</v>
          </cell>
          <cell r="H17">
            <v>11.16</v>
          </cell>
          <cell r="I17" t="str">
            <v>NE</v>
          </cell>
          <cell r="J17">
            <v>34.92</v>
          </cell>
          <cell r="K17">
            <v>0</v>
          </cell>
        </row>
        <row r="18">
          <cell r="B18">
            <v>30.095833333333331</v>
          </cell>
          <cell r="C18">
            <v>41.1</v>
          </cell>
          <cell r="D18">
            <v>20.7</v>
          </cell>
          <cell r="E18">
            <v>45.333333333333336</v>
          </cell>
          <cell r="F18">
            <v>79</v>
          </cell>
          <cell r="G18">
            <v>15</v>
          </cell>
          <cell r="H18">
            <v>9.3600000000000012</v>
          </cell>
          <cell r="I18" t="str">
            <v>NE</v>
          </cell>
          <cell r="J18">
            <v>20.52</v>
          </cell>
          <cell r="K18">
            <v>0</v>
          </cell>
        </row>
        <row r="19">
          <cell r="B19">
            <v>30.837500000000009</v>
          </cell>
          <cell r="C19">
            <v>40</v>
          </cell>
          <cell r="D19">
            <v>21</v>
          </cell>
          <cell r="E19">
            <v>47.166666666666664</v>
          </cell>
          <cell r="F19">
            <v>87</v>
          </cell>
          <cell r="G19">
            <v>16</v>
          </cell>
          <cell r="H19">
            <v>12.6</v>
          </cell>
          <cell r="I19" t="str">
            <v>NE</v>
          </cell>
          <cell r="J19">
            <v>37.800000000000004</v>
          </cell>
          <cell r="K19">
            <v>0</v>
          </cell>
        </row>
        <row r="20">
          <cell r="B20">
            <v>29.758333333333336</v>
          </cell>
          <cell r="C20">
            <v>40.799999999999997</v>
          </cell>
          <cell r="D20">
            <v>20.3</v>
          </cell>
          <cell r="E20">
            <v>46.791666666666664</v>
          </cell>
          <cell r="F20">
            <v>79</v>
          </cell>
          <cell r="G20">
            <v>18</v>
          </cell>
          <cell r="H20">
            <v>9.7200000000000006</v>
          </cell>
          <cell r="I20" t="str">
            <v>NE</v>
          </cell>
          <cell r="J20">
            <v>35.64</v>
          </cell>
          <cell r="K20">
            <v>0</v>
          </cell>
        </row>
        <row r="21">
          <cell r="B21">
            <v>31.279166666666658</v>
          </cell>
          <cell r="C21">
            <v>40.9</v>
          </cell>
          <cell r="D21">
            <v>22.3</v>
          </cell>
          <cell r="E21">
            <v>45.791666666666664</v>
          </cell>
          <cell r="F21">
            <v>78</v>
          </cell>
          <cell r="G21">
            <v>18</v>
          </cell>
          <cell r="H21">
            <v>16.2</v>
          </cell>
          <cell r="I21" t="str">
            <v>NE</v>
          </cell>
          <cell r="J21">
            <v>38.159999999999997</v>
          </cell>
          <cell r="K21">
            <v>0</v>
          </cell>
        </row>
        <row r="22">
          <cell r="B22">
            <v>30.266666666666669</v>
          </cell>
          <cell r="C22">
            <v>39</v>
          </cell>
          <cell r="D22">
            <v>20.6</v>
          </cell>
          <cell r="E22">
            <v>42.125</v>
          </cell>
          <cell r="F22">
            <v>71</v>
          </cell>
          <cell r="G22">
            <v>22</v>
          </cell>
          <cell r="H22">
            <v>10.08</v>
          </cell>
          <cell r="I22" t="str">
            <v>L</v>
          </cell>
          <cell r="J22">
            <v>44.64</v>
          </cell>
          <cell r="K22">
            <v>0</v>
          </cell>
        </row>
        <row r="23">
          <cell r="B23">
            <v>29.362500000000001</v>
          </cell>
          <cell r="C23">
            <v>38.4</v>
          </cell>
          <cell r="D23">
            <v>20.100000000000001</v>
          </cell>
          <cell r="E23">
            <v>46.958333333333336</v>
          </cell>
          <cell r="F23">
            <v>79</v>
          </cell>
          <cell r="G23">
            <v>24</v>
          </cell>
          <cell r="H23">
            <v>19.079999999999998</v>
          </cell>
          <cell r="I23" t="str">
            <v>L</v>
          </cell>
          <cell r="J23">
            <v>59.04</v>
          </cell>
          <cell r="K23">
            <v>0</v>
          </cell>
        </row>
        <row r="24">
          <cell r="B24">
            <v>22.833333333333332</v>
          </cell>
          <cell r="C24">
            <v>28.5</v>
          </cell>
          <cell r="D24">
            <v>19.100000000000001</v>
          </cell>
          <cell r="E24">
            <v>80.166666666666671</v>
          </cell>
          <cell r="F24">
            <v>98</v>
          </cell>
          <cell r="G24">
            <v>49</v>
          </cell>
          <cell r="H24">
            <v>17.64</v>
          </cell>
          <cell r="I24" t="str">
            <v>SO</v>
          </cell>
          <cell r="J24">
            <v>38.880000000000003</v>
          </cell>
          <cell r="K24">
            <v>5.4</v>
          </cell>
        </row>
        <row r="25">
          <cell r="B25">
            <v>23.020833333333329</v>
          </cell>
          <cell r="C25">
            <v>30.4</v>
          </cell>
          <cell r="D25">
            <v>18.3</v>
          </cell>
          <cell r="E25">
            <v>79.125</v>
          </cell>
          <cell r="F25">
            <v>100</v>
          </cell>
          <cell r="G25">
            <v>42</v>
          </cell>
          <cell r="H25">
            <v>12.96</v>
          </cell>
          <cell r="I25" t="str">
            <v>SO</v>
          </cell>
          <cell r="J25">
            <v>27.36</v>
          </cell>
          <cell r="K25">
            <v>0</v>
          </cell>
        </row>
        <row r="26">
          <cell r="B26">
            <v>24.712499999999995</v>
          </cell>
          <cell r="C26">
            <v>31.6</v>
          </cell>
          <cell r="D26">
            <v>18.5</v>
          </cell>
          <cell r="E26">
            <v>60.708333333333336</v>
          </cell>
          <cell r="F26">
            <v>92</v>
          </cell>
          <cell r="G26">
            <v>32</v>
          </cell>
          <cell r="H26">
            <v>18.36</v>
          </cell>
          <cell r="I26" t="str">
            <v>SO</v>
          </cell>
          <cell r="J26">
            <v>38.159999999999997</v>
          </cell>
          <cell r="K26">
            <v>0</v>
          </cell>
        </row>
        <row r="27">
          <cell r="B27">
            <v>24.583333333333329</v>
          </cell>
          <cell r="C27">
            <v>34.9</v>
          </cell>
          <cell r="D27">
            <v>15.8</v>
          </cell>
          <cell r="E27">
            <v>62.291666666666664</v>
          </cell>
          <cell r="F27">
            <v>96</v>
          </cell>
          <cell r="G27">
            <v>33</v>
          </cell>
          <cell r="H27">
            <v>22.68</v>
          </cell>
          <cell r="I27" t="str">
            <v>SO</v>
          </cell>
          <cell r="J27">
            <v>38.880000000000003</v>
          </cell>
          <cell r="K27">
            <v>14.399999999999999</v>
          </cell>
        </row>
        <row r="28">
          <cell r="B28">
            <v>23.462499999999991</v>
          </cell>
          <cell r="C28">
            <v>31.4</v>
          </cell>
          <cell r="D28">
            <v>19.600000000000001</v>
          </cell>
          <cell r="E28">
            <v>83.291666666666671</v>
          </cell>
          <cell r="F28">
            <v>99</v>
          </cell>
          <cell r="G28">
            <v>47</v>
          </cell>
          <cell r="H28">
            <v>12.24</v>
          </cell>
          <cell r="I28" t="str">
            <v>S</v>
          </cell>
          <cell r="J28">
            <v>39.96</v>
          </cell>
          <cell r="K28">
            <v>16.2</v>
          </cell>
        </row>
        <row r="29">
          <cell r="B29">
            <v>22.441666666666666</v>
          </cell>
          <cell r="C29">
            <v>28.3</v>
          </cell>
          <cell r="D29">
            <v>19.2</v>
          </cell>
          <cell r="E29">
            <v>87.75</v>
          </cell>
          <cell r="F29">
            <v>99</v>
          </cell>
          <cell r="G29">
            <v>61</v>
          </cell>
          <cell r="H29">
            <v>7.5600000000000005</v>
          </cell>
          <cell r="I29" t="str">
            <v>NE</v>
          </cell>
          <cell r="J29">
            <v>15.840000000000002</v>
          </cell>
          <cell r="K29">
            <v>0</v>
          </cell>
        </row>
        <row r="30">
          <cell r="B30">
            <v>24.741666666666664</v>
          </cell>
          <cell r="C30">
            <v>32.6</v>
          </cell>
          <cell r="D30">
            <v>19.2</v>
          </cell>
          <cell r="E30">
            <v>77.625</v>
          </cell>
          <cell r="F30">
            <v>100</v>
          </cell>
          <cell r="G30">
            <v>37</v>
          </cell>
          <cell r="H30">
            <v>7.9200000000000008</v>
          </cell>
          <cell r="I30" t="str">
            <v>S</v>
          </cell>
          <cell r="J30">
            <v>22.32</v>
          </cell>
          <cell r="K30">
            <v>0</v>
          </cell>
        </row>
        <row r="31">
          <cell r="B31">
            <v>26.049999999999997</v>
          </cell>
          <cell r="C31">
            <v>33.5</v>
          </cell>
          <cell r="D31">
            <v>19.7</v>
          </cell>
          <cell r="E31">
            <v>71.833333333333329</v>
          </cell>
          <cell r="F31">
            <v>100</v>
          </cell>
          <cell r="G31">
            <v>38</v>
          </cell>
          <cell r="H31">
            <v>8.64</v>
          </cell>
          <cell r="I31" t="str">
            <v>S</v>
          </cell>
          <cell r="J31">
            <v>24.48</v>
          </cell>
          <cell r="K31">
            <v>0</v>
          </cell>
        </row>
        <row r="32">
          <cell r="B32">
            <v>26.695833333333336</v>
          </cell>
          <cell r="C32">
            <v>35.1</v>
          </cell>
          <cell r="D32">
            <v>20.100000000000001</v>
          </cell>
          <cell r="E32">
            <v>71.458333333333329</v>
          </cell>
          <cell r="F32">
            <v>97</v>
          </cell>
          <cell r="G32">
            <v>36</v>
          </cell>
          <cell r="H32">
            <v>9.3600000000000012</v>
          </cell>
          <cell r="I32" t="str">
            <v>NE</v>
          </cell>
          <cell r="J32">
            <v>25.56</v>
          </cell>
          <cell r="K32">
            <v>0.2</v>
          </cell>
        </row>
        <row r="33">
          <cell r="B33">
            <v>28.512499999999999</v>
          </cell>
          <cell r="C33">
            <v>35.299999999999997</v>
          </cell>
          <cell r="D33">
            <v>23</v>
          </cell>
          <cell r="E33">
            <v>66.75</v>
          </cell>
          <cell r="F33">
            <v>96</v>
          </cell>
          <cell r="G33">
            <v>36</v>
          </cell>
          <cell r="H33">
            <v>11.879999999999999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28.200000000000003</v>
          </cell>
          <cell r="C34">
            <v>35.9</v>
          </cell>
          <cell r="D34">
            <v>22.1</v>
          </cell>
          <cell r="E34">
            <v>63.666666666666664</v>
          </cell>
          <cell r="F34">
            <v>92</v>
          </cell>
          <cell r="G34">
            <v>34</v>
          </cell>
          <cell r="H34">
            <v>17.28</v>
          </cell>
          <cell r="I34" t="str">
            <v>L</v>
          </cell>
          <cell r="J34">
            <v>42.84</v>
          </cell>
          <cell r="K34">
            <v>0</v>
          </cell>
        </row>
        <row r="35">
          <cell r="B35">
            <v>26.062499999999996</v>
          </cell>
          <cell r="C35">
            <v>35.200000000000003</v>
          </cell>
          <cell r="D35">
            <v>20</v>
          </cell>
          <cell r="E35">
            <v>76.166666666666671</v>
          </cell>
          <cell r="F35">
            <v>99</v>
          </cell>
          <cell r="G35">
            <v>38</v>
          </cell>
          <cell r="H35">
            <v>8.64</v>
          </cell>
          <cell r="I35" t="str">
            <v>S</v>
          </cell>
          <cell r="J35">
            <v>33.840000000000003</v>
          </cell>
          <cell r="K35">
            <v>1.2</v>
          </cell>
        </row>
        <row r="36">
          <cell r="I36" t="str">
            <v>SO</v>
          </cell>
        </row>
      </sheetData>
      <sheetData sheetId="10">
        <row r="5">
          <cell r="B5">
            <v>26.616666666666664</v>
          </cell>
        </row>
      </sheetData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29.604166666666668</v>
          </cell>
          <cell r="C5">
            <v>37.200000000000003</v>
          </cell>
          <cell r="D5">
            <v>22.4</v>
          </cell>
          <cell r="E5">
            <v>59.833333333333336</v>
          </cell>
          <cell r="F5">
            <v>93</v>
          </cell>
          <cell r="G5">
            <v>32</v>
          </cell>
          <cell r="H5">
            <v>16.559999999999999</v>
          </cell>
          <cell r="I5" t="str">
            <v>O</v>
          </cell>
          <cell r="J5">
            <v>32.76</v>
          </cell>
          <cell r="K5">
            <v>0</v>
          </cell>
        </row>
        <row r="6">
          <cell r="B6">
            <v>27.929166666666671</v>
          </cell>
          <cell r="C6">
            <v>34.200000000000003</v>
          </cell>
          <cell r="D6">
            <v>23.4</v>
          </cell>
          <cell r="E6">
            <v>65.583333333333329</v>
          </cell>
          <cell r="F6">
            <v>88</v>
          </cell>
          <cell r="G6">
            <v>37</v>
          </cell>
          <cell r="H6">
            <v>6.48</v>
          </cell>
          <cell r="I6" t="str">
            <v>S</v>
          </cell>
          <cell r="J6">
            <v>21.6</v>
          </cell>
          <cell r="K6">
            <v>0</v>
          </cell>
        </row>
        <row r="7">
          <cell r="B7">
            <v>26.216666666666665</v>
          </cell>
          <cell r="C7">
            <v>32.1</v>
          </cell>
          <cell r="D7">
            <v>20.7</v>
          </cell>
          <cell r="E7">
            <v>57.583333333333336</v>
          </cell>
          <cell r="F7">
            <v>78</v>
          </cell>
          <cell r="G7">
            <v>36</v>
          </cell>
          <cell r="H7">
            <v>11.520000000000001</v>
          </cell>
          <cell r="I7" t="str">
            <v>SE</v>
          </cell>
          <cell r="J7">
            <v>32.4</v>
          </cell>
          <cell r="K7">
            <v>0</v>
          </cell>
        </row>
        <row r="8">
          <cell r="B8">
            <v>26.529166666666669</v>
          </cell>
          <cell r="C8">
            <v>33.799999999999997</v>
          </cell>
          <cell r="D8">
            <v>20.8</v>
          </cell>
          <cell r="E8">
            <v>52.708333333333336</v>
          </cell>
          <cell r="F8">
            <v>71</v>
          </cell>
          <cell r="G8">
            <v>28</v>
          </cell>
          <cell r="H8">
            <v>10.08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26.875</v>
          </cell>
          <cell r="C9">
            <v>34.6</v>
          </cell>
          <cell r="D9">
            <v>19.399999999999999</v>
          </cell>
          <cell r="E9">
            <v>52.625</v>
          </cell>
          <cell r="F9">
            <v>81</v>
          </cell>
          <cell r="G9">
            <v>31</v>
          </cell>
          <cell r="H9">
            <v>8.64</v>
          </cell>
          <cell r="I9" t="str">
            <v>S</v>
          </cell>
          <cell r="J9">
            <v>21.6</v>
          </cell>
          <cell r="K9">
            <v>0</v>
          </cell>
        </row>
        <row r="10">
          <cell r="B10">
            <v>26.908333333333331</v>
          </cell>
          <cell r="C10">
            <v>32.4</v>
          </cell>
          <cell r="D10">
            <v>20.5</v>
          </cell>
          <cell r="E10">
            <v>53.583333333333336</v>
          </cell>
          <cell r="F10">
            <v>78</v>
          </cell>
          <cell r="G10">
            <v>35</v>
          </cell>
          <cell r="H10">
            <v>5.04</v>
          </cell>
          <cell r="I10" t="str">
            <v>S</v>
          </cell>
          <cell r="J10">
            <v>15.48</v>
          </cell>
          <cell r="K10">
            <v>0</v>
          </cell>
        </row>
        <row r="11">
          <cell r="B11">
            <v>26.466666666666669</v>
          </cell>
          <cell r="C11">
            <v>33.799999999999997</v>
          </cell>
          <cell r="D11">
            <v>20.7</v>
          </cell>
          <cell r="E11">
            <v>56.208333333333336</v>
          </cell>
          <cell r="F11">
            <v>79</v>
          </cell>
          <cell r="G11">
            <v>29</v>
          </cell>
          <cell r="H11">
            <v>14.76</v>
          </cell>
          <cell r="I11" t="str">
            <v>S</v>
          </cell>
          <cell r="J11">
            <v>45.72</v>
          </cell>
          <cell r="K11">
            <v>0</v>
          </cell>
        </row>
        <row r="12">
          <cell r="B12">
            <v>27.920833333333334</v>
          </cell>
          <cell r="C12">
            <v>37</v>
          </cell>
          <cell r="D12">
            <v>19.7</v>
          </cell>
          <cell r="E12">
            <v>52.666666666666664</v>
          </cell>
          <cell r="F12">
            <v>83</v>
          </cell>
          <cell r="G12">
            <v>21</v>
          </cell>
          <cell r="H12">
            <v>7.5600000000000005</v>
          </cell>
          <cell r="I12" t="str">
            <v>S</v>
          </cell>
          <cell r="J12">
            <v>27.720000000000002</v>
          </cell>
          <cell r="K12">
            <v>0</v>
          </cell>
        </row>
        <row r="13">
          <cell r="B13">
            <v>28.866666666666671</v>
          </cell>
          <cell r="C13">
            <v>38.299999999999997</v>
          </cell>
          <cell r="D13">
            <v>19.600000000000001</v>
          </cell>
          <cell r="E13">
            <v>50.625</v>
          </cell>
          <cell r="F13">
            <v>87</v>
          </cell>
          <cell r="G13">
            <v>19</v>
          </cell>
          <cell r="H13">
            <v>15.120000000000001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28.937499999999996</v>
          </cell>
          <cell r="C14">
            <v>38.1</v>
          </cell>
          <cell r="D14">
            <v>21.2</v>
          </cell>
          <cell r="E14">
            <v>57.041666666666664</v>
          </cell>
          <cell r="F14">
            <v>89</v>
          </cell>
          <cell r="G14">
            <v>25</v>
          </cell>
          <cell r="H14">
            <v>5.4</v>
          </cell>
          <cell r="I14" t="str">
            <v>SO</v>
          </cell>
          <cell r="J14">
            <v>18</v>
          </cell>
          <cell r="K14">
            <v>0</v>
          </cell>
        </row>
        <row r="15">
          <cell r="B15">
            <v>29.416666666666675</v>
          </cell>
          <cell r="C15">
            <v>39.200000000000003</v>
          </cell>
          <cell r="D15">
            <v>21.2</v>
          </cell>
          <cell r="E15">
            <v>58.625</v>
          </cell>
          <cell r="F15">
            <v>91</v>
          </cell>
          <cell r="G15">
            <v>23</v>
          </cell>
          <cell r="H15">
            <v>8.2799999999999994</v>
          </cell>
          <cell r="I15" t="str">
            <v>S</v>
          </cell>
          <cell r="J15">
            <v>21.6</v>
          </cell>
          <cell r="K15">
            <v>0</v>
          </cell>
        </row>
        <row r="16">
          <cell r="B16">
            <v>30.904166666666665</v>
          </cell>
          <cell r="C16">
            <v>40.1</v>
          </cell>
          <cell r="D16">
            <v>24.1</v>
          </cell>
          <cell r="E16">
            <v>55.291666666666664</v>
          </cell>
          <cell r="F16">
            <v>85</v>
          </cell>
          <cell r="G16">
            <v>21</v>
          </cell>
          <cell r="H16">
            <v>9.7200000000000006</v>
          </cell>
          <cell r="I16" t="str">
            <v>S</v>
          </cell>
          <cell r="J16">
            <v>22.68</v>
          </cell>
          <cell r="K16">
            <v>0</v>
          </cell>
        </row>
        <row r="17">
          <cell r="B17">
            <v>30.095833333333331</v>
          </cell>
          <cell r="C17">
            <v>40</v>
          </cell>
          <cell r="D17">
            <v>22.7</v>
          </cell>
          <cell r="E17">
            <v>58.416666666666664</v>
          </cell>
          <cell r="F17">
            <v>88</v>
          </cell>
          <cell r="G17">
            <v>24</v>
          </cell>
          <cell r="H17">
            <v>6.84</v>
          </cell>
          <cell r="I17" t="str">
            <v>NO</v>
          </cell>
          <cell r="J17">
            <v>20.52</v>
          </cell>
          <cell r="K17">
            <v>0</v>
          </cell>
        </row>
        <row r="18">
          <cell r="B18">
            <v>30.558333333333334</v>
          </cell>
          <cell r="C18">
            <v>39.799999999999997</v>
          </cell>
          <cell r="D18">
            <v>22.1</v>
          </cell>
          <cell r="E18">
            <v>58.416666666666664</v>
          </cell>
          <cell r="F18">
            <v>91</v>
          </cell>
          <cell r="G18">
            <v>22</v>
          </cell>
          <cell r="H18">
            <v>4.32</v>
          </cell>
          <cell r="I18" t="str">
            <v>S</v>
          </cell>
          <cell r="J18">
            <v>16.2</v>
          </cell>
          <cell r="K18">
            <v>0</v>
          </cell>
        </row>
        <row r="19">
          <cell r="B19">
            <v>31.108333333333334</v>
          </cell>
          <cell r="C19">
            <v>40.9</v>
          </cell>
          <cell r="D19">
            <v>23.3</v>
          </cell>
          <cell r="E19">
            <v>56.416666666666664</v>
          </cell>
          <cell r="F19">
            <v>86</v>
          </cell>
          <cell r="G19">
            <v>19</v>
          </cell>
          <cell r="H19">
            <v>5.7600000000000007</v>
          </cell>
          <cell r="I19" t="str">
            <v>O</v>
          </cell>
          <cell r="J19">
            <v>18.36</v>
          </cell>
          <cell r="K19">
            <v>0</v>
          </cell>
        </row>
        <row r="20">
          <cell r="B20">
            <v>30.612499999999997</v>
          </cell>
          <cell r="C20">
            <v>39.9</v>
          </cell>
          <cell r="D20">
            <v>22.4</v>
          </cell>
          <cell r="E20">
            <v>59.041666666666664</v>
          </cell>
          <cell r="F20">
            <v>90</v>
          </cell>
          <cell r="G20">
            <v>27</v>
          </cell>
          <cell r="H20">
            <v>11.16</v>
          </cell>
          <cell r="I20" t="str">
            <v>N</v>
          </cell>
          <cell r="J20">
            <v>24.48</v>
          </cell>
          <cell r="K20">
            <v>0</v>
          </cell>
        </row>
        <row r="21">
          <cell r="B21">
            <v>30.870833333333337</v>
          </cell>
          <cell r="C21">
            <v>39.799999999999997</v>
          </cell>
          <cell r="D21">
            <v>22.6</v>
          </cell>
          <cell r="E21">
            <v>58.416666666666664</v>
          </cell>
          <cell r="F21">
            <v>89</v>
          </cell>
          <cell r="G21">
            <v>27</v>
          </cell>
          <cell r="H21">
            <v>12.96</v>
          </cell>
          <cell r="I21" t="str">
            <v>O</v>
          </cell>
          <cell r="J21">
            <v>38.880000000000003</v>
          </cell>
          <cell r="K21">
            <v>0</v>
          </cell>
        </row>
        <row r="22">
          <cell r="B22">
            <v>30.087500000000002</v>
          </cell>
          <cell r="C22">
            <v>38.799999999999997</v>
          </cell>
          <cell r="D22">
            <v>21.8</v>
          </cell>
          <cell r="E22">
            <v>54.041666666666664</v>
          </cell>
          <cell r="F22">
            <v>84</v>
          </cell>
          <cell r="G22">
            <v>29</v>
          </cell>
          <cell r="H22">
            <v>21.240000000000002</v>
          </cell>
          <cell r="I22" t="str">
            <v>N</v>
          </cell>
          <cell r="J22">
            <v>61.560000000000009</v>
          </cell>
          <cell r="K22">
            <v>0</v>
          </cell>
        </row>
        <row r="23">
          <cell r="B23">
            <v>28.812500000000004</v>
          </cell>
          <cell r="C23">
            <v>38.1</v>
          </cell>
          <cell r="D23">
            <v>21.6</v>
          </cell>
          <cell r="E23">
            <v>58</v>
          </cell>
          <cell r="F23">
            <v>86</v>
          </cell>
          <cell r="G23">
            <v>30</v>
          </cell>
          <cell r="H23">
            <v>17.64</v>
          </cell>
          <cell r="I23" t="str">
            <v>N</v>
          </cell>
          <cell r="J23">
            <v>47.88</v>
          </cell>
          <cell r="K23">
            <v>0</v>
          </cell>
        </row>
        <row r="24">
          <cell r="B24">
            <v>26.187499999999996</v>
          </cell>
          <cell r="C24">
            <v>33.9</v>
          </cell>
          <cell r="D24">
            <v>20.8</v>
          </cell>
          <cell r="E24">
            <v>71.458333333333329</v>
          </cell>
          <cell r="F24">
            <v>94</v>
          </cell>
          <cell r="G24">
            <v>41</v>
          </cell>
          <cell r="H24">
            <v>12.96</v>
          </cell>
          <cell r="I24" t="str">
            <v>SE</v>
          </cell>
          <cell r="J24">
            <v>37.800000000000004</v>
          </cell>
          <cell r="K24">
            <v>1.4000000000000001</v>
          </cell>
        </row>
        <row r="25">
          <cell r="B25">
            <v>24.916666666666668</v>
          </cell>
          <cell r="C25">
            <v>32</v>
          </cell>
          <cell r="D25">
            <v>20.3</v>
          </cell>
          <cell r="E25">
            <v>75.666666666666671</v>
          </cell>
          <cell r="F25">
            <v>95</v>
          </cell>
          <cell r="G25">
            <v>43</v>
          </cell>
          <cell r="H25">
            <v>6.84</v>
          </cell>
          <cell r="I25" t="str">
            <v>S</v>
          </cell>
          <cell r="J25">
            <v>17.28</v>
          </cell>
          <cell r="K25">
            <v>5.8000000000000016</v>
          </cell>
        </row>
        <row r="26">
          <cell r="B26">
            <v>27.358333333333331</v>
          </cell>
          <cell r="C26">
            <v>33.5</v>
          </cell>
          <cell r="D26">
            <v>21.9</v>
          </cell>
          <cell r="E26">
            <v>62.041666666666664</v>
          </cell>
          <cell r="F26">
            <v>86</v>
          </cell>
          <cell r="G26">
            <v>34</v>
          </cell>
          <cell r="H26">
            <v>8.64</v>
          </cell>
          <cell r="I26" t="str">
            <v>S</v>
          </cell>
          <cell r="J26">
            <v>20.88</v>
          </cell>
          <cell r="K26">
            <v>1.7999999999999998</v>
          </cell>
        </row>
        <row r="27">
          <cell r="B27">
            <v>27.591666666666672</v>
          </cell>
          <cell r="C27">
            <v>33.799999999999997</v>
          </cell>
          <cell r="D27">
            <v>22.9</v>
          </cell>
          <cell r="E27">
            <v>61.375</v>
          </cell>
          <cell r="F27">
            <v>86</v>
          </cell>
          <cell r="G27">
            <v>45</v>
          </cell>
          <cell r="H27">
            <v>14.04</v>
          </cell>
          <cell r="I27" t="str">
            <v>S</v>
          </cell>
          <cell r="J27">
            <v>30.240000000000002</v>
          </cell>
          <cell r="K27">
            <v>0.60000000000000009</v>
          </cell>
        </row>
        <row r="28">
          <cell r="B28">
            <v>26.074999999999999</v>
          </cell>
          <cell r="C28">
            <v>30.5</v>
          </cell>
          <cell r="D28">
            <v>22.5</v>
          </cell>
          <cell r="E28">
            <v>75.125</v>
          </cell>
          <cell r="F28">
            <v>94</v>
          </cell>
          <cell r="G28">
            <v>50</v>
          </cell>
          <cell r="H28">
            <v>10.08</v>
          </cell>
          <cell r="I28" t="str">
            <v>SO</v>
          </cell>
          <cell r="J28">
            <v>21.6</v>
          </cell>
          <cell r="K28">
            <v>0.60000000000000009</v>
          </cell>
        </row>
        <row r="29">
          <cell r="B29">
            <v>23.174999999999994</v>
          </cell>
          <cell r="C29">
            <v>25.6</v>
          </cell>
          <cell r="D29">
            <v>21.6</v>
          </cell>
          <cell r="E29">
            <v>88.75</v>
          </cell>
          <cell r="F29">
            <v>95</v>
          </cell>
          <cell r="G29">
            <v>79</v>
          </cell>
          <cell r="H29">
            <v>11.879999999999999</v>
          </cell>
          <cell r="I29" t="str">
            <v>S</v>
          </cell>
          <cell r="J29">
            <v>28.8</v>
          </cell>
          <cell r="K29">
            <v>0.4</v>
          </cell>
        </row>
        <row r="30">
          <cell r="B30">
            <v>25.249999999999996</v>
          </cell>
          <cell r="C30">
            <v>31.8</v>
          </cell>
          <cell r="D30">
            <v>20.9</v>
          </cell>
          <cell r="E30">
            <v>79.625</v>
          </cell>
          <cell r="F30">
            <v>95</v>
          </cell>
          <cell r="G30">
            <v>48</v>
          </cell>
          <cell r="H30">
            <v>10.8</v>
          </cell>
          <cell r="I30" t="str">
            <v>S</v>
          </cell>
          <cell r="J30">
            <v>26.64</v>
          </cell>
          <cell r="K30">
            <v>0.60000000000000009</v>
          </cell>
        </row>
        <row r="31">
          <cell r="B31">
            <v>26.783333333333335</v>
          </cell>
          <cell r="C31">
            <v>32.9</v>
          </cell>
          <cell r="D31">
            <v>21.6</v>
          </cell>
          <cell r="E31">
            <v>74.083333333333329</v>
          </cell>
          <cell r="F31">
            <v>95</v>
          </cell>
          <cell r="G31">
            <v>47</v>
          </cell>
          <cell r="H31">
            <v>14.76</v>
          </cell>
          <cell r="I31" t="str">
            <v>NE</v>
          </cell>
          <cell r="J31">
            <v>26.28</v>
          </cell>
          <cell r="K31">
            <v>0.4</v>
          </cell>
        </row>
        <row r="32">
          <cell r="B32">
            <v>28.429166666666671</v>
          </cell>
          <cell r="C32">
            <v>34.6</v>
          </cell>
          <cell r="D32">
            <v>23.2</v>
          </cell>
          <cell r="E32">
            <v>70.166666666666671</v>
          </cell>
          <cell r="F32">
            <v>94</v>
          </cell>
          <cell r="G32">
            <v>41</v>
          </cell>
          <cell r="H32">
            <v>12.24</v>
          </cell>
          <cell r="I32" t="str">
            <v>NO</v>
          </cell>
          <cell r="J32">
            <v>27.36</v>
          </cell>
          <cell r="K32">
            <v>0.4</v>
          </cell>
        </row>
        <row r="33">
          <cell r="B33">
            <v>28.683333333333337</v>
          </cell>
          <cell r="C33">
            <v>34.299999999999997</v>
          </cell>
          <cell r="D33">
            <v>23.5</v>
          </cell>
          <cell r="E33">
            <v>68.875</v>
          </cell>
          <cell r="F33">
            <v>93</v>
          </cell>
          <cell r="G33">
            <v>40</v>
          </cell>
          <cell r="H33">
            <v>14.04</v>
          </cell>
          <cell r="I33" t="str">
            <v>N</v>
          </cell>
          <cell r="J33">
            <v>37.080000000000005</v>
          </cell>
          <cell r="K33">
            <v>0</v>
          </cell>
        </row>
        <row r="34">
          <cell r="B34">
            <v>29.029166666666665</v>
          </cell>
          <cell r="C34">
            <v>34.799999999999997</v>
          </cell>
          <cell r="D34">
            <v>22.9</v>
          </cell>
          <cell r="E34">
            <v>65</v>
          </cell>
          <cell r="F34">
            <v>91</v>
          </cell>
          <cell r="G34">
            <v>39</v>
          </cell>
          <cell r="H34">
            <v>14.4</v>
          </cell>
          <cell r="I34" t="str">
            <v>N</v>
          </cell>
          <cell r="J34">
            <v>35.28</v>
          </cell>
          <cell r="K34">
            <v>0.2</v>
          </cell>
        </row>
        <row r="35">
          <cell r="B35">
            <v>28.545833333333338</v>
          </cell>
          <cell r="C35">
            <v>33.1</v>
          </cell>
          <cell r="D35">
            <v>24.3</v>
          </cell>
          <cell r="E35">
            <v>70.708333333333329</v>
          </cell>
          <cell r="F35">
            <v>88</v>
          </cell>
          <cell r="G35">
            <v>56</v>
          </cell>
          <cell r="H35">
            <v>11.520000000000001</v>
          </cell>
          <cell r="I35" t="str">
            <v>NE</v>
          </cell>
          <cell r="J35">
            <v>24.12</v>
          </cell>
          <cell r="K35">
            <v>0</v>
          </cell>
        </row>
        <row r="36">
          <cell r="I36" t="str">
            <v>S</v>
          </cell>
        </row>
      </sheetData>
      <sheetData sheetId="10">
        <row r="5">
          <cell r="B5">
            <v>28.224999999999998</v>
          </cell>
        </row>
      </sheetData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34.042857142857137</v>
          </cell>
          <cell r="C11">
            <v>37.299999999999997</v>
          </cell>
          <cell r="D11">
            <v>29.3</v>
          </cell>
          <cell r="E11">
            <v>35</v>
          </cell>
          <cell r="F11">
            <v>51</v>
          </cell>
          <cell r="G11">
            <v>23</v>
          </cell>
          <cell r="H11">
            <v>10.8</v>
          </cell>
          <cell r="I11" t="str">
            <v>N</v>
          </cell>
          <cell r="J11">
            <v>25.2</v>
          </cell>
          <cell r="K11">
            <v>0</v>
          </cell>
        </row>
        <row r="12">
          <cell r="B12">
            <v>34.800000000000004</v>
          </cell>
          <cell r="C12">
            <v>39.299999999999997</v>
          </cell>
          <cell r="D12">
            <v>27.3</v>
          </cell>
          <cell r="E12">
            <v>28.583333333333332</v>
          </cell>
          <cell r="F12">
            <v>59</v>
          </cell>
          <cell r="G12">
            <v>17</v>
          </cell>
          <cell r="H12">
            <v>16.559999999999999</v>
          </cell>
          <cell r="I12" t="str">
            <v>SO</v>
          </cell>
          <cell r="J12">
            <v>30.96</v>
          </cell>
          <cell r="K12">
            <v>0</v>
          </cell>
        </row>
        <row r="13">
          <cell r="B13">
            <v>28.679166666666664</v>
          </cell>
          <cell r="C13">
            <v>38.9</v>
          </cell>
          <cell r="D13">
            <v>19.100000000000001</v>
          </cell>
          <cell r="E13">
            <v>52.791666666666664</v>
          </cell>
          <cell r="F13">
            <v>85</v>
          </cell>
          <cell r="G13">
            <v>22</v>
          </cell>
          <cell r="H13">
            <v>17.64</v>
          </cell>
          <cell r="I13" t="str">
            <v>S</v>
          </cell>
          <cell r="J13">
            <v>34.56</v>
          </cell>
          <cell r="K13">
            <v>0</v>
          </cell>
        </row>
        <row r="14">
          <cell r="B14">
            <v>28.916666666666668</v>
          </cell>
          <cell r="C14">
            <v>39.200000000000003</v>
          </cell>
          <cell r="D14">
            <v>19.7</v>
          </cell>
          <cell r="E14">
            <v>60.25</v>
          </cell>
          <cell r="F14">
            <v>95</v>
          </cell>
          <cell r="G14">
            <v>20</v>
          </cell>
          <cell r="H14">
            <v>14.4</v>
          </cell>
          <cell r="I14" t="str">
            <v>S</v>
          </cell>
          <cell r="J14">
            <v>26.64</v>
          </cell>
          <cell r="K14">
            <v>0</v>
          </cell>
        </row>
        <row r="15">
          <cell r="B15">
            <v>27.614999999999998</v>
          </cell>
          <cell r="C15">
            <v>37.799999999999997</v>
          </cell>
          <cell r="D15">
            <v>20.2</v>
          </cell>
          <cell r="E15">
            <v>67.599999999999994</v>
          </cell>
          <cell r="F15">
            <v>91</v>
          </cell>
          <cell r="G15">
            <v>37</v>
          </cell>
          <cell r="H15">
            <v>18.720000000000002</v>
          </cell>
          <cell r="I15" t="str">
            <v>N</v>
          </cell>
          <cell r="J15">
            <v>34.200000000000003</v>
          </cell>
          <cell r="K15">
            <v>0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10">
        <row r="5">
          <cell r="B5" t="str">
            <v>*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26.808333333333337</v>
          </cell>
          <cell r="C5">
            <v>33.1</v>
          </cell>
          <cell r="D5">
            <v>21.4</v>
          </cell>
          <cell r="E5">
            <v>62.083333333333336</v>
          </cell>
          <cell r="F5">
            <v>87</v>
          </cell>
          <cell r="G5">
            <v>35</v>
          </cell>
          <cell r="H5">
            <v>18.36</v>
          </cell>
          <cell r="I5" t="str">
            <v>SO</v>
          </cell>
          <cell r="J5">
            <v>41.76</v>
          </cell>
          <cell r="K5">
            <v>0</v>
          </cell>
        </row>
        <row r="6">
          <cell r="B6">
            <v>24.375000000000004</v>
          </cell>
          <cell r="C6">
            <v>30.7</v>
          </cell>
          <cell r="D6">
            <v>19.2</v>
          </cell>
          <cell r="E6">
            <v>72.541666666666671</v>
          </cell>
          <cell r="F6">
            <v>95</v>
          </cell>
          <cell r="G6">
            <v>44</v>
          </cell>
          <cell r="H6">
            <v>18.720000000000002</v>
          </cell>
          <cell r="I6" t="str">
            <v>SO</v>
          </cell>
          <cell r="J6">
            <v>34.92</v>
          </cell>
          <cell r="K6">
            <v>0</v>
          </cell>
        </row>
        <row r="7">
          <cell r="B7">
            <v>22.349999999999998</v>
          </cell>
          <cell r="C7">
            <v>29.9</v>
          </cell>
          <cell r="D7">
            <v>15.5</v>
          </cell>
          <cell r="E7">
            <v>61.416666666666664</v>
          </cell>
          <cell r="F7">
            <v>81</v>
          </cell>
          <cell r="G7">
            <v>35</v>
          </cell>
          <cell r="H7">
            <v>36.36</v>
          </cell>
          <cell r="I7" t="str">
            <v>SO</v>
          </cell>
          <cell r="J7">
            <v>55.080000000000005</v>
          </cell>
          <cell r="K7">
            <v>0</v>
          </cell>
        </row>
        <row r="8">
          <cell r="B8">
            <v>21.316666666666666</v>
          </cell>
          <cell r="C8">
            <v>29.3</v>
          </cell>
          <cell r="D8">
            <v>13.7</v>
          </cell>
          <cell r="E8">
            <v>57.041666666666664</v>
          </cell>
          <cell r="F8">
            <v>79</v>
          </cell>
          <cell r="G8">
            <v>32</v>
          </cell>
          <cell r="H8">
            <v>34.200000000000003</v>
          </cell>
          <cell r="I8" t="str">
            <v>SO</v>
          </cell>
          <cell r="J8">
            <v>52.92</v>
          </cell>
          <cell r="K8">
            <v>0</v>
          </cell>
        </row>
        <row r="9">
          <cell r="B9">
            <v>21.370833333333334</v>
          </cell>
          <cell r="C9">
            <v>29.6</v>
          </cell>
          <cell r="D9">
            <v>14.6</v>
          </cell>
          <cell r="E9">
            <v>55.125</v>
          </cell>
          <cell r="F9">
            <v>78</v>
          </cell>
          <cell r="G9">
            <v>30</v>
          </cell>
          <cell r="H9">
            <v>27.36</v>
          </cell>
          <cell r="I9" t="str">
            <v>SO</v>
          </cell>
          <cell r="J9">
            <v>45</v>
          </cell>
          <cell r="K9">
            <v>0</v>
          </cell>
        </row>
        <row r="10">
          <cell r="B10">
            <v>22.125</v>
          </cell>
          <cell r="C10">
            <v>31.1</v>
          </cell>
          <cell r="D10">
            <v>15.3</v>
          </cell>
          <cell r="E10">
            <v>58.041666666666664</v>
          </cell>
          <cell r="F10">
            <v>83</v>
          </cell>
          <cell r="G10">
            <v>30</v>
          </cell>
          <cell r="H10">
            <v>20.88</v>
          </cell>
          <cell r="I10" t="str">
            <v>SO</v>
          </cell>
          <cell r="J10">
            <v>39.6</v>
          </cell>
          <cell r="K10">
            <v>0.4</v>
          </cell>
        </row>
        <row r="11">
          <cell r="B11">
            <v>20.895833333333332</v>
          </cell>
          <cell r="C11">
            <v>29.9</v>
          </cell>
          <cell r="D11">
            <v>15.5</v>
          </cell>
          <cell r="E11">
            <v>75.416666666666671</v>
          </cell>
          <cell r="F11">
            <v>95</v>
          </cell>
          <cell r="G11">
            <v>38</v>
          </cell>
          <cell r="H11">
            <v>31.680000000000003</v>
          </cell>
          <cell r="I11" t="str">
            <v>SO</v>
          </cell>
          <cell r="J11">
            <v>56.519999999999996</v>
          </cell>
          <cell r="K11">
            <v>9.6</v>
          </cell>
        </row>
        <row r="12">
          <cell r="B12">
            <v>25.245833333333337</v>
          </cell>
          <cell r="C12">
            <v>34.1</v>
          </cell>
          <cell r="D12">
            <v>16.600000000000001</v>
          </cell>
          <cell r="E12">
            <v>56.291666666666664</v>
          </cell>
          <cell r="F12">
            <v>92</v>
          </cell>
          <cell r="G12">
            <v>27</v>
          </cell>
          <cell r="H12">
            <v>15.120000000000001</v>
          </cell>
          <cell r="I12" t="str">
            <v>SO</v>
          </cell>
          <cell r="J12">
            <v>33.480000000000004</v>
          </cell>
          <cell r="K12">
            <v>0</v>
          </cell>
        </row>
        <row r="13">
          <cell r="B13">
            <v>26.108333333333331</v>
          </cell>
          <cell r="C13">
            <v>35.4</v>
          </cell>
          <cell r="D13">
            <v>17.3</v>
          </cell>
          <cell r="E13">
            <v>49</v>
          </cell>
          <cell r="F13">
            <v>83</v>
          </cell>
          <cell r="G13">
            <v>18</v>
          </cell>
          <cell r="H13">
            <v>20.52</v>
          </cell>
          <cell r="I13" t="str">
            <v>SO</v>
          </cell>
          <cell r="J13">
            <v>40.32</v>
          </cell>
          <cell r="K13">
            <v>0</v>
          </cell>
        </row>
        <row r="14">
          <cell r="B14">
            <v>27.033333333333335</v>
          </cell>
          <cell r="C14">
            <v>37.1</v>
          </cell>
          <cell r="D14">
            <v>17</v>
          </cell>
          <cell r="E14">
            <v>46.625</v>
          </cell>
          <cell r="F14">
            <v>85</v>
          </cell>
          <cell r="G14">
            <v>18</v>
          </cell>
          <cell r="H14">
            <v>15.840000000000002</v>
          </cell>
          <cell r="I14" t="str">
            <v>SO</v>
          </cell>
          <cell r="J14">
            <v>41.04</v>
          </cell>
          <cell r="K14">
            <v>0</v>
          </cell>
        </row>
        <row r="15">
          <cell r="B15">
            <v>27.570833333333329</v>
          </cell>
          <cell r="C15">
            <v>37.799999999999997</v>
          </cell>
          <cell r="D15">
            <v>19</v>
          </cell>
          <cell r="E15">
            <v>56.208333333333336</v>
          </cell>
          <cell r="F15">
            <v>87</v>
          </cell>
          <cell r="G15">
            <v>19</v>
          </cell>
          <cell r="H15">
            <v>11.16</v>
          </cell>
          <cell r="I15" t="str">
            <v>SO</v>
          </cell>
          <cell r="J15">
            <v>32.76</v>
          </cell>
          <cell r="K15">
            <v>0</v>
          </cell>
        </row>
        <row r="16">
          <cell r="B16">
            <v>27.341666666666669</v>
          </cell>
          <cell r="C16">
            <v>38.5</v>
          </cell>
          <cell r="D16">
            <v>19.100000000000001</v>
          </cell>
          <cell r="E16">
            <v>63.708333333333336</v>
          </cell>
          <cell r="F16">
            <v>96</v>
          </cell>
          <cell r="G16">
            <v>16</v>
          </cell>
          <cell r="H16">
            <v>14.04</v>
          </cell>
          <cell r="I16" t="str">
            <v>SO</v>
          </cell>
          <cell r="J16">
            <v>31.319999999999997</v>
          </cell>
          <cell r="K16">
            <v>0</v>
          </cell>
        </row>
        <row r="17">
          <cell r="B17">
            <v>28.345833333333331</v>
          </cell>
          <cell r="C17">
            <v>39.5</v>
          </cell>
          <cell r="D17">
            <v>19.5</v>
          </cell>
          <cell r="E17">
            <v>54.791666666666664</v>
          </cell>
          <cell r="F17">
            <v>90</v>
          </cell>
          <cell r="G17">
            <v>14</v>
          </cell>
          <cell r="H17">
            <v>17.64</v>
          </cell>
          <cell r="I17" t="str">
            <v>SO</v>
          </cell>
          <cell r="J17">
            <v>41.04</v>
          </cell>
          <cell r="K17">
            <v>0</v>
          </cell>
        </row>
        <row r="18">
          <cell r="B18">
            <v>29.637500000000006</v>
          </cell>
          <cell r="C18">
            <v>38.4</v>
          </cell>
          <cell r="D18">
            <v>21.2</v>
          </cell>
          <cell r="E18">
            <v>53.916666666666664</v>
          </cell>
          <cell r="F18">
            <v>87</v>
          </cell>
          <cell r="G18">
            <v>26</v>
          </cell>
          <cell r="H18">
            <v>10.44</v>
          </cell>
          <cell r="I18" t="str">
            <v>SO</v>
          </cell>
          <cell r="J18">
            <v>26.28</v>
          </cell>
          <cell r="K18">
            <v>0</v>
          </cell>
        </row>
        <row r="19">
          <cell r="B19">
            <v>29.658333333333331</v>
          </cell>
          <cell r="C19">
            <v>38.9</v>
          </cell>
          <cell r="D19">
            <v>22.6</v>
          </cell>
          <cell r="E19">
            <v>56.458333333333336</v>
          </cell>
          <cell r="F19">
            <v>87</v>
          </cell>
          <cell r="G19">
            <v>23</v>
          </cell>
          <cell r="H19">
            <v>18.36</v>
          </cell>
          <cell r="I19" t="str">
            <v>SO</v>
          </cell>
          <cell r="J19">
            <v>35.64</v>
          </cell>
          <cell r="K19">
            <v>0</v>
          </cell>
        </row>
        <row r="20">
          <cell r="B20">
            <v>30.079166666666669</v>
          </cell>
          <cell r="C20">
            <v>40.200000000000003</v>
          </cell>
          <cell r="D20">
            <v>21.5</v>
          </cell>
          <cell r="E20">
            <v>47.5</v>
          </cell>
          <cell r="F20">
            <v>81</v>
          </cell>
          <cell r="G20">
            <v>16</v>
          </cell>
          <cell r="H20">
            <v>23.400000000000002</v>
          </cell>
          <cell r="I20" t="str">
            <v>SO</v>
          </cell>
          <cell r="J20">
            <v>52.92</v>
          </cell>
          <cell r="K20">
            <v>0</v>
          </cell>
        </row>
        <row r="21">
          <cell r="B21">
            <v>31.233333333333338</v>
          </cell>
          <cell r="C21">
            <v>39.700000000000003</v>
          </cell>
          <cell r="D21">
            <v>21.9</v>
          </cell>
          <cell r="E21">
            <v>43.291666666666664</v>
          </cell>
          <cell r="F21">
            <v>77</v>
          </cell>
          <cell r="G21">
            <v>18</v>
          </cell>
          <cell r="H21">
            <v>21.6</v>
          </cell>
          <cell r="I21" t="str">
            <v>SO</v>
          </cell>
          <cell r="J21">
            <v>47.88</v>
          </cell>
          <cell r="K21">
            <v>0</v>
          </cell>
        </row>
        <row r="22">
          <cell r="B22">
            <v>29.769565217391307</v>
          </cell>
          <cell r="C22">
            <v>38.299999999999997</v>
          </cell>
          <cell r="D22">
            <v>21.8</v>
          </cell>
          <cell r="E22">
            <v>45.913043478260867</v>
          </cell>
          <cell r="F22">
            <v>67</v>
          </cell>
          <cell r="G22">
            <v>24</v>
          </cell>
          <cell r="H22">
            <v>16.559999999999999</v>
          </cell>
          <cell r="I22" t="str">
            <v>SO</v>
          </cell>
          <cell r="J22">
            <v>40.680000000000007</v>
          </cell>
          <cell r="K22">
            <v>0</v>
          </cell>
        </row>
        <row r="23">
          <cell r="B23">
            <v>29.450000000000003</v>
          </cell>
          <cell r="C23">
            <v>38.299999999999997</v>
          </cell>
          <cell r="D23">
            <v>22.5</v>
          </cell>
          <cell r="E23">
            <v>44.541666666666664</v>
          </cell>
          <cell r="F23">
            <v>84</v>
          </cell>
          <cell r="G23">
            <v>23</v>
          </cell>
          <cell r="H23">
            <v>25.2</v>
          </cell>
          <cell r="I23" t="str">
            <v>SO</v>
          </cell>
          <cell r="J23">
            <v>47.88</v>
          </cell>
          <cell r="K23">
            <v>2</v>
          </cell>
        </row>
        <row r="24">
          <cell r="B24">
            <v>20.783333333333331</v>
          </cell>
          <cell r="C24">
            <v>23.4</v>
          </cell>
          <cell r="D24">
            <v>18.8</v>
          </cell>
          <cell r="E24">
            <v>89.125</v>
          </cell>
          <cell r="F24">
            <v>96</v>
          </cell>
          <cell r="G24">
            <v>72</v>
          </cell>
          <cell r="H24">
            <v>20.88</v>
          </cell>
          <cell r="I24" t="str">
            <v>SO</v>
          </cell>
          <cell r="J24">
            <v>47.519999999999996</v>
          </cell>
          <cell r="K24">
            <v>39.4</v>
          </cell>
        </row>
        <row r="25">
          <cell r="B25">
            <v>22.308333333333337</v>
          </cell>
          <cell r="C25">
            <v>30</v>
          </cell>
          <cell r="D25">
            <v>16.600000000000001</v>
          </cell>
          <cell r="E25">
            <v>77.083333333333329</v>
          </cell>
          <cell r="F25">
            <v>97</v>
          </cell>
          <cell r="G25">
            <v>40</v>
          </cell>
          <cell r="H25">
            <v>17.64</v>
          </cell>
          <cell r="I25" t="str">
            <v>SO</v>
          </cell>
          <cell r="J25">
            <v>30.96</v>
          </cell>
          <cell r="K25">
            <v>0.2</v>
          </cell>
        </row>
        <row r="26">
          <cell r="B26">
            <v>22.833333333333332</v>
          </cell>
          <cell r="C26">
            <v>30.8</v>
          </cell>
          <cell r="D26">
            <v>17.100000000000001</v>
          </cell>
          <cell r="E26">
            <v>64.916666666666671</v>
          </cell>
          <cell r="F26">
            <v>93</v>
          </cell>
          <cell r="G26">
            <v>25</v>
          </cell>
          <cell r="H26">
            <v>24.12</v>
          </cell>
          <cell r="I26" t="str">
            <v>SO</v>
          </cell>
          <cell r="J26">
            <v>39.96</v>
          </cell>
          <cell r="K26">
            <v>0</v>
          </cell>
        </row>
        <row r="27">
          <cell r="B27">
            <v>23.617391304347827</v>
          </cell>
          <cell r="C27">
            <v>33</v>
          </cell>
          <cell r="D27">
            <v>15.5</v>
          </cell>
          <cell r="E27">
            <v>62.434782608695649</v>
          </cell>
          <cell r="F27">
            <v>90</v>
          </cell>
          <cell r="G27">
            <v>30</v>
          </cell>
          <cell r="H27">
            <v>19.8</v>
          </cell>
          <cell r="I27" t="str">
            <v>SO</v>
          </cell>
          <cell r="J27">
            <v>38.880000000000003</v>
          </cell>
          <cell r="K27">
            <v>0</v>
          </cell>
        </row>
        <row r="28">
          <cell r="B28">
            <v>23.070833333333329</v>
          </cell>
          <cell r="C28">
            <v>26.5</v>
          </cell>
          <cell r="D28">
            <v>20.6</v>
          </cell>
          <cell r="E28">
            <v>79.958333333333329</v>
          </cell>
          <cell r="F28">
            <v>91</v>
          </cell>
          <cell r="G28">
            <v>50</v>
          </cell>
          <cell r="H28">
            <v>8.2799999999999994</v>
          </cell>
          <cell r="I28" t="str">
            <v>SO</v>
          </cell>
          <cell r="J28">
            <v>21.6</v>
          </cell>
          <cell r="K28">
            <v>2.6000000000000005</v>
          </cell>
        </row>
        <row r="29">
          <cell r="B29">
            <v>23.349999999999998</v>
          </cell>
          <cell r="C29">
            <v>28</v>
          </cell>
          <cell r="D29">
            <v>19.3</v>
          </cell>
          <cell r="E29">
            <v>80.041666666666671</v>
          </cell>
          <cell r="F29">
            <v>96</v>
          </cell>
          <cell r="G29">
            <v>56</v>
          </cell>
          <cell r="H29">
            <v>14.76</v>
          </cell>
          <cell r="I29" t="str">
            <v>SO</v>
          </cell>
          <cell r="J29">
            <v>22.68</v>
          </cell>
          <cell r="K29">
            <v>0</v>
          </cell>
        </row>
        <row r="30">
          <cell r="B30">
            <v>23.987500000000001</v>
          </cell>
          <cell r="C30">
            <v>31</v>
          </cell>
          <cell r="D30">
            <v>19.100000000000001</v>
          </cell>
          <cell r="E30">
            <v>76.833333333333329</v>
          </cell>
          <cell r="F30">
            <v>96</v>
          </cell>
          <cell r="G30">
            <v>44</v>
          </cell>
          <cell r="H30">
            <v>15.48</v>
          </cell>
          <cell r="I30" t="str">
            <v>SO</v>
          </cell>
          <cell r="J30">
            <v>27.36</v>
          </cell>
          <cell r="K30">
            <v>0</v>
          </cell>
        </row>
        <row r="31">
          <cell r="B31">
            <v>25.924999999999997</v>
          </cell>
          <cell r="C31">
            <v>33.799999999999997</v>
          </cell>
          <cell r="D31">
            <v>19.399999999999999</v>
          </cell>
          <cell r="E31">
            <v>67.458333333333329</v>
          </cell>
          <cell r="F31">
            <v>94</v>
          </cell>
          <cell r="G31">
            <v>37</v>
          </cell>
          <cell r="H31">
            <v>18.720000000000002</v>
          </cell>
          <cell r="I31" t="str">
            <v>SO</v>
          </cell>
          <cell r="J31">
            <v>41.76</v>
          </cell>
          <cell r="K31">
            <v>0</v>
          </cell>
        </row>
        <row r="32">
          <cell r="B32">
            <v>27.25</v>
          </cell>
          <cell r="C32">
            <v>34.4</v>
          </cell>
          <cell r="D32">
            <v>19.5</v>
          </cell>
          <cell r="E32">
            <v>63.708333333333336</v>
          </cell>
          <cell r="F32">
            <v>93</v>
          </cell>
          <cell r="G32">
            <v>36</v>
          </cell>
          <cell r="H32">
            <v>15.120000000000001</v>
          </cell>
          <cell r="I32" t="str">
            <v>SO</v>
          </cell>
          <cell r="J32">
            <v>32.4</v>
          </cell>
          <cell r="K32">
            <v>0</v>
          </cell>
        </row>
        <row r="33">
          <cell r="B33">
            <v>28.154166666666669</v>
          </cell>
          <cell r="C33">
            <v>34.6</v>
          </cell>
          <cell r="D33">
            <v>22.6</v>
          </cell>
          <cell r="E33">
            <v>61.416666666666664</v>
          </cell>
          <cell r="F33">
            <v>81</v>
          </cell>
          <cell r="G33">
            <v>35</v>
          </cell>
          <cell r="H33">
            <v>16.920000000000002</v>
          </cell>
          <cell r="I33" t="str">
            <v>SO</v>
          </cell>
          <cell r="J33">
            <v>37.080000000000005</v>
          </cell>
          <cell r="K33">
            <v>1.2</v>
          </cell>
        </row>
        <row r="34">
          <cell r="B34">
            <v>25.929166666666664</v>
          </cell>
          <cell r="C34">
            <v>34.799999999999997</v>
          </cell>
          <cell r="D34">
            <v>21.1</v>
          </cell>
          <cell r="E34">
            <v>72.25</v>
          </cell>
          <cell r="F34">
            <v>95</v>
          </cell>
          <cell r="G34">
            <v>39</v>
          </cell>
          <cell r="H34">
            <v>22.32</v>
          </cell>
          <cell r="I34" t="str">
            <v>SO</v>
          </cell>
          <cell r="J34">
            <v>61.2</v>
          </cell>
          <cell r="K34">
            <v>7.2</v>
          </cell>
        </row>
        <row r="35">
          <cell r="B35">
            <v>24.004166666666666</v>
          </cell>
          <cell r="C35">
            <v>30.4</v>
          </cell>
          <cell r="D35">
            <v>20.2</v>
          </cell>
          <cell r="E35">
            <v>83.791666666666671</v>
          </cell>
          <cell r="F35">
            <v>96</v>
          </cell>
          <cell r="G35">
            <v>61</v>
          </cell>
          <cell r="H35">
            <v>15.120000000000001</v>
          </cell>
          <cell r="I35" t="str">
            <v>SO</v>
          </cell>
          <cell r="J35">
            <v>24.12</v>
          </cell>
          <cell r="K35">
            <v>0.2</v>
          </cell>
        </row>
        <row r="36">
          <cell r="I36" t="str">
            <v>SO</v>
          </cell>
        </row>
      </sheetData>
      <sheetData sheetId="10">
        <row r="5">
          <cell r="B5">
            <v>24.054166666666671</v>
          </cell>
        </row>
      </sheetData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26.921052631578949</v>
          </cell>
          <cell r="C5">
            <v>36.9</v>
          </cell>
          <cell r="D5">
            <v>22.3</v>
          </cell>
          <cell r="E5">
            <v>68.473684210526315</v>
          </cell>
          <cell r="F5">
            <v>88</v>
          </cell>
          <cell r="G5">
            <v>28</v>
          </cell>
          <cell r="H5">
            <v>37.080000000000005</v>
          </cell>
          <cell r="I5" t="str">
            <v>N</v>
          </cell>
          <cell r="J5">
            <v>66.600000000000009</v>
          </cell>
          <cell r="K5">
            <v>2.6</v>
          </cell>
        </row>
        <row r="6">
          <cell r="B6">
            <v>25.006666666666668</v>
          </cell>
          <cell r="C6">
            <v>30.6</v>
          </cell>
          <cell r="D6">
            <v>20.3</v>
          </cell>
          <cell r="E6">
            <v>73</v>
          </cell>
          <cell r="F6">
            <v>94</v>
          </cell>
          <cell r="G6">
            <v>48</v>
          </cell>
          <cell r="H6">
            <v>18.36</v>
          </cell>
          <cell r="I6" t="str">
            <v>SE</v>
          </cell>
          <cell r="J6">
            <v>31.319999999999997</v>
          </cell>
          <cell r="K6">
            <v>0</v>
          </cell>
        </row>
        <row r="7">
          <cell r="B7">
            <v>24.439999999999998</v>
          </cell>
          <cell r="C7">
            <v>31</v>
          </cell>
          <cell r="D7">
            <v>16.399999999999999</v>
          </cell>
          <cell r="E7">
            <v>55.65</v>
          </cell>
          <cell r="F7">
            <v>79</v>
          </cell>
          <cell r="G7">
            <v>37</v>
          </cell>
          <cell r="H7">
            <v>24.840000000000003</v>
          </cell>
          <cell r="I7" t="str">
            <v>SE</v>
          </cell>
          <cell r="J7">
            <v>43.56</v>
          </cell>
          <cell r="K7">
            <v>0</v>
          </cell>
        </row>
        <row r="8">
          <cell r="B8">
            <v>22.015789473684212</v>
          </cell>
          <cell r="C8">
            <v>30.5</v>
          </cell>
          <cell r="D8">
            <v>15.7</v>
          </cell>
          <cell r="E8">
            <v>53.94736842105263</v>
          </cell>
          <cell r="F8">
            <v>75</v>
          </cell>
          <cell r="G8">
            <v>33</v>
          </cell>
          <cell r="H8">
            <v>21.96</v>
          </cell>
          <cell r="I8" t="str">
            <v>SE</v>
          </cell>
          <cell r="J8">
            <v>42.12</v>
          </cell>
          <cell r="K8">
            <v>0</v>
          </cell>
        </row>
        <row r="9">
          <cell r="B9">
            <v>23.823529411764707</v>
          </cell>
          <cell r="C9">
            <v>31.4</v>
          </cell>
          <cell r="D9">
            <v>16.5</v>
          </cell>
          <cell r="E9">
            <v>44.764705882352942</v>
          </cell>
          <cell r="F9">
            <v>66</v>
          </cell>
          <cell r="G9">
            <v>26</v>
          </cell>
          <cell r="H9">
            <v>20.88</v>
          </cell>
          <cell r="I9" t="str">
            <v>SE</v>
          </cell>
          <cell r="J9">
            <v>33.840000000000003</v>
          </cell>
          <cell r="K9">
            <v>0</v>
          </cell>
        </row>
        <row r="10">
          <cell r="B10">
            <v>23.53</v>
          </cell>
          <cell r="C10">
            <v>32.5</v>
          </cell>
          <cell r="D10">
            <v>16.8</v>
          </cell>
          <cell r="E10">
            <v>45.65</v>
          </cell>
          <cell r="F10">
            <v>66</v>
          </cell>
          <cell r="G10">
            <v>21</v>
          </cell>
          <cell r="H10">
            <v>21.96</v>
          </cell>
          <cell r="I10" t="str">
            <v>SE</v>
          </cell>
          <cell r="J10">
            <v>38.519999999999996</v>
          </cell>
          <cell r="K10">
            <v>0</v>
          </cell>
        </row>
        <row r="11">
          <cell r="B11">
            <v>23.238888888888891</v>
          </cell>
          <cell r="D11">
            <v>15.3</v>
          </cell>
          <cell r="E11">
            <v>47.166666666666664</v>
          </cell>
          <cell r="F11">
            <v>81</v>
          </cell>
          <cell r="G11">
            <v>17</v>
          </cell>
          <cell r="H11">
            <v>19.440000000000001</v>
          </cell>
          <cell r="I11" t="str">
            <v>NE</v>
          </cell>
          <cell r="J11">
            <v>32.4</v>
          </cell>
          <cell r="K11">
            <v>0</v>
          </cell>
        </row>
        <row r="12">
          <cell r="B12">
            <v>25.131818181818179</v>
          </cell>
          <cell r="C12">
            <v>34.5</v>
          </cell>
          <cell r="D12">
            <v>16.100000000000001</v>
          </cell>
          <cell r="E12">
            <v>42.545454545454547</v>
          </cell>
          <cell r="F12">
            <v>78</v>
          </cell>
          <cell r="G12">
            <v>13</v>
          </cell>
          <cell r="H12">
            <v>12.24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26.813043478260866</v>
          </cell>
          <cell r="C13">
            <v>36.9</v>
          </cell>
          <cell r="D13">
            <v>15.6</v>
          </cell>
          <cell r="E13">
            <v>40.739130434782609</v>
          </cell>
          <cell r="F13">
            <v>82</v>
          </cell>
          <cell r="G13">
            <v>15</v>
          </cell>
          <cell r="H13">
            <v>12.6</v>
          </cell>
          <cell r="I13" t="str">
            <v>O</v>
          </cell>
          <cell r="J13">
            <v>28.08</v>
          </cell>
          <cell r="K13">
            <v>0</v>
          </cell>
        </row>
        <row r="14">
          <cell r="B14">
            <v>28.783333333333331</v>
          </cell>
          <cell r="C14">
            <v>38.200000000000003</v>
          </cell>
          <cell r="D14">
            <v>19</v>
          </cell>
          <cell r="E14">
            <v>39.833333333333336</v>
          </cell>
          <cell r="F14">
            <v>78</v>
          </cell>
          <cell r="G14">
            <v>15</v>
          </cell>
          <cell r="H14">
            <v>16.559999999999999</v>
          </cell>
          <cell r="I14" t="str">
            <v>SE</v>
          </cell>
          <cell r="J14">
            <v>32.4</v>
          </cell>
          <cell r="K14">
            <v>0</v>
          </cell>
        </row>
        <row r="15">
          <cell r="B15">
            <v>29.568181818181824</v>
          </cell>
          <cell r="C15">
            <v>38.4</v>
          </cell>
          <cell r="D15">
            <v>19.7</v>
          </cell>
          <cell r="E15">
            <v>37.454545454545453</v>
          </cell>
          <cell r="F15">
            <v>74</v>
          </cell>
          <cell r="G15">
            <v>13</v>
          </cell>
          <cell r="H15">
            <v>15.120000000000001</v>
          </cell>
          <cell r="I15" t="str">
            <v>SE</v>
          </cell>
          <cell r="J15">
            <v>34.56</v>
          </cell>
          <cell r="K15">
            <v>0</v>
          </cell>
        </row>
        <row r="16">
          <cell r="B16">
            <v>29.362499999999997</v>
          </cell>
          <cell r="C16">
            <v>39.700000000000003</v>
          </cell>
          <cell r="D16">
            <v>18.8</v>
          </cell>
          <cell r="E16">
            <v>35.75</v>
          </cell>
          <cell r="F16">
            <v>76</v>
          </cell>
          <cell r="G16">
            <v>11</v>
          </cell>
          <cell r="H16">
            <v>14.76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29.395833333333339</v>
          </cell>
          <cell r="C17">
            <v>39.1</v>
          </cell>
          <cell r="D17">
            <v>18.7</v>
          </cell>
          <cell r="E17">
            <v>36.208333333333336</v>
          </cell>
          <cell r="F17">
            <v>74</v>
          </cell>
          <cell r="G17">
            <v>13</v>
          </cell>
          <cell r="H17">
            <v>11.16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27.233333333333331</v>
          </cell>
          <cell r="C18">
            <v>39.200000000000003</v>
          </cell>
          <cell r="D18">
            <v>19.100000000000001</v>
          </cell>
          <cell r="E18">
            <v>44.055555555555557</v>
          </cell>
          <cell r="F18">
            <v>79</v>
          </cell>
          <cell r="G18">
            <v>12</v>
          </cell>
          <cell r="H18">
            <v>12.6</v>
          </cell>
          <cell r="I18" t="str">
            <v>O</v>
          </cell>
          <cell r="J18">
            <v>24.12</v>
          </cell>
          <cell r="K18">
            <v>0</v>
          </cell>
        </row>
        <row r="19">
          <cell r="B19">
            <v>30.044444444444441</v>
          </cell>
          <cell r="C19">
            <v>40.6</v>
          </cell>
          <cell r="D19">
            <v>20.9</v>
          </cell>
          <cell r="E19">
            <v>36.555555555555557</v>
          </cell>
          <cell r="F19">
            <v>65</v>
          </cell>
          <cell r="G19">
            <v>13</v>
          </cell>
          <cell r="H19">
            <v>12.96</v>
          </cell>
          <cell r="I19" t="str">
            <v>SO</v>
          </cell>
          <cell r="J19">
            <v>32.4</v>
          </cell>
          <cell r="K19">
            <v>0</v>
          </cell>
        </row>
        <row r="20">
          <cell r="B20">
            <v>32.528571428571425</v>
          </cell>
          <cell r="C20">
            <v>41.4</v>
          </cell>
          <cell r="D20">
            <v>23.7</v>
          </cell>
          <cell r="E20">
            <v>36.857142857142854</v>
          </cell>
          <cell r="F20">
            <v>68</v>
          </cell>
          <cell r="G20">
            <v>12</v>
          </cell>
          <cell r="H20">
            <v>15.840000000000002</v>
          </cell>
          <cell r="I20" t="str">
            <v>SE</v>
          </cell>
          <cell r="J20">
            <v>32.76</v>
          </cell>
          <cell r="K20">
            <v>0</v>
          </cell>
        </row>
        <row r="21">
          <cell r="B21">
            <v>30.98</v>
          </cell>
          <cell r="C21">
            <v>39.299999999999997</v>
          </cell>
          <cell r="D21">
            <v>24.3</v>
          </cell>
          <cell r="E21">
            <v>43.8</v>
          </cell>
          <cell r="F21">
            <v>71</v>
          </cell>
          <cell r="G21">
            <v>20</v>
          </cell>
          <cell r="H21">
            <v>13.32</v>
          </cell>
          <cell r="I21" t="str">
            <v>L</v>
          </cell>
          <cell r="J21">
            <v>23.759999999999998</v>
          </cell>
          <cell r="K21">
            <v>0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30.112500000000001</v>
          </cell>
          <cell r="C23">
            <v>32</v>
          </cell>
          <cell r="D23">
            <v>27.2</v>
          </cell>
          <cell r="E23">
            <v>48.375</v>
          </cell>
          <cell r="F23">
            <v>66</v>
          </cell>
          <cell r="G23">
            <v>39</v>
          </cell>
          <cell r="H23">
            <v>18.720000000000002</v>
          </cell>
          <cell r="I23" t="str">
            <v>NO</v>
          </cell>
          <cell r="J23">
            <v>38.519999999999996</v>
          </cell>
          <cell r="K23">
            <v>0</v>
          </cell>
        </row>
        <row r="24">
          <cell r="B24">
            <v>27.457142857142856</v>
          </cell>
          <cell r="C24">
            <v>30.9</v>
          </cell>
          <cell r="D24">
            <v>24.7</v>
          </cell>
          <cell r="E24">
            <v>63.142857142857146</v>
          </cell>
          <cell r="F24">
            <v>80</v>
          </cell>
          <cell r="G24">
            <v>44</v>
          </cell>
          <cell r="H24">
            <v>27.36</v>
          </cell>
          <cell r="I24" t="str">
            <v>S</v>
          </cell>
          <cell r="J24">
            <v>42.12</v>
          </cell>
          <cell r="K24">
            <v>0</v>
          </cell>
        </row>
        <row r="25">
          <cell r="B25">
            <v>25.477777777777774</v>
          </cell>
          <cell r="C25">
            <v>32.200000000000003</v>
          </cell>
          <cell r="D25">
            <v>20.3</v>
          </cell>
          <cell r="E25">
            <v>70.777777777777771</v>
          </cell>
          <cell r="F25">
            <v>95</v>
          </cell>
          <cell r="G25">
            <v>35</v>
          </cell>
          <cell r="H25">
            <v>14.76</v>
          </cell>
          <cell r="I25" t="str">
            <v>S</v>
          </cell>
          <cell r="J25">
            <v>37.440000000000005</v>
          </cell>
          <cell r="K25">
            <v>0</v>
          </cell>
        </row>
        <row r="26">
          <cell r="B26">
            <v>25.360000000000003</v>
          </cell>
          <cell r="C26">
            <v>33.700000000000003</v>
          </cell>
          <cell r="D26">
            <v>19.600000000000001</v>
          </cell>
          <cell r="E26">
            <v>57.4</v>
          </cell>
          <cell r="F26">
            <v>75</v>
          </cell>
          <cell r="G26">
            <v>34</v>
          </cell>
          <cell r="H26">
            <v>18.720000000000002</v>
          </cell>
          <cell r="I26" t="str">
            <v>SE</v>
          </cell>
          <cell r="J26">
            <v>30.96</v>
          </cell>
          <cell r="K26">
            <v>0</v>
          </cell>
        </row>
        <row r="27">
          <cell r="B27">
            <v>27.920833333333334</v>
          </cell>
          <cell r="C27">
            <v>35.1</v>
          </cell>
          <cell r="D27">
            <v>22.2</v>
          </cell>
          <cell r="E27">
            <v>55.666666666666664</v>
          </cell>
          <cell r="F27">
            <v>74</v>
          </cell>
          <cell r="G27">
            <v>31</v>
          </cell>
          <cell r="H27">
            <v>15.840000000000002</v>
          </cell>
          <cell r="I27" t="str">
            <v>SE</v>
          </cell>
          <cell r="J27">
            <v>29.880000000000003</v>
          </cell>
          <cell r="K27">
            <v>0</v>
          </cell>
        </row>
        <row r="28">
          <cell r="B28">
            <v>25.981818181818184</v>
          </cell>
          <cell r="C28">
            <v>30.5</v>
          </cell>
          <cell r="D28">
            <v>21.9</v>
          </cell>
          <cell r="E28">
            <v>67</v>
          </cell>
          <cell r="F28">
            <v>88</v>
          </cell>
          <cell r="G28">
            <v>44</v>
          </cell>
          <cell r="H28">
            <v>17.28</v>
          </cell>
          <cell r="I28" t="str">
            <v>SO</v>
          </cell>
          <cell r="J28">
            <v>34.92</v>
          </cell>
          <cell r="K28">
            <v>0</v>
          </cell>
        </row>
        <row r="29">
          <cell r="B29">
            <v>22.626086956521743</v>
          </cell>
          <cell r="C29">
            <v>25.1</v>
          </cell>
          <cell r="D29">
            <v>20.8</v>
          </cell>
          <cell r="E29">
            <v>85</v>
          </cell>
          <cell r="F29">
            <v>94</v>
          </cell>
          <cell r="G29">
            <v>70</v>
          </cell>
          <cell r="H29">
            <v>13.68</v>
          </cell>
          <cell r="I29" t="str">
            <v>L</v>
          </cell>
          <cell r="J29">
            <v>24.12</v>
          </cell>
          <cell r="K29">
            <v>9.3999999999999986</v>
          </cell>
        </row>
        <row r="30">
          <cell r="B30">
            <v>23.233333333333331</v>
          </cell>
          <cell r="C30">
            <v>27.9</v>
          </cell>
          <cell r="D30">
            <v>21.2</v>
          </cell>
          <cell r="E30">
            <v>83.142857142857139</v>
          </cell>
          <cell r="F30">
            <v>92</v>
          </cell>
          <cell r="G30">
            <v>57</v>
          </cell>
          <cell r="H30">
            <v>13.32</v>
          </cell>
          <cell r="I30" t="str">
            <v>L</v>
          </cell>
          <cell r="J30">
            <v>22.68</v>
          </cell>
          <cell r="K30">
            <v>1.2</v>
          </cell>
        </row>
        <row r="31">
          <cell r="B31">
            <v>25.5</v>
          </cell>
          <cell r="C31">
            <v>32.5</v>
          </cell>
          <cell r="D31">
            <v>20.7</v>
          </cell>
          <cell r="E31">
            <v>72.681818181818187</v>
          </cell>
          <cell r="F31">
            <v>94</v>
          </cell>
          <cell r="G31">
            <v>39</v>
          </cell>
          <cell r="H31">
            <v>11.16</v>
          </cell>
          <cell r="I31" t="str">
            <v>N</v>
          </cell>
          <cell r="J31">
            <v>21.240000000000002</v>
          </cell>
          <cell r="K31">
            <v>0</v>
          </cell>
        </row>
        <row r="32">
          <cell r="B32">
            <v>27.727272727272727</v>
          </cell>
          <cell r="C32">
            <v>33.9</v>
          </cell>
          <cell r="D32">
            <v>21.9</v>
          </cell>
          <cell r="E32">
            <v>55.863636363636367</v>
          </cell>
          <cell r="F32">
            <v>90</v>
          </cell>
          <cell r="G32">
            <v>28</v>
          </cell>
          <cell r="H32">
            <v>15.840000000000002</v>
          </cell>
          <cell r="I32" t="str">
            <v>SE</v>
          </cell>
          <cell r="J32">
            <v>29.52</v>
          </cell>
          <cell r="K32">
            <v>0</v>
          </cell>
        </row>
        <row r="33">
          <cell r="B33">
            <v>27.936842105263157</v>
          </cell>
          <cell r="C33">
            <v>35.1</v>
          </cell>
          <cell r="D33">
            <v>19.7</v>
          </cell>
          <cell r="E33">
            <v>49.210526315789473</v>
          </cell>
          <cell r="F33">
            <v>84</v>
          </cell>
          <cell r="G33">
            <v>22</v>
          </cell>
          <cell r="H33">
            <v>12.6</v>
          </cell>
          <cell r="I33" t="str">
            <v>O</v>
          </cell>
          <cell r="J33">
            <v>27.36</v>
          </cell>
          <cell r="K33">
            <v>0</v>
          </cell>
        </row>
        <row r="34">
          <cell r="B34">
            <v>26.829166666666669</v>
          </cell>
          <cell r="C34">
            <v>34.5</v>
          </cell>
          <cell r="D34">
            <v>21.7</v>
          </cell>
          <cell r="E34">
            <v>62.166666666666664</v>
          </cell>
          <cell r="F34">
            <v>88</v>
          </cell>
          <cell r="G34">
            <v>32</v>
          </cell>
          <cell r="H34">
            <v>16.920000000000002</v>
          </cell>
          <cell r="I34" t="str">
            <v>O</v>
          </cell>
          <cell r="J34">
            <v>60.12</v>
          </cell>
          <cell r="K34">
            <v>18.2</v>
          </cell>
        </row>
        <row r="35">
          <cell r="B35">
            <v>25.808333333333337</v>
          </cell>
          <cell r="C35">
            <v>31</v>
          </cell>
          <cell r="D35">
            <v>22.1</v>
          </cell>
          <cell r="E35">
            <v>72.5</v>
          </cell>
          <cell r="F35">
            <v>90</v>
          </cell>
          <cell r="G35">
            <v>49</v>
          </cell>
          <cell r="H35">
            <v>15.840000000000002</v>
          </cell>
          <cell r="I35" t="str">
            <v>N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10">
        <row r="5">
          <cell r="B5">
            <v>26.112499999999997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27.279166666666669</v>
          </cell>
          <cell r="C5">
            <v>31.2</v>
          </cell>
          <cell r="D5">
            <v>23.4</v>
          </cell>
          <cell r="E5">
            <v>58.916666666666664</v>
          </cell>
          <cell r="F5">
            <v>82</v>
          </cell>
          <cell r="G5">
            <v>43</v>
          </cell>
          <cell r="H5">
            <v>16.920000000000002</v>
          </cell>
          <cell r="I5" t="str">
            <v>N</v>
          </cell>
          <cell r="J5">
            <v>36.36</v>
          </cell>
          <cell r="K5">
            <v>0</v>
          </cell>
        </row>
        <row r="6">
          <cell r="B6">
            <v>24.016666666666666</v>
          </cell>
          <cell r="C6">
            <v>29.9</v>
          </cell>
          <cell r="D6">
            <v>19.3</v>
          </cell>
          <cell r="E6">
            <v>74.333333333333329</v>
          </cell>
          <cell r="F6">
            <v>100</v>
          </cell>
          <cell r="G6">
            <v>42</v>
          </cell>
          <cell r="H6">
            <v>17.28</v>
          </cell>
          <cell r="I6" t="str">
            <v>NE</v>
          </cell>
          <cell r="J6">
            <v>33.480000000000004</v>
          </cell>
          <cell r="K6">
            <v>0</v>
          </cell>
        </row>
        <row r="7">
          <cell r="B7">
            <v>21.470833333333335</v>
          </cell>
          <cell r="C7">
            <v>28.7</v>
          </cell>
          <cell r="D7">
            <v>14.7</v>
          </cell>
          <cell r="E7">
            <v>62.833333333333336</v>
          </cell>
          <cell r="F7">
            <v>82</v>
          </cell>
          <cell r="G7">
            <v>38</v>
          </cell>
          <cell r="H7">
            <v>31.319999999999997</v>
          </cell>
          <cell r="I7" t="str">
            <v>NE</v>
          </cell>
          <cell r="J7">
            <v>64.8</v>
          </cell>
          <cell r="K7">
            <v>0</v>
          </cell>
        </row>
        <row r="8">
          <cell r="B8">
            <v>20.362500000000001</v>
          </cell>
          <cell r="C8">
            <v>27.3</v>
          </cell>
          <cell r="D8">
            <v>13</v>
          </cell>
          <cell r="E8">
            <v>60.291666666666664</v>
          </cell>
          <cell r="F8">
            <v>86</v>
          </cell>
          <cell r="G8">
            <v>38</v>
          </cell>
          <cell r="H8">
            <v>29.880000000000003</v>
          </cell>
          <cell r="I8" t="str">
            <v>NE</v>
          </cell>
          <cell r="J8">
            <v>53.64</v>
          </cell>
          <cell r="K8">
            <v>0</v>
          </cell>
        </row>
        <row r="9">
          <cell r="B9">
            <v>20.770833333333332</v>
          </cell>
          <cell r="C9">
            <v>27.9</v>
          </cell>
          <cell r="D9">
            <v>14.1</v>
          </cell>
          <cell r="E9">
            <v>59.5</v>
          </cell>
          <cell r="F9">
            <v>83</v>
          </cell>
          <cell r="G9">
            <v>37</v>
          </cell>
          <cell r="H9">
            <v>27.720000000000002</v>
          </cell>
          <cell r="I9" t="str">
            <v>NE</v>
          </cell>
          <cell r="J9">
            <v>53.28</v>
          </cell>
          <cell r="K9">
            <v>0</v>
          </cell>
        </row>
        <row r="10">
          <cell r="B10">
            <v>22.083333333333332</v>
          </cell>
          <cell r="C10">
            <v>30.7</v>
          </cell>
          <cell r="D10">
            <v>15.9</v>
          </cell>
          <cell r="E10">
            <v>57.833333333333336</v>
          </cell>
          <cell r="F10">
            <v>78</v>
          </cell>
          <cell r="G10">
            <v>34</v>
          </cell>
          <cell r="H10">
            <v>25.56</v>
          </cell>
          <cell r="I10" t="str">
            <v>NE</v>
          </cell>
          <cell r="J10">
            <v>45</v>
          </cell>
          <cell r="K10">
            <v>0</v>
          </cell>
        </row>
        <row r="11">
          <cell r="B11">
            <v>21.445833333333329</v>
          </cell>
          <cell r="C11">
            <v>30</v>
          </cell>
          <cell r="D11">
            <v>14.9</v>
          </cell>
          <cell r="E11">
            <v>71.166666666666671</v>
          </cell>
          <cell r="F11">
            <v>100</v>
          </cell>
          <cell r="G11">
            <v>39</v>
          </cell>
          <cell r="H11">
            <v>23.759999999999998</v>
          </cell>
          <cell r="I11" t="str">
            <v>NE</v>
          </cell>
          <cell r="J11">
            <v>54.72</v>
          </cell>
          <cell r="K11">
            <v>13.4</v>
          </cell>
        </row>
        <row r="12">
          <cell r="B12">
            <v>25.400000000000002</v>
          </cell>
          <cell r="C12">
            <v>33.299999999999997</v>
          </cell>
          <cell r="D12">
            <v>18.899999999999999</v>
          </cell>
          <cell r="E12">
            <v>50.458333333333336</v>
          </cell>
          <cell r="F12">
            <v>73</v>
          </cell>
          <cell r="G12">
            <v>28</v>
          </cell>
          <cell r="H12">
            <v>15.120000000000001</v>
          </cell>
          <cell r="I12" t="str">
            <v>NE</v>
          </cell>
          <cell r="J12">
            <v>30.240000000000002</v>
          </cell>
          <cell r="K12">
            <v>0</v>
          </cell>
        </row>
        <row r="13">
          <cell r="B13">
            <v>26.062500000000004</v>
          </cell>
          <cell r="C13">
            <v>34.200000000000003</v>
          </cell>
          <cell r="D13">
            <v>19.100000000000001</v>
          </cell>
          <cell r="E13">
            <v>45.041666666666664</v>
          </cell>
          <cell r="F13">
            <v>69</v>
          </cell>
          <cell r="G13">
            <v>21</v>
          </cell>
          <cell r="H13">
            <v>17.64</v>
          </cell>
          <cell r="I13" t="str">
            <v>NE</v>
          </cell>
          <cell r="J13">
            <v>36.72</v>
          </cell>
          <cell r="K13">
            <v>0</v>
          </cell>
        </row>
        <row r="14">
          <cell r="B14">
            <v>27.741666666666671</v>
          </cell>
          <cell r="C14">
            <v>34.799999999999997</v>
          </cell>
          <cell r="D14">
            <v>20.3</v>
          </cell>
          <cell r="E14">
            <v>38.333333333333336</v>
          </cell>
          <cell r="F14">
            <v>57</v>
          </cell>
          <cell r="G14">
            <v>24</v>
          </cell>
          <cell r="H14">
            <v>14.76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28.254166666666663</v>
          </cell>
          <cell r="C15">
            <v>35.5</v>
          </cell>
          <cell r="D15">
            <v>22.9</v>
          </cell>
          <cell r="E15">
            <v>51.083333333333336</v>
          </cell>
          <cell r="F15">
            <v>80</v>
          </cell>
          <cell r="G15">
            <v>22</v>
          </cell>
          <cell r="H15">
            <v>13.68</v>
          </cell>
          <cell r="I15" t="str">
            <v>NE</v>
          </cell>
          <cell r="J15">
            <v>29.52</v>
          </cell>
          <cell r="K15">
            <v>0</v>
          </cell>
        </row>
        <row r="16">
          <cell r="B16">
            <v>28.495833333333334</v>
          </cell>
          <cell r="C16">
            <v>36.799999999999997</v>
          </cell>
          <cell r="D16">
            <v>22.2</v>
          </cell>
          <cell r="E16">
            <v>56.416666666666664</v>
          </cell>
          <cell r="F16">
            <v>87</v>
          </cell>
          <cell r="G16">
            <v>19</v>
          </cell>
          <cell r="H16">
            <v>14.4</v>
          </cell>
          <cell r="I16" t="str">
            <v>S</v>
          </cell>
          <cell r="J16">
            <v>32.04</v>
          </cell>
          <cell r="K16">
            <v>0</v>
          </cell>
        </row>
        <row r="17">
          <cell r="B17">
            <v>30.179166666666674</v>
          </cell>
          <cell r="C17">
            <v>36.200000000000003</v>
          </cell>
          <cell r="D17">
            <v>24.5</v>
          </cell>
          <cell r="E17">
            <v>38.208333333333336</v>
          </cell>
          <cell r="F17">
            <v>53</v>
          </cell>
          <cell r="G17">
            <v>24</v>
          </cell>
          <cell r="H17">
            <v>14.76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30.724999999999994</v>
          </cell>
          <cell r="C18">
            <v>36.799999999999997</v>
          </cell>
          <cell r="D18">
            <v>23.8</v>
          </cell>
          <cell r="E18">
            <v>44.166666666666664</v>
          </cell>
          <cell r="F18">
            <v>68</v>
          </cell>
          <cell r="G18">
            <v>19</v>
          </cell>
          <cell r="H18">
            <v>12.24</v>
          </cell>
          <cell r="I18" t="str">
            <v>O</v>
          </cell>
          <cell r="J18">
            <v>25.2</v>
          </cell>
          <cell r="K18">
            <v>0</v>
          </cell>
        </row>
        <row r="19">
          <cell r="B19">
            <v>30.583333333333339</v>
          </cell>
          <cell r="C19">
            <v>37.700000000000003</v>
          </cell>
          <cell r="D19">
            <v>24</v>
          </cell>
          <cell r="E19">
            <v>44.958333333333336</v>
          </cell>
          <cell r="F19">
            <v>67</v>
          </cell>
          <cell r="G19">
            <v>23</v>
          </cell>
          <cell r="H19">
            <v>15.840000000000002</v>
          </cell>
          <cell r="I19" t="str">
            <v>NE</v>
          </cell>
          <cell r="J19">
            <v>34.92</v>
          </cell>
          <cell r="K19">
            <v>0</v>
          </cell>
        </row>
        <row r="20">
          <cell r="B20">
            <v>29.933333333333334</v>
          </cell>
          <cell r="C20">
            <v>37.4</v>
          </cell>
          <cell r="D20">
            <v>23.2</v>
          </cell>
          <cell r="E20">
            <v>42.625</v>
          </cell>
          <cell r="F20">
            <v>63</v>
          </cell>
          <cell r="G20">
            <v>22</v>
          </cell>
          <cell r="H20">
            <v>21.240000000000002</v>
          </cell>
          <cell r="I20" t="str">
            <v>NE</v>
          </cell>
          <cell r="J20">
            <v>48.24</v>
          </cell>
          <cell r="K20">
            <v>0</v>
          </cell>
        </row>
        <row r="21">
          <cell r="B21">
            <v>31.158333333333335</v>
          </cell>
          <cell r="C21">
            <v>36.6</v>
          </cell>
          <cell r="D21">
            <v>22.8</v>
          </cell>
          <cell r="E21">
            <v>41.041666666666664</v>
          </cell>
          <cell r="F21">
            <v>70</v>
          </cell>
          <cell r="G21">
            <v>23</v>
          </cell>
          <cell r="H21">
            <v>16.559999999999999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29.366666666666664</v>
          </cell>
          <cell r="C22">
            <v>36</v>
          </cell>
          <cell r="D22">
            <v>21.4</v>
          </cell>
          <cell r="E22">
            <v>46.041666666666664</v>
          </cell>
          <cell r="F22">
            <v>68</v>
          </cell>
          <cell r="G22">
            <v>26</v>
          </cell>
          <cell r="H22">
            <v>17.28</v>
          </cell>
          <cell r="I22" t="str">
            <v>NO</v>
          </cell>
          <cell r="J22">
            <v>38.880000000000003</v>
          </cell>
          <cell r="K22">
            <v>0</v>
          </cell>
        </row>
        <row r="23">
          <cell r="B23">
            <v>29.920833333333345</v>
          </cell>
          <cell r="C23">
            <v>34.799999999999997</v>
          </cell>
          <cell r="D23">
            <v>25.6</v>
          </cell>
          <cell r="E23">
            <v>37.583333333333336</v>
          </cell>
          <cell r="F23">
            <v>56</v>
          </cell>
          <cell r="G23">
            <v>29</v>
          </cell>
          <cell r="H23">
            <v>20.52</v>
          </cell>
          <cell r="I23" t="str">
            <v>N</v>
          </cell>
          <cell r="J23">
            <v>59.4</v>
          </cell>
          <cell r="K23">
            <v>0</v>
          </cell>
        </row>
        <row r="24">
          <cell r="B24">
            <v>20.141666666666669</v>
          </cell>
          <cell r="C24">
            <v>28.6</v>
          </cell>
          <cell r="D24">
            <v>18.2</v>
          </cell>
          <cell r="E24">
            <v>86.117647058823536</v>
          </cell>
          <cell r="F24">
            <v>100</v>
          </cell>
          <cell r="G24">
            <v>51</v>
          </cell>
          <cell r="H24">
            <v>17.28</v>
          </cell>
          <cell r="I24" t="str">
            <v>L</v>
          </cell>
          <cell r="J24">
            <v>43.92</v>
          </cell>
          <cell r="K24">
            <v>69.200000000000017</v>
          </cell>
        </row>
        <row r="25">
          <cell r="B25">
            <v>21.554166666666671</v>
          </cell>
          <cell r="C25">
            <v>28.1</v>
          </cell>
          <cell r="D25">
            <v>17</v>
          </cell>
          <cell r="E25">
            <v>76.590909090909093</v>
          </cell>
          <cell r="F25">
            <v>100</v>
          </cell>
          <cell r="G25">
            <v>49</v>
          </cell>
          <cell r="H25">
            <v>16.559999999999999</v>
          </cell>
          <cell r="I25" t="str">
            <v>L</v>
          </cell>
          <cell r="J25">
            <v>35.64</v>
          </cell>
          <cell r="K25">
            <v>0.2</v>
          </cell>
        </row>
        <row r="26">
          <cell r="B26">
            <v>22.791666666666661</v>
          </cell>
          <cell r="C26">
            <v>29.4</v>
          </cell>
          <cell r="D26">
            <v>17.3</v>
          </cell>
          <cell r="E26">
            <v>64.375</v>
          </cell>
          <cell r="F26">
            <v>87</v>
          </cell>
          <cell r="G26">
            <v>31</v>
          </cell>
          <cell r="H26">
            <v>20.88</v>
          </cell>
          <cell r="I26" t="str">
            <v>L</v>
          </cell>
          <cell r="J26">
            <v>41.76</v>
          </cell>
          <cell r="K26">
            <v>0</v>
          </cell>
        </row>
        <row r="27">
          <cell r="B27">
            <v>23.829166666666666</v>
          </cell>
          <cell r="C27">
            <v>31.5</v>
          </cell>
          <cell r="D27">
            <v>16.8</v>
          </cell>
          <cell r="E27">
            <v>58.541666666666664</v>
          </cell>
          <cell r="F27">
            <v>79</v>
          </cell>
          <cell r="G27">
            <v>36</v>
          </cell>
          <cell r="H27">
            <v>19.8</v>
          </cell>
          <cell r="I27" t="str">
            <v>NE</v>
          </cell>
          <cell r="J27">
            <v>38.519999999999996</v>
          </cell>
          <cell r="K27">
            <v>0</v>
          </cell>
        </row>
        <row r="28">
          <cell r="B28">
            <v>21.845833333333331</v>
          </cell>
          <cell r="C28">
            <v>27.2</v>
          </cell>
          <cell r="D28">
            <v>18.600000000000001</v>
          </cell>
          <cell r="E28">
            <v>81.708333333333329</v>
          </cell>
          <cell r="F28">
            <v>100</v>
          </cell>
          <cell r="G28">
            <v>51</v>
          </cell>
          <cell r="H28">
            <v>14.04</v>
          </cell>
          <cell r="I28" t="str">
            <v>NE</v>
          </cell>
          <cell r="J28">
            <v>37.440000000000005</v>
          </cell>
          <cell r="K28">
            <v>13.399999999999999</v>
          </cell>
        </row>
        <row r="29">
          <cell r="B29">
            <v>22.487499999999997</v>
          </cell>
          <cell r="C29">
            <v>26.9</v>
          </cell>
          <cell r="D29">
            <v>19</v>
          </cell>
          <cell r="E29">
            <v>77.083333333333329</v>
          </cell>
          <cell r="F29">
            <v>93</v>
          </cell>
          <cell r="G29">
            <v>61</v>
          </cell>
          <cell r="H29">
            <v>7.9200000000000008</v>
          </cell>
          <cell r="I29" t="str">
            <v>NE</v>
          </cell>
          <cell r="J29">
            <v>18</v>
          </cell>
          <cell r="K29">
            <v>0</v>
          </cell>
        </row>
        <row r="30">
          <cell r="B30">
            <v>23.274999999999995</v>
          </cell>
          <cell r="C30">
            <v>30</v>
          </cell>
          <cell r="D30">
            <v>19.2</v>
          </cell>
          <cell r="E30">
            <v>71.17647058823529</v>
          </cell>
          <cell r="F30">
            <v>100</v>
          </cell>
          <cell r="G30">
            <v>47</v>
          </cell>
          <cell r="H30">
            <v>17.64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24.754166666666666</v>
          </cell>
          <cell r="C31">
            <v>31.5</v>
          </cell>
          <cell r="D31">
            <v>18.899999999999999</v>
          </cell>
          <cell r="E31">
            <v>71.086956521739125</v>
          </cell>
          <cell r="F31">
            <v>100</v>
          </cell>
          <cell r="G31">
            <v>44</v>
          </cell>
          <cell r="H31">
            <v>20.52</v>
          </cell>
          <cell r="I31" t="str">
            <v>NE</v>
          </cell>
          <cell r="J31">
            <v>40.680000000000007</v>
          </cell>
          <cell r="K31">
            <v>0</v>
          </cell>
        </row>
        <row r="32">
          <cell r="B32">
            <v>25.162500000000005</v>
          </cell>
          <cell r="C32">
            <v>30.3</v>
          </cell>
          <cell r="D32">
            <v>21.2</v>
          </cell>
          <cell r="E32">
            <v>71.791666666666671</v>
          </cell>
          <cell r="F32">
            <v>85</v>
          </cell>
          <cell r="G32">
            <v>53</v>
          </cell>
          <cell r="H32">
            <v>10.44</v>
          </cell>
          <cell r="I32" t="str">
            <v>NE</v>
          </cell>
          <cell r="J32">
            <v>35.64</v>
          </cell>
          <cell r="K32">
            <v>0.8</v>
          </cell>
        </row>
        <row r="33">
          <cell r="B33">
            <v>26.725000000000005</v>
          </cell>
          <cell r="C33">
            <v>32.1</v>
          </cell>
          <cell r="D33">
            <v>22.5</v>
          </cell>
          <cell r="E33">
            <v>67.541666666666671</v>
          </cell>
          <cell r="F33">
            <v>89</v>
          </cell>
          <cell r="G33">
            <v>42</v>
          </cell>
          <cell r="H33">
            <v>15.120000000000001</v>
          </cell>
          <cell r="I33" t="str">
            <v>N</v>
          </cell>
          <cell r="J33">
            <v>37.800000000000004</v>
          </cell>
          <cell r="K33">
            <v>0.6</v>
          </cell>
        </row>
        <row r="34">
          <cell r="B34">
            <v>25.549999999999997</v>
          </cell>
          <cell r="C34">
            <v>32</v>
          </cell>
          <cell r="D34">
            <v>19.8</v>
          </cell>
          <cell r="E34">
            <v>69.583333333333329</v>
          </cell>
          <cell r="F34">
            <v>100</v>
          </cell>
          <cell r="G34">
            <v>46</v>
          </cell>
          <cell r="H34">
            <v>20.88</v>
          </cell>
          <cell r="I34" t="str">
            <v>N</v>
          </cell>
          <cell r="J34">
            <v>51.480000000000004</v>
          </cell>
          <cell r="K34">
            <v>15.4</v>
          </cell>
        </row>
        <row r="35">
          <cell r="B35">
            <v>23.720833333333331</v>
          </cell>
          <cell r="C35">
            <v>31.3</v>
          </cell>
          <cell r="D35">
            <v>19.399999999999999</v>
          </cell>
          <cell r="E35">
            <v>82.666666666666671</v>
          </cell>
          <cell r="F35">
            <v>100</v>
          </cell>
          <cell r="G35">
            <v>54</v>
          </cell>
          <cell r="H35">
            <v>16.920000000000002</v>
          </cell>
          <cell r="I35" t="str">
            <v>NE</v>
          </cell>
          <cell r="J35">
            <v>39.96</v>
          </cell>
          <cell r="K35">
            <v>6.6</v>
          </cell>
        </row>
        <row r="36">
          <cell r="I36" t="str">
            <v>NE</v>
          </cell>
        </row>
      </sheetData>
      <sheetData sheetId="10">
        <row r="5">
          <cell r="B5">
            <v>23.441666666666666</v>
          </cell>
        </row>
      </sheetData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30.479166666666668</v>
          </cell>
          <cell r="C5">
            <v>35.4</v>
          </cell>
          <cell r="D5">
            <v>24.9</v>
          </cell>
          <cell r="E5">
            <v>57.708333333333336</v>
          </cell>
          <cell r="F5">
            <v>81</v>
          </cell>
          <cell r="G5">
            <v>40</v>
          </cell>
          <cell r="H5">
            <v>8.64</v>
          </cell>
          <cell r="I5" t="str">
            <v>SO</v>
          </cell>
          <cell r="J5">
            <v>28.44</v>
          </cell>
          <cell r="K5">
            <v>0</v>
          </cell>
        </row>
        <row r="6">
          <cell r="B6">
            <v>27.470833333333331</v>
          </cell>
          <cell r="C6">
            <v>33.9</v>
          </cell>
          <cell r="D6">
            <v>22.4</v>
          </cell>
          <cell r="E6">
            <v>69.375</v>
          </cell>
          <cell r="F6">
            <v>89</v>
          </cell>
          <cell r="G6">
            <v>43</v>
          </cell>
          <cell r="H6">
            <v>10.08</v>
          </cell>
          <cell r="I6" t="str">
            <v>SO</v>
          </cell>
          <cell r="J6">
            <v>36</v>
          </cell>
          <cell r="K6">
            <v>0</v>
          </cell>
        </row>
        <row r="7">
          <cell r="B7">
            <v>27.691666666666666</v>
          </cell>
          <cell r="C7">
            <v>34.9</v>
          </cell>
          <cell r="D7">
            <v>20.3</v>
          </cell>
          <cell r="E7">
            <v>54.291666666666664</v>
          </cell>
          <cell r="F7">
            <v>82</v>
          </cell>
          <cell r="G7">
            <v>24</v>
          </cell>
          <cell r="H7">
            <v>11.520000000000001</v>
          </cell>
          <cell r="I7" t="str">
            <v>SO</v>
          </cell>
          <cell r="J7">
            <v>28.8</v>
          </cell>
          <cell r="K7">
            <v>0</v>
          </cell>
        </row>
        <row r="8">
          <cell r="B8">
            <v>28.383333333333336</v>
          </cell>
          <cell r="C8">
            <v>36</v>
          </cell>
          <cell r="D8">
            <v>21.2</v>
          </cell>
          <cell r="E8">
            <v>47.833333333333336</v>
          </cell>
          <cell r="F8">
            <v>75</v>
          </cell>
          <cell r="G8">
            <v>26</v>
          </cell>
          <cell r="H8">
            <v>16.559999999999999</v>
          </cell>
          <cell r="I8" t="str">
            <v>SO</v>
          </cell>
          <cell r="J8">
            <v>40.32</v>
          </cell>
          <cell r="K8">
            <v>0</v>
          </cell>
        </row>
        <row r="9">
          <cell r="B9">
            <v>29.412499999999998</v>
          </cell>
          <cell r="C9">
            <v>35.5</v>
          </cell>
          <cell r="D9">
            <v>22.1</v>
          </cell>
          <cell r="E9">
            <v>46.708333333333336</v>
          </cell>
          <cell r="F9">
            <v>71</v>
          </cell>
          <cell r="G9">
            <v>30</v>
          </cell>
          <cell r="H9">
            <v>15.48</v>
          </cell>
          <cell r="I9" t="str">
            <v>SO</v>
          </cell>
          <cell r="J9">
            <v>37.080000000000005</v>
          </cell>
          <cell r="K9">
            <v>0</v>
          </cell>
        </row>
        <row r="10">
          <cell r="B10">
            <v>29.141666666666669</v>
          </cell>
          <cell r="C10">
            <v>33.5</v>
          </cell>
          <cell r="D10">
            <v>24.4</v>
          </cell>
          <cell r="E10">
            <v>51.541666666666664</v>
          </cell>
          <cell r="F10">
            <v>72</v>
          </cell>
          <cell r="G10">
            <v>33</v>
          </cell>
          <cell r="H10">
            <v>5.04</v>
          </cell>
          <cell r="I10" t="str">
            <v>SO</v>
          </cell>
          <cell r="J10">
            <v>27.720000000000002</v>
          </cell>
          <cell r="K10">
            <v>0</v>
          </cell>
        </row>
        <row r="11">
          <cell r="B11">
            <v>28.020833333333339</v>
          </cell>
          <cell r="C11">
            <v>36.9</v>
          </cell>
          <cell r="D11">
            <v>20.8</v>
          </cell>
          <cell r="E11">
            <v>58.875</v>
          </cell>
          <cell r="F11">
            <v>92</v>
          </cell>
          <cell r="G11">
            <v>24</v>
          </cell>
          <cell r="H11">
            <v>13.68</v>
          </cell>
          <cell r="I11" t="str">
            <v>SO</v>
          </cell>
          <cell r="J11">
            <v>38.880000000000003</v>
          </cell>
          <cell r="K11">
            <v>18.2</v>
          </cell>
        </row>
        <row r="12">
          <cell r="B12">
            <v>29.104166666666671</v>
          </cell>
          <cell r="C12">
            <v>38.1</v>
          </cell>
          <cell r="D12">
            <v>20.9</v>
          </cell>
          <cell r="E12">
            <v>54</v>
          </cell>
          <cell r="F12">
            <v>87</v>
          </cell>
          <cell r="G12">
            <v>22</v>
          </cell>
          <cell r="H12">
            <v>11.16</v>
          </cell>
          <cell r="I12" t="str">
            <v>SO</v>
          </cell>
          <cell r="J12">
            <v>30.96</v>
          </cell>
          <cell r="K12">
            <v>0</v>
          </cell>
        </row>
        <row r="13">
          <cell r="B13">
            <v>31.233333333333338</v>
          </cell>
          <cell r="C13">
            <v>38.5</v>
          </cell>
          <cell r="D13">
            <v>23.3</v>
          </cell>
          <cell r="E13">
            <v>41</v>
          </cell>
          <cell r="F13">
            <v>73</v>
          </cell>
          <cell r="G13">
            <v>15</v>
          </cell>
          <cell r="H13">
            <v>17.64</v>
          </cell>
          <cell r="I13" t="str">
            <v>SO</v>
          </cell>
          <cell r="J13">
            <v>43.2</v>
          </cell>
          <cell r="K13">
            <v>0</v>
          </cell>
        </row>
        <row r="14">
          <cell r="B14">
            <v>32.0625</v>
          </cell>
          <cell r="C14">
            <v>39.200000000000003</v>
          </cell>
          <cell r="D14">
            <v>26.5</v>
          </cell>
          <cell r="E14">
            <v>41.75</v>
          </cell>
          <cell r="F14">
            <v>55</v>
          </cell>
          <cell r="G14">
            <v>24</v>
          </cell>
          <cell r="H14">
            <v>7.9200000000000008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25.941666666666666</v>
          </cell>
          <cell r="C15">
            <v>32.5</v>
          </cell>
          <cell r="D15">
            <v>21.3</v>
          </cell>
          <cell r="E15">
            <v>69.291666666666671</v>
          </cell>
          <cell r="F15">
            <v>83</v>
          </cell>
          <cell r="G15">
            <v>42</v>
          </cell>
          <cell r="H15">
            <v>6.84</v>
          </cell>
          <cell r="I15" t="str">
            <v>SO</v>
          </cell>
          <cell r="J15">
            <v>29.880000000000003</v>
          </cell>
          <cell r="K15">
            <v>0</v>
          </cell>
        </row>
        <row r="16">
          <cell r="B16">
            <v>28.179166666666674</v>
          </cell>
          <cell r="C16">
            <v>39.5</v>
          </cell>
          <cell r="D16">
            <v>20.3</v>
          </cell>
          <cell r="E16">
            <v>62.041666666666664</v>
          </cell>
          <cell r="F16">
            <v>91</v>
          </cell>
          <cell r="G16">
            <v>24</v>
          </cell>
          <cell r="H16">
            <v>0</v>
          </cell>
          <cell r="I16" t="str">
            <v>SO</v>
          </cell>
          <cell r="J16">
            <v>15.48</v>
          </cell>
          <cell r="K16">
            <v>0</v>
          </cell>
        </row>
        <row r="17">
          <cell r="B17">
            <v>31.004166666666666</v>
          </cell>
          <cell r="C17">
            <v>40</v>
          </cell>
          <cell r="D17">
            <v>23.9</v>
          </cell>
          <cell r="E17">
            <v>56.833333333333336</v>
          </cell>
          <cell r="F17">
            <v>83</v>
          </cell>
          <cell r="G17">
            <v>26</v>
          </cell>
          <cell r="H17">
            <v>1.4400000000000002</v>
          </cell>
          <cell r="I17" t="str">
            <v>SO</v>
          </cell>
          <cell r="J17">
            <v>19.8</v>
          </cell>
          <cell r="K17">
            <v>0</v>
          </cell>
        </row>
        <row r="18">
          <cell r="B18">
            <v>32.43333333333333</v>
          </cell>
          <cell r="C18">
            <v>41.5</v>
          </cell>
          <cell r="D18">
            <v>24</v>
          </cell>
          <cell r="E18">
            <v>49.625</v>
          </cell>
          <cell r="F18">
            <v>79</v>
          </cell>
          <cell r="G18">
            <v>19</v>
          </cell>
          <cell r="H18">
            <v>0</v>
          </cell>
          <cell r="I18" t="str">
            <v>SO</v>
          </cell>
          <cell r="J18">
            <v>0</v>
          </cell>
          <cell r="K18">
            <v>0</v>
          </cell>
        </row>
        <row r="19">
          <cell r="B19">
            <v>32.720833333333324</v>
          </cell>
          <cell r="C19">
            <v>41.5</v>
          </cell>
          <cell r="D19">
            <v>24.1</v>
          </cell>
          <cell r="E19">
            <v>45.583333333333336</v>
          </cell>
          <cell r="F19">
            <v>76</v>
          </cell>
          <cell r="G19">
            <v>20</v>
          </cell>
          <cell r="H19">
            <v>2.52</v>
          </cell>
          <cell r="I19" t="str">
            <v>SO</v>
          </cell>
          <cell r="J19">
            <v>29.880000000000003</v>
          </cell>
          <cell r="K19">
            <v>0</v>
          </cell>
        </row>
        <row r="20">
          <cell r="B20">
            <v>34.13750000000001</v>
          </cell>
          <cell r="C20">
            <v>42.7</v>
          </cell>
          <cell r="D20">
            <v>27.9</v>
          </cell>
          <cell r="E20">
            <v>39.583333333333336</v>
          </cell>
          <cell r="F20">
            <v>55</v>
          </cell>
          <cell r="G20">
            <v>17</v>
          </cell>
          <cell r="H20">
            <v>14.76</v>
          </cell>
          <cell r="I20" t="str">
            <v>SO</v>
          </cell>
          <cell r="J20">
            <v>40.680000000000007</v>
          </cell>
          <cell r="K20">
            <v>0</v>
          </cell>
        </row>
        <row r="21">
          <cell r="B21">
            <v>33.87083333333333</v>
          </cell>
          <cell r="C21">
            <v>41.6</v>
          </cell>
          <cell r="D21">
            <v>27.1</v>
          </cell>
          <cell r="E21">
            <v>39.291666666666664</v>
          </cell>
          <cell r="F21">
            <v>60</v>
          </cell>
          <cell r="G21">
            <v>21</v>
          </cell>
          <cell r="H21">
            <v>5.7600000000000007</v>
          </cell>
          <cell r="I21" t="str">
            <v>SO</v>
          </cell>
          <cell r="J21">
            <v>36.36</v>
          </cell>
          <cell r="K21">
            <v>0</v>
          </cell>
        </row>
        <row r="22">
          <cell r="B22">
            <v>33.875</v>
          </cell>
          <cell r="C22">
            <v>41.1</v>
          </cell>
          <cell r="D22">
            <v>28</v>
          </cell>
          <cell r="E22">
            <v>40.833333333333336</v>
          </cell>
          <cell r="F22">
            <v>62</v>
          </cell>
          <cell r="G22">
            <v>22</v>
          </cell>
          <cell r="H22">
            <v>8.64</v>
          </cell>
          <cell r="I22" t="str">
            <v>SO</v>
          </cell>
          <cell r="J22">
            <v>30.96</v>
          </cell>
          <cell r="K22">
            <v>0</v>
          </cell>
        </row>
        <row r="23">
          <cell r="B23">
            <v>32.408333333333331</v>
          </cell>
          <cell r="C23">
            <v>40.799999999999997</v>
          </cell>
          <cell r="D23">
            <v>26.2</v>
          </cell>
          <cell r="E23">
            <v>41.666666666666664</v>
          </cell>
          <cell r="F23">
            <v>63</v>
          </cell>
          <cell r="G23">
            <v>21</v>
          </cell>
          <cell r="H23">
            <v>25.2</v>
          </cell>
          <cell r="I23" t="str">
            <v>SO</v>
          </cell>
          <cell r="J23">
            <v>58.680000000000007</v>
          </cell>
          <cell r="K23">
            <v>3.4</v>
          </cell>
        </row>
        <row r="24">
          <cell r="B24">
            <v>26.066666666666666</v>
          </cell>
          <cell r="C24">
            <v>30.9</v>
          </cell>
          <cell r="D24">
            <v>22.5</v>
          </cell>
          <cell r="E24">
            <v>71.333333333333329</v>
          </cell>
          <cell r="F24">
            <v>91</v>
          </cell>
          <cell r="G24">
            <v>45</v>
          </cell>
          <cell r="H24">
            <v>17.64</v>
          </cell>
          <cell r="I24" t="str">
            <v>SO</v>
          </cell>
          <cell r="J24">
            <v>42.480000000000004</v>
          </cell>
          <cell r="K24">
            <v>5</v>
          </cell>
        </row>
        <row r="25">
          <cell r="B25">
            <v>26.795833333333338</v>
          </cell>
          <cell r="C25">
            <v>33.9</v>
          </cell>
          <cell r="D25">
            <v>20.8</v>
          </cell>
          <cell r="E25">
            <v>65</v>
          </cell>
          <cell r="F25">
            <v>93</v>
          </cell>
          <cell r="G25">
            <v>33</v>
          </cell>
          <cell r="H25">
            <v>5.04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28.745833333333334</v>
          </cell>
          <cell r="C26">
            <v>37.200000000000003</v>
          </cell>
          <cell r="D26">
            <v>20.6</v>
          </cell>
          <cell r="E26">
            <v>53.458333333333336</v>
          </cell>
          <cell r="F26">
            <v>86</v>
          </cell>
          <cell r="G26">
            <v>27</v>
          </cell>
          <cell r="H26">
            <v>5.4</v>
          </cell>
          <cell r="I26" t="str">
            <v>SO</v>
          </cell>
          <cell r="J26">
            <v>30.6</v>
          </cell>
          <cell r="K26">
            <v>0</v>
          </cell>
        </row>
        <row r="27">
          <cell r="B27">
            <v>28.141666666666662</v>
          </cell>
          <cell r="C27">
            <v>37.799999999999997</v>
          </cell>
          <cell r="D27">
            <v>21.5</v>
          </cell>
          <cell r="E27">
            <v>52.458333333333336</v>
          </cell>
          <cell r="F27">
            <v>74</v>
          </cell>
          <cell r="G27">
            <v>26</v>
          </cell>
          <cell r="H27">
            <v>15.48</v>
          </cell>
          <cell r="I27" t="str">
            <v>SO</v>
          </cell>
          <cell r="J27">
            <v>48.96</v>
          </cell>
          <cell r="K27">
            <v>0</v>
          </cell>
        </row>
        <row r="28">
          <cell r="B28">
            <v>27.012500000000003</v>
          </cell>
          <cell r="C28">
            <v>34.4</v>
          </cell>
          <cell r="D28">
            <v>23.1</v>
          </cell>
          <cell r="E28">
            <v>69.666666666666671</v>
          </cell>
          <cell r="F28">
            <v>88</v>
          </cell>
          <cell r="G28">
            <v>39</v>
          </cell>
          <cell r="H28">
            <v>11.16</v>
          </cell>
          <cell r="I28" t="str">
            <v>SO</v>
          </cell>
          <cell r="J28">
            <v>48.6</v>
          </cell>
          <cell r="K28">
            <v>0</v>
          </cell>
        </row>
        <row r="29">
          <cell r="B29">
            <v>26.008333333333336</v>
          </cell>
          <cell r="C29">
            <v>33.700000000000003</v>
          </cell>
          <cell r="D29">
            <v>21.5</v>
          </cell>
          <cell r="E29">
            <v>72.375</v>
          </cell>
          <cell r="F29">
            <v>92</v>
          </cell>
          <cell r="G29">
            <v>40</v>
          </cell>
          <cell r="H29">
            <v>0.36000000000000004</v>
          </cell>
          <cell r="I29" t="str">
            <v>SO</v>
          </cell>
          <cell r="J29">
            <v>27.36</v>
          </cell>
          <cell r="K29">
            <v>0.8</v>
          </cell>
        </row>
        <row r="30">
          <cell r="B30">
            <v>28.099999999999998</v>
          </cell>
          <cell r="C30">
            <v>36.200000000000003</v>
          </cell>
          <cell r="D30">
            <v>20.9</v>
          </cell>
          <cell r="E30">
            <v>63.708333333333336</v>
          </cell>
          <cell r="F30">
            <v>92</v>
          </cell>
          <cell r="G30">
            <v>33</v>
          </cell>
          <cell r="H30">
            <v>0.36000000000000004</v>
          </cell>
          <cell r="I30" t="str">
            <v>SO</v>
          </cell>
          <cell r="J30">
            <v>20.16</v>
          </cell>
          <cell r="K30">
            <v>0</v>
          </cell>
        </row>
        <row r="31">
          <cell r="B31">
            <v>29.641666666666666</v>
          </cell>
          <cell r="C31">
            <v>35.799999999999997</v>
          </cell>
          <cell r="D31">
            <v>24.6</v>
          </cell>
          <cell r="E31">
            <v>60.083333333333336</v>
          </cell>
          <cell r="F31">
            <v>82</v>
          </cell>
          <cell r="G31">
            <v>35</v>
          </cell>
          <cell r="H31">
            <v>9.3600000000000012</v>
          </cell>
          <cell r="I31" t="str">
            <v>SO</v>
          </cell>
          <cell r="J31">
            <v>33.480000000000004</v>
          </cell>
          <cell r="K31">
            <v>0</v>
          </cell>
        </row>
        <row r="32">
          <cell r="B32">
            <v>30.329166666666666</v>
          </cell>
          <cell r="C32">
            <v>36.9</v>
          </cell>
          <cell r="D32">
            <v>25.7</v>
          </cell>
          <cell r="E32">
            <v>58.833333333333336</v>
          </cell>
          <cell r="F32">
            <v>78</v>
          </cell>
          <cell r="G32">
            <v>35</v>
          </cell>
          <cell r="H32">
            <v>6.12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30.408333333333331</v>
          </cell>
          <cell r="C33">
            <v>36.799999999999997</v>
          </cell>
          <cell r="D33">
            <v>25.9</v>
          </cell>
          <cell r="E33">
            <v>58.708333333333336</v>
          </cell>
          <cell r="F33">
            <v>80</v>
          </cell>
          <cell r="G33">
            <v>31</v>
          </cell>
          <cell r="H33">
            <v>14.04</v>
          </cell>
          <cell r="I33" t="str">
            <v>SO</v>
          </cell>
          <cell r="J33">
            <v>42.12</v>
          </cell>
          <cell r="K33">
            <v>0</v>
          </cell>
        </row>
        <row r="34">
          <cell r="B34">
            <v>31.400000000000002</v>
          </cell>
          <cell r="C34">
            <v>37.4</v>
          </cell>
          <cell r="D34">
            <v>27.1</v>
          </cell>
          <cell r="E34">
            <v>54.541666666666664</v>
          </cell>
          <cell r="F34">
            <v>73</v>
          </cell>
          <cell r="G34">
            <v>38</v>
          </cell>
          <cell r="H34">
            <v>12.6</v>
          </cell>
          <cell r="I34" t="str">
            <v>SO</v>
          </cell>
          <cell r="J34">
            <v>38.159999999999997</v>
          </cell>
          <cell r="K34">
            <v>0</v>
          </cell>
        </row>
        <row r="35">
          <cell r="B35">
            <v>31.341666666666672</v>
          </cell>
          <cell r="C35">
            <v>38.200000000000003</v>
          </cell>
          <cell r="D35">
            <v>26.6</v>
          </cell>
          <cell r="E35">
            <v>57.583333333333336</v>
          </cell>
          <cell r="F35">
            <v>74</v>
          </cell>
          <cell r="G35">
            <v>33</v>
          </cell>
          <cell r="H35">
            <v>6.48</v>
          </cell>
          <cell r="I35" t="str">
            <v>SO</v>
          </cell>
          <cell r="J35">
            <v>29.880000000000003</v>
          </cell>
          <cell r="K35">
            <v>0</v>
          </cell>
        </row>
        <row r="36">
          <cell r="I36" t="str">
            <v>SO</v>
          </cell>
        </row>
      </sheetData>
      <sheetData sheetId="10">
        <row r="5">
          <cell r="B5">
            <v>28.783333333333331</v>
          </cell>
        </row>
      </sheetData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27.637500000000006</v>
          </cell>
          <cell r="C5">
            <v>35</v>
          </cell>
          <cell r="D5">
            <v>21.3</v>
          </cell>
          <cell r="E5">
            <v>67.125</v>
          </cell>
          <cell r="F5">
            <v>90</v>
          </cell>
          <cell r="G5">
            <v>42</v>
          </cell>
          <cell r="H5">
            <v>0</v>
          </cell>
          <cell r="I5" t="str">
            <v>NO</v>
          </cell>
          <cell r="J5">
            <v>0</v>
          </cell>
          <cell r="K5">
            <v>0</v>
          </cell>
        </row>
        <row r="6">
          <cell r="B6">
            <v>25.233333333333334</v>
          </cell>
          <cell r="C6">
            <v>31.3</v>
          </cell>
          <cell r="D6">
            <v>20.8</v>
          </cell>
          <cell r="E6">
            <v>74.125</v>
          </cell>
          <cell r="F6">
            <v>96</v>
          </cell>
          <cell r="G6">
            <v>48</v>
          </cell>
          <cell r="H6">
            <v>0</v>
          </cell>
          <cell r="I6" t="str">
            <v>L</v>
          </cell>
          <cell r="J6">
            <v>0</v>
          </cell>
          <cell r="K6">
            <v>0</v>
          </cell>
        </row>
        <row r="7">
          <cell r="B7">
            <v>23.041666666666668</v>
          </cell>
          <cell r="C7">
            <v>30.1</v>
          </cell>
          <cell r="D7">
            <v>15.6</v>
          </cell>
          <cell r="E7">
            <v>56.5</v>
          </cell>
          <cell r="F7">
            <v>75</v>
          </cell>
          <cell r="G7">
            <v>38</v>
          </cell>
          <cell r="H7">
            <v>0</v>
          </cell>
          <cell r="I7" t="str">
            <v>NE</v>
          </cell>
          <cell r="J7">
            <v>0</v>
          </cell>
          <cell r="K7">
            <v>0</v>
          </cell>
        </row>
        <row r="8">
          <cell r="B8">
            <v>22.379166666666666</v>
          </cell>
          <cell r="C8">
            <v>29.6</v>
          </cell>
          <cell r="D8">
            <v>14.8</v>
          </cell>
          <cell r="E8">
            <v>55.416666666666664</v>
          </cell>
          <cell r="F8">
            <v>78</v>
          </cell>
          <cell r="G8">
            <v>35</v>
          </cell>
          <cell r="H8">
            <v>0</v>
          </cell>
          <cell r="I8" t="str">
            <v>NE</v>
          </cell>
          <cell r="J8">
            <v>0</v>
          </cell>
          <cell r="K8">
            <v>0</v>
          </cell>
        </row>
        <row r="9">
          <cell r="B9">
            <v>22.608333333333334</v>
          </cell>
          <cell r="C9">
            <v>30.6</v>
          </cell>
          <cell r="D9">
            <v>15.8</v>
          </cell>
          <cell r="E9">
            <v>54.666666666666664</v>
          </cell>
          <cell r="F9">
            <v>76</v>
          </cell>
          <cell r="G9">
            <v>33</v>
          </cell>
          <cell r="H9">
            <v>0</v>
          </cell>
          <cell r="I9" t="str">
            <v>NE</v>
          </cell>
          <cell r="J9">
            <v>0</v>
          </cell>
          <cell r="K9">
            <v>0</v>
          </cell>
        </row>
        <row r="10">
          <cell r="B10">
            <v>24.558333333333334</v>
          </cell>
          <cell r="C10">
            <v>32.6</v>
          </cell>
          <cell r="D10">
            <v>17.8</v>
          </cell>
          <cell r="E10">
            <v>50.291666666666664</v>
          </cell>
          <cell r="F10">
            <v>71</v>
          </cell>
          <cell r="G10">
            <v>28</v>
          </cell>
          <cell r="H10">
            <v>0</v>
          </cell>
          <cell r="I10" t="str">
            <v>NE</v>
          </cell>
          <cell r="J10">
            <v>0</v>
          </cell>
          <cell r="K10">
            <v>0</v>
          </cell>
        </row>
        <row r="11">
          <cell r="B11">
            <v>24.754166666666663</v>
          </cell>
          <cell r="C11">
            <v>33.200000000000003</v>
          </cell>
          <cell r="D11">
            <v>18</v>
          </cell>
          <cell r="E11">
            <v>55.791666666666664</v>
          </cell>
          <cell r="F11">
            <v>87</v>
          </cell>
          <cell r="G11">
            <v>27</v>
          </cell>
          <cell r="H11">
            <v>0</v>
          </cell>
          <cell r="I11" t="str">
            <v>L</v>
          </cell>
          <cell r="J11">
            <v>0</v>
          </cell>
          <cell r="K11">
            <v>0.2</v>
          </cell>
        </row>
        <row r="12">
          <cell r="B12">
            <v>26.112500000000001</v>
          </cell>
          <cell r="C12">
            <v>35.6</v>
          </cell>
          <cell r="D12">
            <v>16.600000000000001</v>
          </cell>
          <cell r="E12">
            <v>50.916666666666664</v>
          </cell>
          <cell r="F12">
            <v>87</v>
          </cell>
          <cell r="G12">
            <v>25</v>
          </cell>
          <cell r="H12">
            <v>0</v>
          </cell>
          <cell r="I12" t="str">
            <v>NE</v>
          </cell>
          <cell r="J12">
            <v>0</v>
          </cell>
          <cell r="K12">
            <v>0</v>
          </cell>
        </row>
        <row r="13">
          <cell r="B13">
            <v>27.808333333333334</v>
          </cell>
          <cell r="C13">
            <v>36.4</v>
          </cell>
          <cell r="D13">
            <v>16.899999999999999</v>
          </cell>
          <cell r="E13">
            <v>40.541666666666664</v>
          </cell>
          <cell r="F13">
            <v>76</v>
          </cell>
          <cell r="G13">
            <v>17</v>
          </cell>
          <cell r="H13">
            <v>0</v>
          </cell>
          <cell r="I13" t="str">
            <v>NE</v>
          </cell>
          <cell r="J13">
            <v>0</v>
          </cell>
          <cell r="K13">
            <v>0</v>
          </cell>
        </row>
        <row r="14">
          <cell r="B14">
            <v>27.808333333333334</v>
          </cell>
          <cell r="C14">
            <v>37.700000000000003</v>
          </cell>
          <cell r="D14">
            <v>16.5</v>
          </cell>
          <cell r="E14">
            <v>46.125</v>
          </cell>
          <cell r="F14">
            <v>88</v>
          </cell>
          <cell r="G14">
            <v>19</v>
          </cell>
          <cell r="H14">
            <v>0</v>
          </cell>
          <cell r="I14" t="str">
            <v>NE</v>
          </cell>
          <cell r="J14">
            <v>0</v>
          </cell>
          <cell r="K14">
            <v>0</v>
          </cell>
        </row>
        <row r="15">
          <cell r="B15">
            <v>28.32083333333334</v>
          </cell>
          <cell r="C15">
            <v>38.799999999999997</v>
          </cell>
          <cell r="D15">
            <v>18.2</v>
          </cell>
          <cell r="E15">
            <v>50.958333333333336</v>
          </cell>
          <cell r="F15">
            <v>90</v>
          </cell>
          <cell r="G15">
            <v>19</v>
          </cell>
          <cell r="H15">
            <v>0</v>
          </cell>
          <cell r="I15" t="str">
            <v>SO</v>
          </cell>
          <cell r="J15">
            <v>0</v>
          </cell>
          <cell r="K15">
            <v>0</v>
          </cell>
        </row>
        <row r="16">
          <cell r="B16">
            <v>29.429166666666671</v>
          </cell>
          <cell r="C16">
            <v>38.700000000000003</v>
          </cell>
          <cell r="D16">
            <v>20.8</v>
          </cell>
          <cell r="E16">
            <v>47.458333333333336</v>
          </cell>
          <cell r="F16">
            <v>88</v>
          </cell>
          <cell r="G16">
            <v>15</v>
          </cell>
          <cell r="H16">
            <v>0</v>
          </cell>
          <cell r="I16" t="str">
            <v>N</v>
          </cell>
          <cell r="J16">
            <v>0</v>
          </cell>
          <cell r="K16">
            <v>0</v>
          </cell>
        </row>
        <row r="17">
          <cell r="B17">
            <v>29.75</v>
          </cell>
          <cell r="C17">
            <v>39.9</v>
          </cell>
          <cell r="D17">
            <v>18.600000000000001</v>
          </cell>
          <cell r="E17">
            <v>42.333333333333336</v>
          </cell>
          <cell r="F17">
            <v>83</v>
          </cell>
          <cell r="G17">
            <v>14</v>
          </cell>
          <cell r="H17">
            <v>0</v>
          </cell>
          <cell r="I17" t="str">
            <v>N</v>
          </cell>
          <cell r="J17">
            <v>0</v>
          </cell>
          <cell r="K17">
            <v>0</v>
          </cell>
        </row>
        <row r="18">
          <cell r="B18">
            <v>29.883333333333336</v>
          </cell>
          <cell r="C18">
            <v>39.9</v>
          </cell>
          <cell r="D18">
            <v>20.399999999999999</v>
          </cell>
          <cell r="E18">
            <v>47.708333333333336</v>
          </cell>
          <cell r="F18">
            <v>84</v>
          </cell>
          <cell r="G18">
            <v>20</v>
          </cell>
          <cell r="H18">
            <v>0</v>
          </cell>
          <cell r="I18" t="str">
            <v>O</v>
          </cell>
          <cell r="J18">
            <v>0</v>
          </cell>
          <cell r="K18">
            <v>0</v>
          </cell>
        </row>
        <row r="19">
          <cell r="B19">
            <v>30.241666666666664</v>
          </cell>
          <cell r="C19">
            <v>39.6</v>
          </cell>
          <cell r="D19">
            <v>21.1</v>
          </cell>
          <cell r="E19">
            <v>53.541666666666664</v>
          </cell>
          <cell r="F19">
            <v>89</v>
          </cell>
          <cell r="G19">
            <v>21</v>
          </cell>
          <cell r="H19">
            <v>0</v>
          </cell>
          <cell r="I19" t="str">
            <v>NE</v>
          </cell>
          <cell r="J19">
            <v>0</v>
          </cell>
          <cell r="K19">
            <v>0</v>
          </cell>
        </row>
        <row r="20">
          <cell r="B20">
            <v>31.570833333333329</v>
          </cell>
          <cell r="C20">
            <v>40.299999999999997</v>
          </cell>
          <cell r="D20">
            <v>22.1</v>
          </cell>
          <cell r="E20">
            <v>45.625</v>
          </cell>
          <cell r="F20">
            <v>83</v>
          </cell>
          <cell r="G20">
            <v>19</v>
          </cell>
          <cell r="H20">
            <v>0</v>
          </cell>
          <cell r="I20" t="str">
            <v>N</v>
          </cell>
          <cell r="J20">
            <v>0</v>
          </cell>
          <cell r="K20">
            <v>0</v>
          </cell>
        </row>
        <row r="21">
          <cell r="B21">
            <v>32.087499999999999</v>
          </cell>
          <cell r="C21">
            <v>40.9</v>
          </cell>
          <cell r="D21">
            <v>22.1</v>
          </cell>
          <cell r="E21">
            <v>45.083333333333336</v>
          </cell>
          <cell r="F21">
            <v>83</v>
          </cell>
          <cell r="G21">
            <v>19</v>
          </cell>
          <cell r="H21">
            <v>0</v>
          </cell>
          <cell r="I21" t="str">
            <v>O</v>
          </cell>
          <cell r="J21">
            <v>0</v>
          </cell>
          <cell r="K21">
            <v>0</v>
          </cell>
        </row>
        <row r="22">
          <cell r="B22">
            <v>31.112500000000001</v>
          </cell>
          <cell r="C22">
            <v>38.9</v>
          </cell>
          <cell r="D22">
            <v>22</v>
          </cell>
          <cell r="E22">
            <v>41</v>
          </cell>
          <cell r="F22">
            <v>68</v>
          </cell>
          <cell r="G22">
            <v>23</v>
          </cell>
          <cell r="H22">
            <v>0</v>
          </cell>
          <cell r="I22" t="str">
            <v>NO</v>
          </cell>
          <cell r="J22">
            <v>0</v>
          </cell>
          <cell r="K22">
            <v>0</v>
          </cell>
        </row>
        <row r="23">
          <cell r="B23">
            <v>28.816666666666666</v>
          </cell>
          <cell r="C23">
            <v>38</v>
          </cell>
          <cell r="D23">
            <v>21.5</v>
          </cell>
          <cell r="E23">
            <v>53.333333333333336</v>
          </cell>
          <cell r="F23">
            <v>82</v>
          </cell>
          <cell r="G23">
            <v>28</v>
          </cell>
          <cell r="H23">
            <v>0</v>
          </cell>
          <cell r="I23" t="str">
            <v>O</v>
          </cell>
          <cell r="J23">
            <v>0</v>
          </cell>
          <cell r="K23">
            <v>0</v>
          </cell>
        </row>
        <row r="24">
          <cell r="B24">
            <v>22.154166666666665</v>
          </cell>
          <cell r="C24">
            <v>28</v>
          </cell>
          <cell r="D24">
            <v>19.8</v>
          </cell>
          <cell r="E24">
            <v>84.541666666666671</v>
          </cell>
          <cell r="F24">
            <v>95</v>
          </cell>
          <cell r="G24">
            <v>56</v>
          </cell>
          <cell r="H24">
            <v>0</v>
          </cell>
          <cell r="I24" t="str">
            <v>L</v>
          </cell>
          <cell r="J24">
            <v>0</v>
          </cell>
          <cell r="K24">
            <v>8.4</v>
          </cell>
        </row>
        <row r="25">
          <cell r="B25">
            <v>22.658333333333328</v>
          </cell>
          <cell r="C25">
            <v>29.4</v>
          </cell>
          <cell r="D25">
            <v>17.600000000000001</v>
          </cell>
          <cell r="E25">
            <v>81.041666666666671</v>
          </cell>
          <cell r="F25">
            <v>97</v>
          </cell>
          <cell r="G25">
            <v>48</v>
          </cell>
          <cell r="H25">
            <v>0</v>
          </cell>
          <cell r="I25" t="str">
            <v>L</v>
          </cell>
          <cell r="J25">
            <v>0</v>
          </cell>
          <cell r="K25">
            <v>0</v>
          </cell>
        </row>
        <row r="26">
          <cell r="B26">
            <v>24.229166666666668</v>
          </cell>
          <cell r="C26">
            <v>31.8</v>
          </cell>
          <cell r="D26">
            <v>18.8</v>
          </cell>
          <cell r="E26">
            <v>62.75</v>
          </cell>
          <cell r="F26">
            <v>91</v>
          </cell>
          <cell r="G26">
            <v>33</v>
          </cell>
          <cell r="H26">
            <v>0</v>
          </cell>
          <cell r="I26" t="str">
            <v>L</v>
          </cell>
          <cell r="J26">
            <v>0</v>
          </cell>
          <cell r="K26">
            <v>0</v>
          </cell>
        </row>
        <row r="27">
          <cell r="B27">
            <v>25.312500000000004</v>
          </cell>
          <cell r="C27">
            <v>34.200000000000003</v>
          </cell>
          <cell r="D27">
            <v>16.7</v>
          </cell>
          <cell r="E27">
            <v>62.416666666666664</v>
          </cell>
          <cell r="F27">
            <v>91</v>
          </cell>
          <cell r="G27">
            <v>35</v>
          </cell>
          <cell r="H27">
            <v>0</v>
          </cell>
          <cell r="I27" t="str">
            <v>L</v>
          </cell>
          <cell r="J27">
            <v>0</v>
          </cell>
          <cell r="K27">
            <v>0</v>
          </cell>
        </row>
        <row r="28">
          <cell r="B28">
            <v>25.083333333333332</v>
          </cell>
          <cell r="C28">
            <v>32.799999999999997</v>
          </cell>
          <cell r="D28">
            <v>20.399999999999999</v>
          </cell>
          <cell r="E28">
            <v>75.666666666666671</v>
          </cell>
          <cell r="F28">
            <v>94</v>
          </cell>
          <cell r="G28">
            <v>42</v>
          </cell>
          <cell r="H28">
            <v>0</v>
          </cell>
          <cell r="I28" t="str">
            <v>NO</v>
          </cell>
          <cell r="J28">
            <v>0</v>
          </cell>
          <cell r="K28">
            <v>7.2</v>
          </cell>
        </row>
        <row r="29">
          <cell r="B29">
            <v>22.479166666666668</v>
          </cell>
          <cell r="C29">
            <v>28.4</v>
          </cell>
          <cell r="D29">
            <v>20.2</v>
          </cell>
          <cell r="E29">
            <v>88.333333333333329</v>
          </cell>
          <cell r="F29">
            <v>96</v>
          </cell>
          <cell r="G29">
            <v>61</v>
          </cell>
          <cell r="H29">
            <v>0</v>
          </cell>
          <cell r="I29" t="str">
            <v>NE</v>
          </cell>
          <cell r="J29">
            <v>0</v>
          </cell>
          <cell r="K29">
            <v>3.8</v>
          </cell>
        </row>
        <row r="30">
          <cell r="B30">
            <v>24.945833333333336</v>
          </cell>
          <cell r="C30">
            <v>32.4</v>
          </cell>
          <cell r="D30">
            <v>20.3</v>
          </cell>
          <cell r="E30">
            <v>76.541666666666671</v>
          </cell>
          <cell r="F30">
            <v>96</v>
          </cell>
          <cell r="G30">
            <v>44</v>
          </cell>
          <cell r="H30">
            <v>0</v>
          </cell>
          <cell r="I30" t="str">
            <v>N</v>
          </cell>
          <cell r="J30">
            <v>0</v>
          </cell>
          <cell r="K30">
            <v>0.2</v>
          </cell>
        </row>
        <row r="31">
          <cell r="B31">
            <v>26.512499999999992</v>
          </cell>
          <cell r="C31">
            <v>33.1</v>
          </cell>
          <cell r="D31">
            <v>19.8</v>
          </cell>
          <cell r="E31">
            <v>69.791666666666671</v>
          </cell>
          <cell r="F31">
            <v>95</v>
          </cell>
          <cell r="G31">
            <v>43</v>
          </cell>
          <cell r="H31">
            <v>0</v>
          </cell>
          <cell r="I31" t="str">
            <v>N</v>
          </cell>
          <cell r="J31">
            <v>0</v>
          </cell>
          <cell r="K31">
            <v>0</v>
          </cell>
        </row>
        <row r="32">
          <cell r="B32">
            <v>27.929166666666671</v>
          </cell>
          <cell r="C32">
            <v>34.6</v>
          </cell>
          <cell r="D32">
            <v>21.1</v>
          </cell>
          <cell r="E32">
            <v>63.75</v>
          </cell>
          <cell r="F32">
            <v>91</v>
          </cell>
          <cell r="G32">
            <v>37</v>
          </cell>
          <cell r="H32">
            <v>0</v>
          </cell>
          <cell r="I32" t="str">
            <v>N</v>
          </cell>
          <cell r="J32">
            <v>0</v>
          </cell>
          <cell r="K32">
            <v>0</v>
          </cell>
        </row>
        <row r="33">
          <cell r="B33">
            <v>28.941666666666666</v>
          </cell>
          <cell r="C33">
            <v>36.4</v>
          </cell>
          <cell r="D33">
            <v>24</v>
          </cell>
          <cell r="E33">
            <v>61.333333333333336</v>
          </cell>
          <cell r="F33">
            <v>86</v>
          </cell>
          <cell r="G33">
            <v>36</v>
          </cell>
          <cell r="H33">
            <v>0</v>
          </cell>
          <cell r="I33" t="str">
            <v>NO</v>
          </cell>
          <cell r="J33">
            <v>0</v>
          </cell>
          <cell r="K33">
            <v>0</v>
          </cell>
        </row>
        <row r="34">
          <cell r="B34">
            <v>28.750000000000004</v>
          </cell>
          <cell r="C34">
            <v>36.5</v>
          </cell>
          <cell r="D34">
            <v>23.3</v>
          </cell>
          <cell r="E34">
            <v>64.166666666666671</v>
          </cell>
          <cell r="F34">
            <v>90</v>
          </cell>
          <cell r="G34">
            <v>34</v>
          </cell>
          <cell r="H34">
            <v>0</v>
          </cell>
          <cell r="I34" t="str">
            <v>SO</v>
          </cell>
          <cell r="J34">
            <v>0</v>
          </cell>
          <cell r="K34">
            <v>0</v>
          </cell>
        </row>
        <row r="35">
          <cell r="B35">
            <v>26.204166666666666</v>
          </cell>
          <cell r="C35">
            <v>33.5</v>
          </cell>
          <cell r="D35">
            <v>20.7</v>
          </cell>
          <cell r="E35">
            <v>74.125</v>
          </cell>
          <cell r="F35">
            <v>95</v>
          </cell>
          <cell r="G35">
            <v>45</v>
          </cell>
          <cell r="H35">
            <v>0</v>
          </cell>
          <cell r="I35" t="str">
            <v>SO</v>
          </cell>
          <cell r="J35">
            <v>0</v>
          </cell>
          <cell r="K35">
            <v>1.4</v>
          </cell>
        </row>
        <row r="36">
          <cell r="I36" t="str">
            <v>NE</v>
          </cell>
        </row>
      </sheetData>
      <sheetData sheetId="10">
        <row r="5">
          <cell r="B5">
            <v>26.287499999999994</v>
          </cell>
        </row>
      </sheetData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28.258333333333329</v>
          </cell>
          <cell r="C5">
            <v>32.299999999999997</v>
          </cell>
          <cell r="D5">
            <v>24.4</v>
          </cell>
          <cell r="E5">
            <v>11</v>
          </cell>
          <cell r="F5">
            <v>26</v>
          </cell>
          <cell r="G5" t="str">
            <v>*</v>
          </cell>
          <cell r="H5">
            <v>23.759999999999998</v>
          </cell>
          <cell r="I5" t="str">
            <v>NO</v>
          </cell>
          <cell r="J5">
            <v>48.96</v>
          </cell>
          <cell r="K5">
            <v>0</v>
          </cell>
        </row>
        <row r="6">
          <cell r="B6">
            <v>26.829166666666666</v>
          </cell>
          <cell r="C6">
            <v>30.9</v>
          </cell>
          <cell r="D6">
            <v>23.3</v>
          </cell>
          <cell r="E6">
            <v>4.9000000000000004</v>
          </cell>
          <cell r="F6">
            <v>92</v>
          </cell>
          <cell r="G6" t="str">
            <v>*</v>
          </cell>
          <cell r="H6">
            <v>20.88</v>
          </cell>
          <cell r="I6" t="str">
            <v>L</v>
          </cell>
          <cell r="J6">
            <v>45.72</v>
          </cell>
          <cell r="K6">
            <v>0</v>
          </cell>
        </row>
        <row r="7">
          <cell r="B7">
            <v>25.416666666666668</v>
          </cell>
          <cell r="C7">
            <v>31.8</v>
          </cell>
          <cell r="D7">
            <v>18.5</v>
          </cell>
          <cell r="E7">
            <v>4.25</v>
          </cell>
          <cell r="F7" t="str">
            <v>*</v>
          </cell>
          <cell r="G7" t="str">
            <v>*</v>
          </cell>
          <cell r="H7">
            <v>37.080000000000005</v>
          </cell>
          <cell r="I7" t="str">
            <v>L</v>
          </cell>
          <cell r="J7">
            <v>58.32</v>
          </cell>
          <cell r="K7">
            <v>0</v>
          </cell>
        </row>
        <row r="8">
          <cell r="B8">
            <v>25.179166666666664</v>
          </cell>
          <cell r="C8">
            <v>31.7</v>
          </cell>
          <cell r="D8">
            <v>19.100000000000001</v>
          </cell>
          <cell r="E8">
            <v>47.333333333333336</v>
          </cell>
          <cell r="F8" t="str">
            <v>*</v>
          </cell>
          <cell r="G8" t="str">
            <v>*</v>
          </cell>
          <cell r="H8">
            <v>35.28</v>
          </cell>
          <cell r="I8" t="str">
            <v>L</v>
          </cell>
          <cell r="J8">
            <v>48.96</v>
          </cell>
          <cell r="K8">
            <v>0</v>
          </cell>
        </row>
        <row r="9">
          <cell r="B9">
            <v>26.487500000000001</v>
          </cell>
          <cell r="C9">
            <v>31.6</v>
          </cell>
          <cell r="D9">
            <v>21.6</v>
          </cell>
          <cell r="E9">
            <v>61.666666666666664</v>
          </cell>
          <cell r="F9" t="str">
            <v>*</v>
          </cell>
          <cell r="G9" t="str">
            <v>*</v>
          </cell>
          <cell r="H9">
            <v>19.079999999999998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26.900000000000006</v>
          </cell>
          <cell r="C10">
            <v>31.5</v>
          </cell>
          <cell r="D10">
            <v>22.6</v>
          </cell>
          <cell r="E10">
            <v>64.8</v>
          </cell>
          <cell r="F10">
            <v>78</v>
          </cell>
          <cell r="G10">
            <v>57</v>
          </cell>
          <cell r="H10">
            <v>18.36</v>
          </cell>
          <cell r="I10" t="str">
            <v>L</v>
          </cell>
          <cell r="J10">
            <v>30.96</v>
          </cell>
          <cell r="K10">
            <v>0</v>
          </cell>
        </row>
        <row r="11">
          <cell r="B11">
            <v>27.629166666666663</v>
          </cell>
          <cell r="C11">
            <v>32.200000000000003</v>
          </cell>
          <cell r="D11">
            <v>23.6</v>
          </cell>
          <cell r="E11">
            <v>55.8125</v>
          </cell>
          <cell r="F11">
            <v>64</v>
          </cell>
          <cell r="G11">
            <v>51</v>
          </cell>
          <cell r="H11">
            <v>18</v>
          </cell>
          <cell r="I11" t="str">
            <v>SE</v>
          </cell>
          <cell r="J11">
            <v>39.96</v>
          </cell>
          <cell r="K11">
            <v>0</v>
          </cell>
        </row>
        <row r="12">
          <cell r="B12">
            <v>27.562499999999996</v>
          </cell>
          <cell r="C12">
            <v>32.299999999999997</v>
          </cell>
          <cell r="D12">
            <v>23.9</v>
          </cell>
          <cell r="E12">
            <v>56.875</v>
          </cell>
          <cell r="F12">
            <v>62</v>
          </cell>
          <cell r="G12">
            <v>51</v>
          </cell>
          <cell r="H12">
            <v>7.2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27.645833333333343</v>
          </cell>
          <cell r="C13">
            <v>32.4</v>
          </cell>
          <cell r="D13">
            <v>23.2</v>
          </cell>
          <cell r="E13">
            <v>57.789473684210527</v>
          </cell>
          <cell r="F13">
            <v>81</v>
          </cell>
          <cell r="G13">
            <v>51</v>
          </cell>
          <cell r="H13">
            <v>18.720000000000002</v>
          </cell>
          <cell r="I13" t="str">
            <v>L</v>
          </cell>
          <cell r="J13">
            <v>40.32</v>
          </cell>
          <cell r="K13">
            <v>0</v>
          </cell>
        </row>
        <row r="14">
          <cell r="B14">
            <v>27.604166666666671</v>
          </cell>
          <cell r="C14">
            <v>32.4</v>
          </cell>
          <cell r="D14">
            <v>23.6</v>
          </cell>
          <cell r="E14">
            <v>71.25</v>
          </cell>
          <cell r="F14">
            <v>84</v>
          </cell>
          <cell r="G14">
            <v>61</v>
          </cell>
          <cell r="H14">
            <v>1.4400000000000002</v>
          </cell>
          <cell r="I14" t="str">
            <v>L</v>
          </cell>
          <cell r="J14">
            <v>28.44</v>
          </cell>
          <cell r="K14">
            <v>0</v>
          </cell>
        </row>
        <row r="15">
          <cell r="B15">
            <v>27.870833333333334</v>
          </cell>
          <cell r="C15">
            <v>34.1</v>
          </cell>
          <cell r="D15">
            <v>22.5</v>
          </cell>
          <cell r="E15">
            <v>59.5</v>
          </cell>
          <cell r="F15">
            <v>97</v>
          </cell>
          <cell r="G15">
            <v>53</v>
          </cell>
          <cell r="H15">
            <v>20.16</v>
          </cell>
          <cell r="I15" t="str">
            <v>SE</v>
          </cell>
          <cell r="J15">
            <v>38.880000000000003</v>
          </cell>
          <cell r="K15">
            <v>0</v>
          </cell>
        </row>
        <row r="16">
          <cell r="B16">
            <v>28.583333333333329</v>
          </cell>
          <cell r="C16">
            <v>33.299999999999997</v>
          </cell>
          <cell r="D16">
            <v>24.5</v>
          </cell>
          <cell r="E16">
            <v>55.208333333333336</v>
          </cell>
          <cell r="F16">
            <v>59</v>
          </cell>
          <cell r="G16">
            <v>51</v>
          </cell>
          <cell r="H16">
            <v>15.48</v>
          </cell>
          <cell r="I16" t="str">
            <v>L</v>
          </cell>
          <cell r="J16">
            <v>36.72</v>
          </cell>
          <cell r="K16">
            <v>0</v>
          </cell>
        </row>
        <row r="17">
          <cell r="B17">
            <v>27.741666666666671</v>
          </cell>
          <cell r="C17">
            <v>34</v>
          </cell>
          <cell r="D17">
            <v>20.8</v>
          </cell>
          <cell r="E17">
            <v>61.166666666666664</v>
          </cell>
          <cell r="F17">
            <v>69</v>
          </cell>
          <cell r="G17">
            <v>53</v>
          </cell>
          <cell r="H17">
            <v>4.6800000000000006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28.816666666666663</v>
          </cell>
          <cell r="C18">
            <v>34.1</v>
          </cell>
          <cell r="D18">
            <v>24.3</v>
          </cell>
          <cell r="E18">
            <v>59.666666666666664</v>
          </cell>
          <cell r="F18">
            <v>67</v>
          </cell>
          <cell r="G18">
            <v>54</v>
          </cell>
          <cell r="H18">
            <v>8.2799999999999994</v>
          </cell>
          <cell r="I18" t="str">
            <v>S</v>
          </cell>
          <cell r="J18">
            <v>27.720000000000002</v>
          </cell>
          <cell r="K18">
            <v>0</v>
          </cell>
        </row>
        <row r="19">
          <cell r="B19">
            <v>28.616666666666664</v>
          </cell>
          <cell r="C19">
            <v>35</v>
          </cell>
          <cell r="D19">
            <v>22.1</v>
          </cell>
          <cell r="E19">
            <v>58.75</v>
          </cell>
          <cell r="F19">
            <v>70</v>
          </cell>
          <cell r="G19">
            <v>49</v>
          </cell>
          <cell r="H19">
            <v>21.6</v>
          </cell>
          <cell r="I19" t="str">
            <v>L</v>
          </cell>
          <cell r="J19">
            <v>36.36</v>
          </cell>
          <cell r="K19">
            <v>0</v>
          </cell>
        </row>
        <row r="20">
          <cell r="B20">
            <v>28.3125</v>
          </cell>
          <cell r="C20">
            <v>33.799999999999997</v>
          </cell>
          <cell r="D20">
            <v>22.3</v>
          </cell>
          <cell r="E20">
            <v>56.916666666666664</v>
          </cell>
          <cell r="F20">
            <v>65</v>
          </cell>
          <cell r="G20">
            <v>51</v>
          </cell>
          <cell r="H20">
            <v>15.120000000000001</v>
          </cell>
          <cell r="I20" t="str">
            <v>O</v>
          </cell>
          <cell r="J20">
            <v>34.92</v>
          </cell>
          <cell r="K20">
            <v>0</v>
          </cell>
        </row>
        <row r="21">
          <cell r="B21">
            <v>28.195833333333329</v>
          </cell>
          <cell r="C21">
            <v>33.6</v>
          </cell>
          <cell r="D21">
            <v>24.9</v>
          </cell>
          <cell r="E21">
            <v>64.833333333333329</v>
          </cell>
          <cell r="F21">
            <v>72</v>
          </cell>
          <cell r="G21">
            <v>57</v>
          </cell>
          <cell r="H21">
            <v>23.759999999999998</v>
          </cell>
          <cell r="I21" t="str">
            <v>O</v>
          </cell>
          <cell r="J21">
            <v>82.08</v>
          </cell>
          <cell r="K21">
            <v>0</v>
          </cell>
        </row>
        <row r="22">
          <cell r="B22">
            <v>26.891666666666669</v>
          </cell>
          <cell r="C22">
            <v>33.6</v>
          </cell>
          <cell r="D22">
            <v>22.5</v>
          </cell>
          <cell r="E22">
            <v>61.94736842105263</v>
          </cell>
          <cell r="F22">
            <v>78</v>
          </cell>
          <cell r="G22">
            <v>54</v>
          </cell>
          <cell r="H22">
            <v>37.440000000000005</v>
          </cell>
          <cell r="I22" t="str">
            <v>SE</v>
          </cell>
          <cell r="J22">
            <v>94.32</v>
          </cell>
          <cell r="K22">
            <v>0.2</v>
          </cell>
        </row>
        <row r="23">
          <cell r="B23">
            <v>26.599999999999998</v>
          </cell>
          <cell r="C23">
            <v>32.299999999999997</v>
          </cell>
          <cell r="D23">
            <v>22.2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14.4</v>
          </cell>
          <cell r="I23" t="str">
            <v>O</v>
          </cell>
          <cell r="J23">
            <v>35.28</v>
          </cell>
          <cell r="K23">
            <v>0</v>
          </cell>
        </row>
        <row r="24">
          <cell r="B24">
            <v>25.404166666666665</v>
          </cell>
          <cell r="C24">
            <v>29.2</v>
          </cell>
          <cell r="D24">
            <v>22.3</v>
          </cell>
          <cell r="E24">
            <v>92.285714285714292</v>
          </cell>
          <cell r="F24">
            <v>99</v>
          </cell>
          <cell r="G24">
            <v>92</v>
          </cell>
          <cell r="H24">
            <v>18.720000000000002</v>
          </cell>
          <cell r="I24" t="str">
            <v>L</v>
          </cell>
          <cell r="J24">
            <v>36.36</v>
          </cell>
          <cell r="K24">
            <v>0.2</v>
          </cell>
        </row>
        <row r="25">
          <cell r="B25">
            <v>25.325000000000003</v>
          </cell>
          <cell r="C25">
            <v>30.9</v>
          </cell>
          <cell r="D25">
            <v>20.6</v>
          </cell>
          <cell r="E25" t="str">
            <v>*</v>
          </cell>
          <cell r="F25" t="str">
            <v>*</v>
          </cell>
          <cell r="G25" t="str">
            <v>*</v>
          </cell>
          <cell r="H25">
            <v>24.840000000000003</v>
          </cell>
          <cell r="I25" t="str">
            <v>SE</v>
          </cell>
          <cell r="J25">
            <v>36</v>
          </cell>
          <cell r="K25">
            <v>0</v>
          </cell>
        </row>
        <row r="26">
          <cell r="B26">
            <v>26.125000000000004</v>
          </cell>
          <cell r="C26">
            <v>32.200000000000003</v>
          </cell>
          <cell r="D26">
            <v>20.9</v>
          </cell>
          <cell r="E26" t="str">
            <v>*</v>
          </cell>
          <cell r="F26" t="str">
            <v>*</v>
          </cell>
          <cell r="G26" t="str">
            <v>*</v>
          </cell>
          <cell r="H26">
            <v>25.92</v>
          </cell>
          <cell r="I26" t="str">
            <v>L</v>
          </cell>
          <cell r="J26">
            <v>42.84</v>
          </cell>
          <cell r="K26">
            <v>0</v>
          </cell>
        </row>
        <row r="27">
          <cell r="B27">
            <v>26.970833333333328</v>
          </cell>
          <cell r="C27">
            <v>32.700000000000003</v>
          </cell>
          <cell r="D27">
            <v>22.2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11.16</v>
          </cell>
          <cell r="I27" t="str">
            <v>SE</v>
          </cell>
          <cell r="J27">
            <v>44.64</v>
          </cell>
          <cell r="K27">
            <v>0</v>
          </cell>
        </row>
        <row r="28">
          <cell r="B28">
            <v>22.320833333333336</v>
          </cell>
          <cell r="C28">
            <v>27.5</v>
          </cell>
          <cell r="D28">
            <v>20.6</v>
          </cell>
          <cell r="E28">
            <v>86.142857142857139</v>
          </cell>
          <cell r="F28">
            <v>100</v>
          </cell>
          <cell r="G28">
            <v>74</v>
          </cell>
          <cell r="H28">
            <v>15.48</v>
          </cell>
          <cell r="I28" t="str">
            <v>L</v>
          </cell>
          <cell r="J28">
            <v>95.039999999999992</v>
          </cell>
          <cell r="K28">
            <v>0</v>
          </cell>
        </row>
        <row r="29">
          <cell r="B29">
            <v>22.275000000000002</v>
          </cell>
          <cell r="C29">
            <v>24.6</v>
          </cell>
          <cell r="D29">
            <v>21.1</v>
          </cell>
          <cell r="E29" t="str">
            <v>*</v>
          </cell>
          <cell r="F29">
            <v>94</v>
          </cell>
          <cell r="G29" t="str">
            <v>*</v>
          </cell>
          <cell r="H29">
            <v>0.36000000000000004</v>
          </cell>
          <cell r="I29" t="str">
            <v>NE</v>
          </cell>
          <cell r="J29">
            <v>23.400000000000002</v>
          </cell>
          <cell r="K29">
            <v>0</v>
          </cell>
        </row>
        <row r="30">
          <cell r="B30">
            <v>22.795833333333338</v>
          </cell>
          <cell r="C30">
            <v>26.2</v>
          </cell>
          <cell r="D30">
            <v>20.6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15.840000000000002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24.012499999999999</v>
          </cell>
          <cell r="C31">
            <v>29.1</v>
          </cell>
          <cell r="D31">
            <v>20.3</v>
          </cell>
          <cell r="E31" t="str">
            <v>*</v>
          </cell>
          <cell r="F31" t="str">
            <v>*</v>
          </cell>
          <cell r="G31" t="str">
            <v>*</v>
          </cell>
          <cell r="H31">
            <v>6.84</v>
          </cell>
          <cell r="I31" t="str">
            <v>N</v>
          </cell>
          <cell r="J31">
            <v>38.519999999999996</v>
          </cell>
          <cell r="K31">
            <v>0</v>
          </cell>
        </row>
        <row r="32">
          <cell r="B32">
            <v>25.087500000000002</v>
          </cell>
          <cell r="C32">
            <v>29.8</v>
          </cell>
          <cell r="D32">
            <v>21</v>
          </cell>
          <cell r="E32" t="str">
            <v>*</v>
          </cell>
          <cell r="F32">
            <v>95</v>
          </cell>
          <cell r="G32" t="str">
            <v>*</v>
          </cell>
          <cell r="H32">
            <v>21.6</v>
          </cell>
          <cell r="I32" t="str">
            <v>NO</v>
          </cell>
          <cell r="J32">
            <v>33.119999999999997</v>
          </cell>
          <cell r="K32">
            <v>0</v>
          </cell>
        </row>
        <row r="33">
          <cell r="B33">
            <v>24.749999999999996</v>
          </cell>
          <cell r="C33">
            <v>28</v>
          </cell>
          <cell r="D33">
            <v>22.9</v>
          </cell>
          <cell r="E33" t="str">
            <v>*</v>
          </cell>
          <cell r="F33">
            <v>67</v>
          </cell>
          <cell r="G33" t="str">
            <v>*</v>
          </cell>
          <cell r="H33">
            <v>10.8</v>
          </cell>
          <cell r="I33" t="str">
            <v>O</v>
          </cell>
          <cell r="J33">
            <v>41.4</v>
          </cell>
          <cell r="K33">
            <v>0</v>
          </cell>
        </row>
        <row r="34">
          <cell r="B34">
            <v>24.758333333333329</v>
          </cell>
          <cell r="C34">
            <v>30.2</v>
          </cell>
          <cell r="D34">
            <v>20.5</v>
          </cell>
          <cell r="E34" t="str">
            <v>*</v>
          </cell>
          <cell r="F34">
            <v>91</v>
          </cell>
          <cell r="G34" t="str">
            <v>*</v>
          </cell>
          <cell r="H34">
            <v>30.240000000000002</v>
          </cell>
          <cell r="I34" t="str">
            <v>NO</v>
          </cell>
          <cell r="J34">
            <v>51.12</v>
          </cell>
          <cell r="K34">
            <v>0</v>
          </cell>
        </row>
        <row r="35">
          <cell r="B35">
            <v>24.587499999999995</v>
          </cell>
          <cell r="C35">
            <v>29.5</v>
          </cell>
          <cell r="D35">
            <v>22</v>
          </cell>
          <cell r="E35" t="str">
            <v>*</v>
          </cell>
          <cell r="F35">
            <v>90</v>
          </cell>
          <cell r="G35" t="str">
            <v>*</v>
          </cell>
          <cell r="H35">
            <v>13.32</v>
          </cell>
          <cell r="I35" t="str">
            <v>L</v>
          </cell>
          <cell r="J35">
            <v>30.240000000000002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23.762500000000003</v>
          </cell>
        </row>
      </sheetData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23.5</v>
          </cell>
          <cell r="C5">
            <v>29.9</v>
          </cell>
          <cell r="D5">
            <v>20.399999999999999</v>
          </cell>
          <cell r="E5">
            <v>78.625</v>
          </cell>
          <cell r="F5">
            <v>91</v>
          </cell>
          <cell r="G5">
            <v>47</v>
          </cell>
          <cell r="H5">
            <v>17.64</v>
          </cell>
          <cell r="I5" t="str">
            <v>S</v>
          </cell>
          <cell r="J5">
            <v>35.64</v>
          </cell>
          <cell r="K5">
            <v>1.8</v>
          </cell>
        </row>
        <row r="6">
          <cell r="B6">
            <v>22.891666666666669</v>
          </cell>
          <cell r="C6">
            <v>29.3</v>
          </cell>
          <cell r="D6">
            <v>18.100000000000001</v>
          </cell>
          <cell r="E6">
            <v>77</v>
          </cell>
          <cell r="F6">
            <v>90</v>
          </cell>
          <cell r="G6">
            <v>54</v>
          </cell>
          <cell r="H6">
            <v>18.36</v>
          </cell>
          <cell r="I6" t="str">
            <v>L</v>
          </cell>
          <cell r="J6">
            <v>32.04</v>
          </cell>
          <cell r="K6">
            <v>0</v>
          </cell>
        </row>
        <row r="7">
          <cell r="B7">
            <v>21.641666666666666</v>
          </cell>
          <cell r="C7">
            <v>27.7</v>
          </cell>
          <cell r="D7">
            <v>15.1</v>
          </cell>
          <cell r="E7">
            <v>61.166666666666664</v>
          </cell>
          <cell r="F7">
            <v>78</v>
          </cell>
          <cell r="G7">
            <v>42</v>
          </cell>
          <cell r="H7">
            <v>32.4</v>
          </cell>
          <cell r="I7" t="str">
            <v>L</v>
          </cell>
          <cell r="J7">
            <v>62.639999999999993</v>
          </cell>
          <cell r="K7">
            <v>0</v>
          </cell>
        </row>
        <row r="8">
          <cell r="B8">
            <v>20.716666666666665</v>
          </cell>
          <cell r="C8">
            <v>27.6</v>
          </cell>
          <cell r="D8">
            <v>14.5</v>
          </cell>
          <cell r="E8">
            <v>57.166666666666664</v>
          </cell>
          <cell r="F8">
            <v>76</v>
          </cell>
          <cell r="G8">
            <v>36</v>
          </cell>
          <cell r="H8">
            <v>32.4</v>
          </cell>
          <cell r="I8" t="str">
            <v>NE</v>
          </cell>
          <cell r="J8">
            <v>56.519999999999996</v>
          </cell>
          <cell r="K8">
            <v>0</v>
          </cell>
        </row>
        <row r="9">
          <cell r="B9">
            <v>21.191666666666663</v>
          </cell>
          <cell r="C9">
            <v>27.8</v>
          </cell>
          <cell r="D9">
            <v>14.6</v>
          </cell>
          <cell r="E9">
            <v>53.833333333333336</v>
          </cell>
          <cell r="F9">
            <v>76</v>
          </cell>
          <cell r="G9">
            <v>35</v>
          </cell>
          <cell r="H9">
            <v>31.680000000000003</v>
          </cell>
          <cell r="I9" t="str">
            <v>NE</v>
          </cell>
          <cell r="J9">
            <v>54.72</v>
          </cell>
          <cell r="K9">
            <v>0</v>
          </cell>
        </row>
        <row r="10">
          <cell r="B10">
            <v>20.125000000000004</v>
          </cell>
          <cell r="C10">
            <v>24.9</v>
          </cell>
          <cell r="D10">
            <v>17.100000000000001</v>
          </cell>
          <cell r="E10">
            <v>63.875</v>
          </cell>
          <cell r="F10">
            <v>89</v>
          </cell>
          <cell r="G10">
            <v>45</v>
          </cell>
          <cell r="H10">
            <v>25.2</v>
          </cell>
          <cell r="I10" t="str">
            <v>NE</v>
          </cell>
          <cell r="J10">
            <v>45.72</v>
          </cell>
          <cell r="K10">
            <v>0.60000000000000009</v>
          </cell>
        </row>
        <row r="11">
          <cell r="B11">
            <v>20.387500000000003</v>
          </cell>
          <cell r="C11">
            <v>27.9</v>
          </cell>
          <cell r="D11">
            <v>15.9</v>
          </cell>
          <cell r="E11">
            <v>75.25</v>
          </cell>
          <cell r="F11">
            <v>93</v>
          </cell>
          <cell r="G11">
            <v>48</v>
          </cell>
          <cell r="H11">
            <v>28.8</v>
          </cell>
          <cell r="I11" t="str">
            <v>L</v>
          </cell>
          <cell r="J11">
            <v>50.04</v>
          </cell>
          <cell r="K11">
            <v>12.6</v>
          </cell>
        </row>
        <row r="12">
          <cell r="B12">
            <v>25.779166666666669</v>
          </cell>
          <cell r="C12">
            <v>32.6</v>
          </cell>
          <cell r="D12">
            <v>20.100000000000001</v>
          </cell>
          <cell r="E12">
            <v>53.958333333333336</v>
          </cell>
          <cell r="F12">
            <v>74</v>
          </cell>
          <cell r="G12">
            <v>32</v>
          </cell>
          <cell r="H12">
            <v>16.2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26.529166666666669</v>
          </cell>
          <cell r="C13">
            <v>34</v>
          </cell>
          <cell r="D13">
            <v>18.399999999999999</v>
          </cell>
          <cell r="E13">
            <v>45.583333333333336</v>
          </cell>
          <cell r="F13">
            <v>72</v>
          </cell>
          <cell r="G13">
            <v>27</v>
          </cell>
          <cell r="H13">
            <v>21.6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27.841666666666669</v>
          </cell>
          <cell r="C14">
            <v>35.6</v>
          </cell>
          <cell r="D14">
            <v>19.2</v>
          </cell>
          <cell r="E14">
            <v>40.666666666666664</v>
          </cell>
          <cell r="F14">
            <v>64</v>
          </cell>
          <cell r="G14">
            <v>23</v>
          </cell>
          <cell r="H14">
            <v>19.8</v>
          </cell>
          <cell r="I14" t="str">
            <v>NE</v>
          </cell>
          <cell r="J14">
            <v>38.519999999999996</v>
          </cell>
          <cell r="K14">
            <v>0</v>
          </cell>
        </row>
        <row r="15">
          <cell r="B15">
            <v>28.158333333333335</v>
          </cell>
          <cell r="C15">
            <v>35.700000000000003</v>
          </cell>
          <cell r="D15">
            <v>22.1</v>
          </cell>
          <cell r="E15">
            <v>57.958333333333336</v>
          </cell>
          <cell r="F15">
            <v>83</v>
          </cell>
          <cell r="G15">
            <v>27</v>
          </cell>
          <cell r="H15">
            <v>13.32</v>
          </cell>
          <cell r="I15" t="str">
            <v>S</v>
          </cell>
          <cell r="J15">
            <v>25.92</v>
          </cell>
          <cell r="K15">
            <v>0</v>
          </cell>
        </row>
        <row r="16">
          <cell r="B16">
            <v>27.858333333333331</v>
          </cell>
          <cell r="C16">
            <v>36.700000000000003</v>
          </cell>
          <cell r="D16">
            <v>19.8</v>
          </cell>
          <cell r="E16">
            <v>63.625</v>
          </cell>
          <cell r="F16">
            <v>94</v>
          </cell>
          <cell r="G16">
            <v>23</v>
          </cell>
          <cell r="H16">
            <v>13.68</v>
          </cell>
          <cell r="I16" t="str">
            <v>S</v>
          </cell>
          <cell r="J16">
            <v>28.44</v>
          </cell>
          <cell r="K16">
            <v>0</v>
          </cell>
        </row>
        <row r="17">
          <cell r="B17">
            <v>29.070833333333329</v>
          </cell>
          <cell r="C17">
            <v>37.6</v>
          </cell>
          <cell r="D17">
            <v>21.2</v>
          </cell>
          <cell r="E17">
            <v>55.541666666666664</v>
          </cell>
          <cell r="F17">
            <v>93</v>
          </cell>
          <cell r="G17">
            <v>21</v>
          </cell>
          <cell r="H17">
            <v>18.36</v>
          </cell>
          <cell r="I17" t="str">
            <v>S</v>
          </cell>
          <cell r="J17">
            <v>30.240000000000002</v>
          </cell>
          <cell r="K17">
            <v>0</v>
          </cell>
        </row>
        <row r="18">
          <cell r="B18">
            <v>29.424999999999994</v>
          </cell>
          <cell r="C18">
            <v>36.6</v>
          </cell>
          <cell r="D18">
            <v>23.6</v>
          </cell>
          <cell r="E18">
            <v>60.5</v>
          </cell>
          <cell r="F18">
            <v>86</v>
          </cell>
          <cell r="G18">
            <v>34</v>
          </cell>
          <cell r="H18">
            <v>12.24</v>
          </cell>
          <cell r="I18" t="str">
            <v>S</v>
          </cell>
          <cell r="J18">
            <v>21.240000000000002</v>
          </cell>
          <cell r="K18">
            <v>0</v>
          </cell>
        </row>
        <row r="19">
          <cell r="B19">
            <v>30.445833333333329</v>
          </cell>
          <cell r="C19">
            <v>37.9</v>
          </cell>
          <cell r="D19">
            <v>24.2</v>
          </cell>
          <cell r="E19">
            <v>52.958333333333336</v>
          </cell>
          <cell r="F19">
            <v>76</v>
          </cell>
          <cell r="G19">
            <v>27</v>
          </cell>
          <cell r="H19">
            <v>18</v>
          </cell>
          <cell r="I19" t="str">
            <v>NE</v>
          </cell>
          <cell r="J19">
            <v>31.319999999999997</v>
          </cell>
          <cell r="K19">
            <v>0</v>
          </cell>
        </row>
        <row r="20">
          <cell r="B20">
            <v>29.733333333333334</v>
          </cell>
          <cell r="C20">
            <v>37.700000000000003</v>
          </cell>
          <cell r="D20">
            <v>22.7</v>
          </cell>
          <cell r="E20">
            <v>52.083333333333336</v>
          </cell>
          <cell r="F20">
            <v>78</v>
          </cell>
          <cell r="G20">
            <v>30</v>
          </cell>
          <cell r="H20">
            <v>24.48</v>
          </cell>
          <cell r="I20" t="str">
            <v>NE</v>
          </cell>
          <cell r="J20">
            <v>43.56</v>
          </cell>
          <cell r="K20">
            <v>0</v>
          </cell>
        </row>
        <row r="21">
          <cell r="B21">
            <v>31.166666666666661</v>
          </cell>
          <cell r="C21">
            <v>38.299999999999997</v>
          </cell>
          <cell r="D21">
            <v>24.8</v>
          </cell>
          <cell r="E21">
            <v>45.625</v>
          </cell>
          <cell r="F21">
            <v>68</v>
          </cell>
          <cell r="G21">
            <v>22</v>
          </cell>
          <cell r="H21">
            <v>23.040000000000003</v>
          </cell>
          <cell r="I21" t="str">
            <v>N</v>
          </cell>
          <cell r="J21">
            <v>47.88</v>
          </cell>
          <cell r="K21">
            <v>0</v>
          </cell>
        </row>
        <row r="22">
          <cell r="B22">
            <v>30.3125</v>
          </cell>
          <cell r="C22">
            <v>36.4</v>
          </cell>
          <cell r="D22">
            <v>24.3</v>
          </cell>
          <cell r="E22">
            <v>45.041666666666664</v>
          </cell>
          <cell r="F22">
            <v>62</v>
          </cell>
          <cell r="G22">
            <v>30</v>
          </cell>
          <cell r="H22">
            <v>18.36</v>
          </cell>
          <cell r="I22" t="str">
            <v>N</v>
          </cell>
          <cell r="J22">
            <v>34.56</v>
          </cell>
          <cell r="K22">
            <v>0</v>
          </cell>
        </row>
        <row r="23">
          <cell r="B23">
            <v>27.300000000000008</v>
          </cell>
          <cell r="C23">
            <v>35.299999999999997</v>
          </cell>
          <cell r="D23">
            <v>22.1</v>
          </cell>
          <cell r="E23">
            <v>57.166666666666664</v>
          </cell>
          <cell r="F23">
            <v>79</v>
          </cell>
          <cell r="G23">
            <v>29</v>
          </cell>
          <cell r="H23">
            <v>23.400000000000002</v>
          </cell>
          <cell r="I23" t="str">
            <v>N</v>
          </cell>
          <cell r="J23">
            <v>46.440000000000005</v>
          </cell>
          <cell r="K23">
            <v>0</v>
          </cell>
        </row>
        <row r="24">
          <cell r="B24">
            <v>21.595833333333335</v>
          </cell>
          <cell r="C24">
            <v>24.7</v>
          </cell>
          <cell r="D24">
            <v>18.899999999999999</v>
          </cell>
          <cell r="E24">
            <v>84.208333333333329</v>
          </cell>
          <cell r="F24">
            <v>94</v>
          </cell>
          <cell r="G24">
            <v>69</v>
          </cell>
          <cell r="H24">
            <v>16.2</v>
          </cell>
          <cell r="I24" t="str">
            <v>S</v>
          </cell>
          <cell r="J24">
            <v>46.080000000000005</v>
          </cell>
          <cell r="K24">
            <v>11.4</v>
          </cell>
        </row>
        <row r="25">
          <cell r="B25">
            <v>23.362500000000001</v>
          </cell>
          <cell r="C25">
            <v>30.1</v>
          </cell>
          <cell r="D25">
            <v>18.899999999999999</v>
          </cell>
          <cell r="E25">
            <v>73.958333333333329</v>
          </cell>
          <cell r="F25">
            <v>94</v>
          </cell>
          <cell r="G25">
            <v>41</v>
          </cell>
          <cell r="H25">
            <v>14.4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23.629166666666674</v>
          </cell>
          <cell r="C26">
            <v>29.8</v>
          </cell>
          <cell r="D26">
            <v>18.5</v>
          </cell>
          <cell r="E26">
            <v>60.041666666666664</v>
          </cell>
          <cell r="F26">
            <v>87</v>
          </cell>
          <cell r="G26">
            <v>32</v>
          </cell>
          <cell r="H26">
            <v>19.8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24.120833333333326</v>
          </cell>
          <cell r="C27">
            <v>31.3</v>
          </cell>
          <cell r="D27">
            <v>17.600000000000001</v>
          </cell>
          <cell r="E27">
            <v>59.375</v>
          </cell>
          <cell r="F27">
            <v>81</v>
          </cell>
          <cell r="G27">
            <v>42</v>
          </cell>
          <cell r="H27">
            <v>21.240000000000002</v>
          </cell>
          <cell r="I27" t="str">
            <v>L</v>
          </cell>
          <cell r="J27">
            <v>39.6</v>
          </cell>
          <cell r="K27">
            <v>0</v>
          </cell>
        </row>
        <row r="28">
          <cell r="B28">
            <v>24.945833333333336</v>
          </cell>
          <cell r="C28">
            <v>30.7</v>
          </cell>
          <cell r="D28">
            <v>20.2</v>
          </cell>
          <cell r="E28">
            <v>68.833333333333329</v>
          </cell>
          <cell r="F28">
            <v>88</v>
          </cell>
          <cell r="G28">
            <v>48</v>
          </cell>
          <cell r="H28">
            <v>10.44</v>
          </cell>
          <cell r="I28" t="str">
            <v>NE</v>
          </cell>
          <cell r="J28">
            <v>39.24</v>
          </cell>
          <cell r="K28">
            <v>13.2</v>
          </cell>
        </row>
        <row r="29">
          <cell r="B29">
            <v>24.662499999999998</v>
          </cell>
          <cell r="C29">
            <v>30.4</v>
          </cell>
          <cell r="D29">
            <v>20</v>
          </cell>
          <cell r="E29">
            <v>72.708333333333329</v>
          </cell>
          <cell r="F29">
            <v>93</v>
          </cell>
          <cell r="G29">
            <v>46</v>
          </cell>
          <cell r="H29">
            <v>13.32</v>
          </cell>
          <cell r="I29" t="str">
            <v>NE</v>
          </cell>
          <cell r="J29">
            <v>28.44</v>
          </cell>
          <cell r="K29">
            <v>0</v>
          </cell>
        </row>
        <row r="30">
          <cell r="B30">
            <v>23.849999999999998</v>
          </cell>
          <cell r="C30">
            <v>30.5</v>
          </cell>
          <cell r="D30">
            <v>20.100000000000001</v>
          </cell>
          <cell r="E30">
            <v>76.333333333333329</v>
          </cell>
          <cell r="F30">
            <v>95</v>
          </cell>
          <cell r="G30">
            <v>47</v>
          </cell>
          <cell r="H30">
            <v>17.64</v>
          </cell>
          <cell r="I30" t="str">
            <v>NE</v>
          </cell>
          <cell r="J30">
            <v>30.240000000000002</v>
          </cell>
          <cell r="K30">
            <v>0</v>
          </cell>
        </row>
        <row r="31">
          <cell r="B31">
            <v>26.249999999999996</v>
          </cell>
          <cell r="C31">
            <v>33.1</v>
          </cell>
          <cell r="D31">
            <v>20.399999999999999</v>
          </cell>
          <cell r="E31">
            <v>64.166666666666671</v>
          </cell>
          <cell r="F31">
            <v>86</v>
          </cell>
          <cell r="G31">
            <v>38</v>
          </cell>
          <cell r="H31">
            <v>24.12</v>
          </cell>
          <cell r="I31" t="str">
            <v>NE</v>
          </cell>
          <cell r="J31">
            <v>47.88</v>
          </cell>
          <cell r="K31">
            <v>0</v>
          </cell>
        </row>
        <row r="32">
          <cell r="B32">
            <v>28.162499999999994</v>
          </cell>
          <cell r="C32">
            <v>34.200000000000003</v>
          </cell>
          <cell r="D32">
            <v>22</v>
          </cell>
          <cell r="E32">
            <v>55.333333333333336</v>
          </cell>
          <cell r="F32">
            <v>81</v>
          </cell>
          <cell r="G32">
            <v>35</v>
          </cell>
          <cell r="H32">
            <v>16.559999999999999</v>
          </cell>
          <cell r="I32" t="str">
            <v>NE</v>
          </cell>
          <cell r="J32">
            <v>36</v>
          </cell>
          <cell r="K32">
            <v>0</v>
          </cell>
        </row>
        <row r="33">
          <cell r="B33">
            <v>28.150000000000006</v>
          </cell>
          <cell r="C33">
            <v>34.6</v>
          </cell>
          <cell r="D33">
            <v>22.9</v>
          </cell>
          <cell r="E33">
            <v>56.833333333333336</v>
          </cell>
          <cell r="F33">
            <v>73</v>
          </cell>
          <cell r="G33">
            <v>35</v>
          </cell>
          <cell r="H33">
            <v>19.079999999999998</v>
          </cell>
          <cell r="I33" t="str">
            <v>N</v>
          </cell>
          <cell r="J33">
            <v>37.800000000000004</v>
          </cell>
          <cell r="K33">
            <v>0</v>
          </cell>
        </row>
        <row r="34">
          <cell r="B34">
            <v>25.220833333333335</v>
          </cell>
          <cell r="C34">
            <v>32.4</v>
          </cell>
          <cell r="D34">
            <v>20.100000000000001</v>
          </cell>
          <cell r="E34">
            <v>73.708333333333329</v>
          </cell>
          <cell r="F34">
            <v>93</v>
          </cell>
          <cell r="G34">
            <v>47</v>
          </cell>
          <cell r="H34">
            <v>27.720000000000002</v>
          </cell>
          <cell r="I34" t="str">
            <v>N</v>
          </cell>
          <cell r="J34">
            <v>72.360000000000014</v>
          </cell>
          <cell r="K34">
            <v>23.8</v>
          </cell>
        </row>
        <row r="35">
          <cell r="B35">
            <v>22.349999999999998</v>
          </cell>
          <cell r="C35">
            <v>27.7</v>
          </cell>
          <cell r="D35">
            <v>19.5</v>
          </cell>
          <cell r="E35">
            <v>86.833333333333329</v>
          </cell>
          <cell r="F35">
            <v>93</v>
          </cell>
          <cell r="G35">
            <v>69</v>
          </cell>
          <cell r="H35">
            <v>14.76</v>
          </cell>
          <cell r="I35" t="str">
            <v>N</v>
          </cell>
          <cell r="J35">
            <v>27.720000000000002</v>
          </cell>
          <cell r="K35">
            <v>0.4</v>
          </cell>
        </row>
        <row r="36">
          <cell r="I36" t="str">
            <v>NE</v>
          </cell>
        </row>
      </sheetData>
      <sheetData sheetId="10">
        <row r="5">
          <cell r="B5">
            <v>23.462500000000002</v>
          </cell>
        </row>
      </sheetData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27.241666666666671</v>
          </cell>
          <cell r="C5">
            <v>35.9</v>
          </cell>
          <cell r="D5">
            <v>21.9</v>
          </cell>
          <cell r="E5">
            <v>61.875</v>
          </cell>
          <cell r="F5">
            <v>85</v>
          </cell>
          <cell r="G5">
            <v>32</v>
          </cell>
          <cell r="H5">
            <v>16.2</v>
          </cell>
          <cell r="I5" t="str">
            <v>NO</v>
          </cell>
          <cell r="J5">
            <v>51.480000000000004</v>
          </cell>
          <cell r="K5">
            <v>13.4</v>
          </cell>
        </row>
        <row r="6">
          <cell r="B6">
            <v>24.558333333333334</v>
          </cell>
          <cell r="C6">
            <v>31.7</v>
          </cell>
          <cell r="D6">
            <v>19.5</v>
          </cell>
          <cell r="E6">
            <v>74.75</v>
          </cell>
          <cell r="F6">
            <v>95</v>
          </cell>
          <cell r="G6">
            <v>43</v>
          </cell>
          <cell r="H6">
            <v>13.32</v>
          </cell>
          <cell r="I6" t="str">
            <v>SE</v>
          </cell>
          <cell r="J6">
            <v>34.200000000000003</v>
          </cell>
          <cell r="K6">
            <v>0</v>
          </cell>
        </row>
        <row r="7">
          <cell r="B7">
            <v>22.662500000000005</v>
          </cell>
          <cell r="C7">
            <v>30.5</v>
          </cell>
          <cell r="D7">
            <v>15.5</v>
          </cell>
          <cell r="E7">
            <v>61.875</v>
          </cell>
          <cell r="F7">
            <v>80</v>
          </cell>
          <cell r="G7">
            <v>39</v>
          </cell>
          <cell r="H7">
            <v>21.240000000000002</v>
          </cell>
          <cell r="I7" t="str">
            <v>SE</v>
          </cell>
          <cell r="J7">
            <v>46.080000000000005</v>
          </cell>
          <cell r="K7">
            <v>0</v>
          </cell>
        </row>
        <row r="8">
          <cell r="B8">
            <v>22.770833333333329</v>
          </cell>
          <cell r="C8">
            <v>30.8</v>
          </cell>
          <cell r="D8">
            <v>15.6</v>
          </cell>
          <cell r="E8">
            <v>55.208333333333336</v>
          </cell>
          <cell r="F8">
            <v>76</v>
          </cell>
          <cell r="G8">
            <v>31</v>
          </cell>
          <cell r="H8">
            <v>19.079999999999998</v>
          </cell>
          <cell r="I8" t="str">
            <v>L</v>
          </cell>
          <cell r="J8">
            <v>47.519999999999996</v>
          </cell>
          <cell r="K8">
            <v>0</v>
          </cell>
        </row>
        <row r="9">
          <cell r="B9">
            <v>24.029166666666665</v>
          </cell>
          <cell r="C9">
            <v>31.4</v>
          </cell>
          <cell r="D9">
            <v>17.3</v>
          </cell>
          <cell r="E9">
            <v>47.625</v>
          </cell>
          <cell r="F9">
            <v>64</v>
          </cell>
          <cell r="G9">
            <v>31</v>
          </cell>
          <cell r="H9">
            <v>32.04</v>
          </cell>
          <cell r="I9" t="str">
            <v>L</v>
          </cell>
          <cell r="J9">
            <v>58.32</v>
          </cell>
          <cell r="K9">
            <v>0</v>
          </cell>
        </row>
        <row r="10">
          <cell r="B10">
            <v>25.458333333333339</v>
          </cell>
          <cell r="C10">
            <v>33.1</v>
          </cell>
          <cell r="D10">
            <v>19.3</v>
          </cell>
          <cell r="E10">
            <v>43.833333333333336</v>
          </cell>
          <cell r="F10">
            <v>67</v>
          </cell>
          <cell r="G10">
            <v>25</v>
          </cell>
          <cell r="H10">
            <v>34.92</v>
          </cell>
          <cell r="I10" t="str">
            <v>NE</v>
          </cell>
          <cell r="J10">
            <v>57.6</v>
          </cell>
          <cell r="K10">
            <v>0</v>
          </cell>
        </row>
        <row r="11">
          <cell r="B11">
            <v>25.6875</v>
          </cell>
          <cell r="C11">
            <v>33.9</v>
          </cell>
          <cell r="D11">
            <v>17.399999999999999</v>
          </cell>
          <cell r="E11">
            <v>48.708333333333336</v>
          </cell>
          <cell r="F11">
            <v>83</v>
          </cell>
          <cell r="G11">
            <v>24</v>
          </cell>
          <cell r="H11">
            <v>25.2</v>
          </cell>
          <cell r="I11" t="str">
            <v>SE</v>
          </cell>
          <cell r="J11">
            <v>44.28</v>
          </cell>
          <cell r="K11">
            <v>0</v>
          </cell>
        </row>
        <row r="12">
          <cell r="B12">
            <v>27.395833333333339</v>
          </cell>
          <cell r="C12">
            <v>35.4</v>
          </cell>
          <cell r="D12">
            <v>18.7</v>
          </cell>
          <cell r="E12">
            <v>40.291666666666664</v>
          </cell>
          <cell r="F12">
            <v>67</v>
          </cell>
          <cell r="G12">
            <v>22</v>
          </cell>
          <cell r="H12">
            <v>11.16</v>
          </cell>
          <cell r="I12" t="str">
            <v>L</v>
          </cell>
          <cell r="J12">
            <v>28.44</v>
          </cell>
          <cell r="K12">
            <v>0</v>
          </cell>
        </row>
        <row r="13">
          <cell r="B13">
            <v>28.612500000000001</v>
          </cell>
          <cell r="C13">
            <v>36.4</v>
          </cell>
          <cell r="D13">
            <v>21.6</v>
          </cell>
          <cell r="E13">
            <v>34.291666666666664</v>
          </cell>
          <cell r="F13">
            <v>56</v>
          </cell>
          <cell r="G13">
            <v>16</v>
          </cell>
          <cell r="H13">
            <v>18.36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29.774999999999991</v>
          </cell>
          <cell r="C14">
            <v>37</v>
          </cell>
          <cell r="D14">
            <v>24.3</v>
          </cell>
          <cell r="E14">
            <v>31.833333333333332</v>
          </cell>
          <cell r="F14">
            <v>49</v>
          </cell>
          <cell r="G14">
            <v>17</v>
          </cell>
          <cell r="H14">
            <v>16.920000000000002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29.866666666666664</v>
          </cell>
          <cell r="C15">
            <v>38.200000000000003</v>
          </cell>
          <cell r="D15">
            <v>21.3</v>
          </cell>
          <cell r="E15">
            <v>38.416666666666664</v>
          </cell>
          <cell r="F15">
            <v>66</v>
          </cell>
          <cell r="G15">
            <v>18</v>
          </cell>
          <cell r="H15">
            <v>17.28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30.383333333333336</v>
          </cell>
          <cell r="C16">
            <v>38.5</v>
          </cell>
          <cell r="D16">
            <v>21.7</v>
          </cell>
          <cell r="E16">
            <v>40.708333333333336</v>
          </cell>
          <cell r="F16">
            <v>84</v>
          </cell>
          <cell r="G16">
            <v>14</v>
          </cell>
          <cell r="H16">
            <v>12.24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31.112500000000001</v>
          </cell>
          <cell r="C17">
            <v>39</v>
          </cell>
          <cell r="D17">
            <v>22.2</v>
          </cell>
          <cell r="E17">
            <v>30.916666666666668</v>
          </cell>
          <cell r="F17">
            <v>60</v>
          </cell>
          <cell r="G17">
            <v>14</v>
          </cell>
          <cell r="H17">
            <v>12.6</v>
          </cell>
          <cell r="I17" t="str">
            <v>NO</v>
          </cell>
          <cell r="J17">
            <v>25.92</v>
          </cell>
          <cell r="K17">
            <v>0</v>
          </cell>
        </row>
        <row r="18">
          <cell r="B18">
            <v>31.666666666666671</v>
          </cell>
          <cell r="C18">
            <v>39.5</v>
          </cell>
          <cell r="D18">
            <v>22.6</v>
          </cell>
          <cell r="E18">
            <v>40.041666666666664</v>
          </cell>
          <cell r="F18">
            <v>73</v>
          </cell>
          <cell r="G18">
            <v>16</v>
          </cell>
          <cell r="H18">
            <v>7.9200000000000008</v>
          </cell>
          <cell r="I18" t="str">
            <v>SE</v>
          </cell>
          <cell r="J18">
            <v>18.36</v>
          </cell>
          <cell r="K18">
            <v>0</v>
          </cell>
        </row>
        <row r="19">
          <cell r="B19">
            <v>31.349999999999998</v>
          </cell>
          <cell r="C19">
            <v>39.1</v>
          </cell>
          <cell r="D19">
            <v>22.6</v>
          </cell>
          <cell r="E19">
            <v>38</v>
          </cell>
          <cell r="F19">
            <v>70</v>
          </cell>
          <cell r="G19">
            <v>15</v>
          </cell>
          <cell r="H19">
            <v>11.520000000000001</v>
          </cell>
          <cell r="I19" t="str">
            <v>SE</v>
          </cell>
          <cell r="J19">
            <v>31.680000000000003</v>
          </cell>
          <cell r="K19">
            <v>0</v>
          </cell>
        </row>
        <row r="20">
          <cell r="B20">
            <v>31.7</v>
          </cell>
          <cell r="C20">
            <v>38.6</v>
          </cell>
          <cell r="D20">
            <v>25.4</v>
          </cell>
          <cell r="E20">
            <v>38.916666666666664</v>
          </cell>
          <cell r="F20">
            <v>56</v>
          </cell>
          <cell r="G20">
            <v>26</v>
          </cell>
          <cell r="H20">
            <v>18</v>
          </cell>
          <cell r="I20" t="str">
            <v>NO</v>
          </cell>
          <cell r="J20">
            <v>34.56</v>
          </cell>
          <cell r="K20">
            <v>0</v>
          </cell>
        </row>
        <row r="21">
          <cell r="B21">
            <v>32.170833333333334</v>
          </cell>
          <cell r="C21">
            <v>38.9</v>
          </cell>
          <cell r="D21">
            <v>25.7</v>
          </cell>
          <cell r="E21">
            <v>42.416666666666664</v>
          </cell>
          <cell r="F21">
            <v>65</v>
          </cell>
          <cell r="G21">
            <v>21</v>
          </cell>
          <cell r="H21">
            <v>15.48</v>
          </cell>
          <cell r="I21" t="str">
            <v>NO</v>
          </cell>
          <cell r="J21">
            <v>33.480000000000004</v>
          </cell>
          <cell r="K21">
            <v>0</v>
          </cell>
        </row>
        <row r="22">
          <cell r="B22">
            <v>28.808333333333334</v>
          </cell>
          <cell r="C22">
            <v>36.200000000000003</v>
          </cell>
          <cell r="D22">
            <v>21.3</v>
          </cell>
          <cell r="E22">
            <v>49.25</v>
          </cell>
          <cell r="F22">
            <v>73</v>
          </cell>
          <cell r="G22">
            <v>27</v>
          </cell>
          <cell r="H22">
            <v>36.36</v>
          </cell>
          <cell r="I22" t="str">
            <v>NO</v>
          </cell>
          <cell r="J22">
            <v>72.72</v>
          </cell>
          <cell r="K22">
            <v>0.8</v>
          </cell>
        </row>
        <row r="23">
          <cell r="B23">
            <v>26.370833333333334</v>
          </cell>
          <cell r="C23">
            <v>34.299999999999997</v>
          </cell>
          <cell r="D23">
            <v>20.6</v>
          </cell>
          <cell r="E23">
            <v>63</v>
          </cell>
          <cell r="F23">
            <v>89</v>
          </cell>
          <cell r="G23">
            <v>37</v>
          </cell>
          <cell r="H23">
            <v>20.52</v>
          </cell>
          <cell r="I23" t="str">
            <v>NO</v>
          </cell>
          <cell r="J23">
            <v>79.56</v>
          </cell>
          <cell r="K23">
            <v>0.4</v>
          </cell>
        </row>
        <row r="24">
          <cell r="B24">
            <v>22.845833333333331</v>
          </cell>
          <cell r="C24">
            <v>29.1</v>
          </cell>
          <cell r="D24">
            <v>18.8</v>
          </cell>
          <cell r="E24">
            <v>78.083333333333329</v>
          </cell>
          <cell r="F24">
            <v>95</v>
          </cell>
          <cell r="G24">
            <v>57</v>
          </cell>
          <cell r="H24">
            <v>24.48</v>
          </cell>
          <cell r="I24" t="str">
            <v>SE</v>
          </cell>
          <cell r="J24">
            <v>41.4</v>
          </cell>
          <cell r="K24">
            <v>27.6</v>
          </cell>
        </row>
        <row r="25">
          <cell r="B25">
            <v>23.275000000000002</v>
          </cell>
          <cell r="C25">
            <v>30.7</v>
          </cell>
          <cell r="D25">
            <v>18</v>
          </cell>
          <cell r="E25">
            <v>76.041666666666671</v>
          </cell>
          <cell r="F25">
            <v>95</v>
          </cell>
          <cell r="G25">
            <v>44</v>
          </cell>
          <cell r="H25">
            <v>12.24</v>
          </cell>
          <cell r="I25" t="str">
            <v>SE</v>
          </cell>
          <cell r="J25">
            <v>26.64</v>
          </cell>
          <cell r="K25">
            <v>0.2</v>
          </cell>
        </row>
        <row r="26">
          <cell r="B26">
            <v>24.216666666666672</v>
          </cell>
          <cell r="C26">
            <v>31.7</v>
          </cell>
          <cell r="D26">
            <v>17.899999999999999</v>
          </cell>
          <cell r="E26">
            <v>64.541666666666671</v>
          </cell>
          <cell r="F26">
            <v>92</v>
          </cell>
          <cell r="G26">
            <v>33</v>
          </cell>
          <cell r="H26">
            <v>17.28</v>
          </cell>
          <cell r="I26" t="str">
            <v>SE</v>
          </cell>
          <cell r="J26">
            <v>39.6</v>
          </cell>
          <cell r="K26">
            <v>0</v>
          </cell>
        </row>
        <row r="27">
          <cell r="B27">
            <v>25.266666666666666</v>
          </cell>
          <cell r="C27">
            <v>34.200000000000003</v>
          </cell>
          <cell r="D27">
            <v>17.5</v>
          </cell>
          <cell r="E27">
            <v>62.666666666666664</v>
          </cell>
          <cell r="F27">
            <v>84</v>
          </cell>
          <cell r="G27">
            <v>37</v>
          </cell>
          <cell r="H27">
            <v>20.88</v>
          </cell>
          <cell r="I27" t="str">
            <v>SE</v>
          </cell>
          <cell r="J27">
            <v>30.6</v>
          </cell>
          <cell r="K27">
            <v>0</v>
          </cell>
        </row>
        <row r="28">
          <cell r="B28">
            <v>24.712500000000002</v>
          </cell>
          <cell r="C28">
            <v>31.2</v>
          </cell>
          <cell r="D28">
            <v>21.1</v>
          </cell>
          <cell r="E28">
            <v>72.583333333333329</v>
          </cell>
          <cell r="F28">
            <v>88</v>
          </cell>
          <cell r="G28">
            <v>45</v>
          </cell>
          <cell r="H28">
            <v>15.840000000000002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22.533333333333335</v>
          </cell>
          <cell r="C29">
            <v>28.6</v>
          </cell>
          <cell r="D29">
            <v>19.7</v>
          </cell>
          <cell r="E29">
            <v>82.791666666666671</v>
          </cell>
          <cell r="F29">
            <v>92</v>
          </cell>
          <cell r="G29">
            <v>57</v>
          </cell>
          <cell r="H29">
            <v>10.44</v>
          </cell>
          <cell r="I29" t="str">
            <v>L</v>
          </cell>
          <cell r="J29">
            <v>27.36</v>
          </cell>
          <cell r="K29">
            <v>1</v>
          </cell>
        </row>
        <row r="30">
          <cell r="B30">
            <v>24.091666666666672</v>
          </cell>
          <cell r="C30">
            <v>30.4</v>
          </cell>
          <cell r="D30">
            <v>20.100000000000001</v>
          </cell>
          <cell r="E30">
            <v>77</v>
          </cell>
          <cell r="F30">
            <v>93</v>
          </cell>
          <cell r="G30">
            <v>48</v>
          </cell>
          <cell r="H30">
            <v>16.2</v>
          </cell>
          <cell r="I30" t="str">
            <v>NE</v>
          </cell>
          <cell r="J30">
            <v>26.28</v>
          </cell>
          <cell r="K30">
            <v>6.6</v>
          </cell>
        </row>
        <row r="31">
          <cell r="B31">
            <v>25.587500000000002</v>
          </cell>
          <cell r="C31">
            <v>31.7</v>
          </cell>
          <cell r="D31">
            <v>20.100000000000001</v>
          </cell>
          <cell r="E31">
            <v>70.416666666666671</v>
          </cell>
          <cell r="F31">
            <v>92</v>
          </cell>
          <cell r="G31">
            <v>43</v>
          </cell>
          <cell r="H31">
            <v>11.16</v>
          </cell>
          <cell r="I31" t="str">
            <v>N</v>
          </cell>
          <cell r="J31">
            <v>29.880000000000003</v>
          </cell>
          <cell r="K31">
            <v>0</v>
          </cell>
        </row>
        <row r="32">
          <cell r="B32">
            <v>27.795833333333334</v>
          </cell>
          <cell r="C32">
            <v>34.5</v>
          </cell>
          <cell r="D32">
            <v>21.4</v>
          </cell>
          <cell r="E32">
            <v>63.208333333333336</v>
          </cell>
          <cell r="F32">
            <v>89</v>
          </cell>
          <cell r="G32">
            <v>38</v>
          </cell>
          <cell r="H32">
            <v>12.24</v>
          </cell>
          <cell r="I32" t="str">
            <v>N</v>
          </cell>
          <cell r="J32">
            <v>25.92</v>
          </cell>
          <cell r="K32">
            <v>0</v>
          </cell>
        </row>
        <row r="33">
          <cell r="B33">
            <v>28.016666666666662</v>
          </cell>
          <cell r="C33">
            <v>33.6</v>
          </cell>
          <cell r="D33">
            <v>23</v>
          </cell>
          <cell r="E33">
            <v>64.541666666666671</v>
          </cell>
          <cell r="F33">
            <v>85</v>
          </cell>
          <cell r="G33">
            <v>43</v>
          </cell>
          <cell r="H33">
            <v>14.76</v>
          </cell>
          <cell r="I33" t="str">
            <v>NO</v>
          </cell>
          <cell r="J33">
            <v>34.92</v>
          </cell>
          <cell r="K33">
            <v>0</v>
          </cell>
        </row>
        <row r="34">
          <cell r="B34">
            <v>28.129166666666666</v>
          </cell>
          <cell r="C34">
            <v>34.299999999999997</v>
          </cell>
          <cell r="D34">
            <v>22.6</v>
          </cell>
          <cell r="E34">
            <v>61.208333333333336</v>
          </cell>
          <cell r="F34">
            <v>80</v>
          </cell>
          <cell r="G34">
            <v>40</v>
          </cell>
          <cell r="H34">
            <v>20.52</v>
          </cell>
          <cell r="I34" t="str">
            <v>NO</v>
          </cell>
          <cell r="J34">
            <v>43.2</v>
          </cell>
          <cell r="K34">
            <v>0</v>
          </cell>
        </row>
        <row r="35">
          <cell r="B35">
            <v>26.125</v>
          </cell>
          <cell r="C35">
            <v>33.200000000000003</v>
          </cell>
          <cell r="D35">
            <v>20.8</v>
          </cell>
          <cell r="E35">
            <v>70.875</v>
          </cell>
          <cell r="F35">
            <v>90</v>
          </cell>
          <cell r="G35">
            <v>46</v>
          </cell>
          <cell r="H35">
            <v>22.68</v>
          </cell>
          <cell r="I35" t="str">
            <v>NO</v>
          </cell>
          <cell r="J35">
            <v>39.6</v>
          </cell>
          <cell r="K35">
            <v>0</v>
          </cell>
        </row>
        <row r="36">
          <cell r="I36" t="str">
            <v>NO</v>
          </cell>
        </row>
      </sheetData>
      <sheetData sheetId="10">
        <row r="5">
          <cell r="B5">
            <v>26.791666666666668</v>
          </cell>
        </row>
      </sheetData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28.108333333333331</v>
          </cell>
          <cell r="C5">
            <v>35.1</v>
          </cell>
          <cell r="D5">
            <v>21.9</v>
          </cell>
          <cell r="E5">
            <v>55.833333333333336</v>
          </cell>
          <cell r="F5">
            <v>81</v>
          </cell>
          <cell r="G5">
            <v>30</v>
          </cell>
          <cell r="H5">
            <v>42.12</v>
          </cell>
          <cell r="I5" t="str">
            <v>L</v>
          </cell>
          <cell r="J5">
            <v>68.760000000000005</v>
          </cell>
          <cell r="K5">
            <v>0</v>
          </cell>
        </row>
        <row r="6">
          <cell r="B6">
            <v>25.487500000000001</v>
          </cell>
          <cell r="C6">
            <v>32.1</v>
          </cell>
          <cell r="D6">
            <v>19.100000000000001</v>
          </cell>
          <cell r="E6">
            <v>70.875</v>
          </cell>
          <cell r="F6">
            <v>97</v>
          </cell>
          <cell r="G6">
            <v>43</v>
          </cell>
          <cell r="H6">
            <v>24.840000000000003</v>
          </cell>
          <cell r="I6" t="str">
            <v>SE</v>
          </cell>
          <cell r="J6">
            <v>36.72</v>
          </cell>
          <cell r="K6">
            <v>46.800000000000011</v>
          </cell>
        </row>
        <row r="7">
          <cell r="B7">
            <v>27.120833333333334</v>
          </cell>
          <cell r="C7">
            <v>35.9</v>
          </cell>
          <cell r="D7">
            <v>20.9</v>
          </cell>
          <cell r="E7">
            <v>59</v>
          </cell>
          <cell r="F7">
            <v>82</v>
          </cell>
          <cell r="G7">
            <v>27</v>
          </cell>
          <cell r="H7">
            <v>33.840000000000003</v>
          </cell>
          <cell r="I7" t="str">
            <v>SE</v>
          </cell>
          <cell r="J7">
            <v>47.16</v>
          </cell>
          <cell r="K7">
            <v>0</v>
          </cell>
        </row>
        <row r="8">
          <cell r="B8">
            <v>27.824999999999999</v>
          </cell>
          <cell r="C8">
            <v>34.9</v>
          </cell>
          <cell r="D8">
            <v>20.100000000000001</v>
          </cell>
          <cell r="E8">
            <v>46.625</v>
          </cell>
          <cell r="F8">
            <v>79</v>
          </cell>
          <cell r="G8">
            <v>23</v>
          </cell>
          <cell r="H8">
            <v>25.56</v>
          </cell>
          <cell r="I8" t="str">
            <v>L</v>
          </cell>
          <cell r="J8">
            <v>38.159999999999997</v>
          </cell>
          <cell r="K8">
            <v>0</v>
          </cell>
        </row>
        <row r="9">
          <cell r="B9">
            <v>28.383333333333344</v>
          </cell>
          <cell r="C9">
            <v>35.4</v>
          </cell>
          <cell r="D9">
            <v>20.5</v>
          </cell>
          <cell r="E9">
            <v>42</v>
          </cell>
          <cell r="F9">
            <v>69</v>
          </cell>
          <cell r="G9">
            <v>23</v>
          </cell>
          <cell r="H9">
            <v>21.6</v>
          </cell>
          <cell r="I9" t="str">
            <v>L</v>
          </cell>
          <cell r="J9">
            <v>32.4</v>
          </cell>
          <cell r="K9">
            <v>0</v>
          </cell>
        </row>
        <row r="10">
          <cell r="B10">
            <v>28.170833333333338</v>
          </cell>
          <cell r="C10">
            <v>34.9</v>
          </cell>
          <cell r="D10">
            <v>18.600000000000001</v>
          </cell>
          <cell r="E10">
            <v>38.583333333333336</v>
          </cell>
          <cell r="F10">
            <v>70</v>
          </cell>
          <cell r="G10">
            <v>21</v>
          </cell>
          <cell r="H10">
            <v>26.28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28.595833333333328</v>
          </cell>
          <cell r="C11">
            <v>36.299999999999997</v>
          </cell>
          <cell r="D11">
            <v>21.6</v>
          </cell>
          <cell r="E11">
            <v>35.75</v>
          </cell>
          <cell r="F11">
            <v>58</v>
          </cell>
          <cell r="G11">
            <v>18</v>
          </cell>
          <cell r="H11">
            <v>23.400000000000002</v>
          </cell>
          <cell r="I11" t="str">
            <v>L</v>
          </cell>
          <cell r="J11">
            <v>33.119999999999997</v>
          </cell>
          <cell r="K11">
            <v>0</v>
          </cell>
        </row>
        <row r="12">
          <cell r="B12">
            <v>28.804166666666674</v>
          </cell>
          <cell r="C12">
            <v>36.200000000000003</v>
          </cell>
          <cell r="D12">
            <v>20.6</v>
          </cell>
          <cell r="E12">
            <v>34.291666666666664</v>
          </cell>
          <cell r="F12">
            <v>54</v>
          </cell>
          <cell r="G12">
            <v>18</v>
          </cell>
          <cell r="H12">
            <v>25.2</v>
          </cell>
          <cell r="I12" t="str">
            <v>L</v>
          </cell>
          <cell r="J12">
            <v>35.28</v>
          </cell>
          <cell r="K12">
            <v>0</v>
          </cell>
        </row>
        <row r="13">
          <cell r="B13">
            <v>28.383333333333336</v>
          </cell>
          <cell r="C13">
            <v>36.299999999999997</v>
          </cell>
          <cell r="D13">
            <v>22</v>
          </cell>
          <cell r="E13">
            <v>38.583333333333336</v>
          </cell>
          <cell r="F13">
            <v>58</v>
          </cell>
          <cell r="G13">
            <v>22</v>
          </cell>
          <cell r="H13">
            <v>23.040000000000003</v>
          </cell>
          <cell r="I13" t="str">
            <v>L</v>
          </cell>
          <cell r="J13">
            <v>35.28</v>
          </cell>
          <cell r="K13">
            <v>0</v>
          </cell>
        </row>
        <row r="14">
          <cell r="B14">
            <v>28.966666666666669</v>
          </cell>
          <cell r="C14">
            <v>36.4</v>
          </cell>
          <cell r="D14">
            <v>22.3</v>
          </cell>
          <cell r="E14">
            <v>42.291666666666664</v>
          </cell>
          <cell r="F14">
            <v>66</v>
          </cell>
          <cell r="G14">
            <v>18</v>
          </cell>
          <cell r="H14">
            <v>18.720000000000002</v>
          </cell>
          <cell r="I14" t="str">
            <v>L</v>
          </cell>
          <cell r="J14">
            <v>35.28</v>
          </cell>
          <cell r="K14">
            <v>0</v>
          </cell>
        </row>
        <row r="15">
          <cell r="B15">
            <v>30.158333333333328</v>
          </cell>
          <cell r="C15">
            <v>37.799999999999997</v>
          </cell>
          <cell r="D15">
            <v>22.5</v>
          </cell>
          <cell r="E15">
            <v>37.166666666666664</v>
          </cell>
          <cell r="F15">
            <v>61</v>
          </cell>
          <cell r="G15">
            <v>18</v>
          </cell>
          <cell r="H15">
            <v>20.88</v>
          </cell>
          <cell r="I15" t="str">
            <v>L</v>
          </cell>
          <cell r="J15">
            <v>37.080000000000005</v>
          </cell>
          <cell r="K15">
            <v>0</v>
          </cell>
        </row>
        <row r="16">
          <cell r="B16">
            <v>29.604166666666668</v>
          </cell>
          <cell r="C16">
            <v>37.299999999999997</v>
          </cell>
          <cell r="D16">
            <v>23.6</v>
          </cell>
          <cell r="E16">
            <v>41.708333333333336</v>
          </cell>
          <cell r="F16">
            <v>63</v>
          </cell>
          <cell r="G16">
            <v>22</v>
          </cell>
          <cell r="H16">
            <v>15.48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29.525000000000002</v>
          </cell>
          <cell r="C17">
            <v>36.9</v>
          </cell>
          <cell r="D17">
            <v>21.8</v>
          </cell>
          <cell r="E17">
            <v>42.5</v>
          </cell>
          <cell r="F17">
            <v>69</v>
          </cell>
          <cell r="G17">
            <v>24</v>
          </cell>
          <cell r="H17">
            <v>17.28</v>
          </cell>
          <cell r="I17" t="str">
            <v>NE</v>
          </cell>
          <cell r="J17">
            <v>30.96</v>
          </cell>
          <cell r="K17">
            <v>0</v>
          </cell>
        </row>
        <row r="18">
          <cell r="B18">
            <v>29.441666666666663</v>
          </cell>
          <cell r="C18">
            <v>37.6</v>
          </cell>
          <cell r="D18">
            <v>23.4</v>
          </cell>
          <cell r="E18">
            <v>54.958333333333336</v>
          </cell>
          <cell r="F18">
            <v>83</v>
          </cell>
          <cell r="G18">
            <v>26</v>
          </cell>
          <cell r="H18">
            <v>19.8</v>
          </cell>
          <cell r="I18" t="str">
            <v>O</v>
          </cell>
          <cell r="J18">
            <v>30.240000000000002</v>
          </cell>
          <cell r="K18">
            <v>0</v>
          </cell>
        </row>
        <row r="19">
          <cell r="B19">
            <v>30.237500000000008</v>
          </cell>
          <cell r="C19">
            <v>39</v>
          </cell>
          <cell r="D19">
            <v>23.4</v>
          </cell>
          <cell r="E19">
            <v>51.625</v>
          </cell>
          <cell r="F19">
            <v>79</v>
          </cell>
          <cell r="G19">
            <v>21</v>
          </cell>
          <cell r="H19">
            <v>20.16</v>
          </cell>
          <cell r="I19" t="str">
            <v>SO</v>
          </cell>
          <cell r="J19">
            <v>30.240000000000002</v>
          </cell>
          <cell r="K19">
            <v>0</v>
          </cell>
        </row>
        <row r="20">
          <cell r="B20">
            <v>29.849999999999998</v>
          </cell>
          <cell r="C20">
            <v>36.1</v>
          </cell>
          <cell r="D20">
            <v>22.2</v>
          </cell>
          <cell r="E20">
            <v>51.791666666666664</v>
          </cell>
          <cell r="F20">
            <v>80</v>
          </cell>
          <cell r="G20">
            <v>30</v>
          </cell>
          <cell r="H20">
            <v>23.400000000000002</v>
          </cell>
          <cell r="I20" t="str">
            <v>NO</v>
          </cell>
          <cell r="J20">
            <v>67.319999999999993</v>
          </cell>
          <cell r="K20">
            <v>8.4</v>
          </cell>
        </row>
        <row r="21">
          <cell r="B21">
            <v>29.674999999999997</v>
          </cell>
          <cell r="C21">
            <v>37.700000000000003</v>
          </cell>
          <cell r="D21">
            <v>24</v>
          </cell>
          <cell r="E21">
            <v>55.458333333333336</v>
          </cell>
          <cell r="F21">
            <v>79</v>
          </cell>
          <cell r="G21">
            <v>29</v>
          </cell>
          <cell r="H21">
            <v>19.440000000000001</v>
          </cell>
          <cell r="I21" t="str">
            <v>N</v>
          </cell>
          <cell r="J21">
            <v>36.36</v>
          </cell>
          <cell r="K21">
            <v>0</v>
          </cell>
        </row>
        <row r="22">
          <cell r="B22">
            <v>26.895833333333332</v>
          </cell>
          <cell r="C22">
            <v>35.4</v>
          </cell>
          <cell r="D22">
            <v>22</v>
          </cell>
          <cell r="E22">
            <v>63.75</v>
          </cell>
          <cell r="F22">
            <v>86</v>
          </cell>
          <cell r="G22">
            <v>32</v>
          </cell>
          <cell r="H22">
            <v>18.720000000000002</v>
          </cell>
          <cell r="I22" t="str">
            <v>L</v>
          </cell>
          <cell r="J22">
            <v>45</v>
          </cell>
          <cell r="K22">
            <v>0</v>
          </cell>
        </row>
        <row r="23">
          <cell r="B23">
            <v>27.237500000000001</v>
          </cell>
          <cell r="C23">
            <v>35.4</v>
          </cell>
          <cell r="D23">
            <v>21.5</v>
          </cell>
          <cell r="E23">
            <v>62.25</v>
          </cell>
          <cell r="F23">
            <v>85</v>
          </cell>
          <cell r="G23">
            <v>34</v>
          </cell>
          <cell r="H23">
            <v>20.52</v>
          </cell>
          <cell r="I23" t="str">
            <v>L</v>
          </cell>
          <cell r="J23">
            <v>51.84</v>
          </cell>
          <cell r="K23">
            <v>0.8</v>
          </cell>
        </row>
        <row r="24">
          <cell r="B24">
            <v>22.8125</v>
          </cell>
          <cell r="C24">
            <v>25.7</v>
          </cell>
          <cell r="D24">
            <v>21.2</v>
          </cell>
          <cell r="E24">
            <v>77.833333333333329</v>
          </cell>
          <cell r="F24">
            <v>91</v>
          </cell>
          <cell r="G24">
            <v>59</v>
          </cell>
          <cell r="H24">
            <v>28.8</v>
          </cell>
          <cell r="I24" t="str">
            <v>L</v>
          </cell>
          <cell r="J24">
            <v>48.6</v>
          </cell>
          <cell r="K24">
            <v>4.8000000000000007</v>
          </cell>
        </row>
        <row r="25">
          <cell r="B25">
            <v>24.625</v>
          </cell>
          <cell r="C25">
            <v>31.1</v>
          </cell>
          <cell r="D25">
            <v>20.3</v>
          </cell>
          <cell r="E25">
            <v>72.708333333333329</v>
          </cell>
          <cell r="F25">
            <v>91</v>
          </cell>
          <cell r="G25">
            <v>45</v>
          </cell>
          <cell r="H25">
            <v>25.2</v>
          </cell>
          <cell r="I25" t="str">
            <v>SE</v>
          </cell>
          <cell r="J25">
            <v>34.56</v>
          </cell>
          <cell r="K25">
            <v>0</v>
          </cell>
        </row>
        <row r="26">
          <cell r="B26">
            <v>27</v>
          </cell>
          <cell r="C26">
            <v>35</v>
          </cell>
          <cell r="D26">
            <v>21.8</v>
          </cell>
          <cell r="E26">
            <v>58.083333333333336</v>
          </cell>
          <cell r="F26">
            <v>78</v>
          </cell>
          <cell r="G26">
            <v>29</v>
          </cell>
          <cell r="H26">
            <v>24.12</v>
          </cell>
          <cell r="I26" t="str">
            <v>SE</v>
          </cell>
          <cell r="J26">
            <v>34.92</v>
          </cell>
          <cell r="K26">
            <v>0</v>
          </cell>
        </row>
        <row r="27">
          <cell r="B27">
            <v>27.595833333333335</v>
          </cell>
          <cell r="C27">
            <v>34.5</v>
          </cell>
          <cell r="D27">
            <v>22</v>
          </cell>
          <cell r="E27">
            <v>56.583333333333336</v>
          </cell>
          <cell r="F27">
            <v>79</v>
          </cell>
          <cell r="G27">
            <v>33</v>
          </cell>
          <cell r="H27">
            <v>35.64</v>
          </cell>
          <cell r="I27" t="str">
            <v>NE</v>
          </cell>
          <cell r="J27">
            <v>47.88</v>
          </cell>
          <cell r="K27">
            <v>0</v>
          </cell>
        </row>
        <row r="28">
          <cell r="B28">
            <v>25.033333333333335</v>
          </cell>
          <cell r="C28">
            <v>30.2</v>
          </cell>
          <cell r="D28">
            <v>20.3</v>
          </cell>
          <cell r="E28">
            <v>73.375</v>
          </cell>
          <cell r="F28">
            <v>93</v>
          </cell>
          <cell r="G28">
            <v>47</v>
          </cell>
          <cell r="H28">
            <v>26.64</v>
          </cell>
          <cell r="I28" t="str">
            <v>L</v>
          </cell>
          <cell r="J28">
            <v>42.84</v>
          </cell>
          <cell r="K28">
            <v>14</v>
          </cell>
        </row>
        <row r="29">
          <cell r="B29">
            <v>22.883333333333329</v>
          </cell>
          <cell r="C29">
            <v>28.9</v>
          </cell>
          <cell r="D29">
            <v>20.100000000000001</v>
          </cell>
          <cell r="E29">
            <v>83.25</v>
          </cell>
          <cell r="F29">
            <v>96</v>
          </cell>
          <cell r="G29">
            <v>51</v>
          </cell>
          <cell r="H29">
            <v>19.079999999999998</v>
          </cell>
          <cell r="I29" t="str">
            <v>NE</v>
          </cell>
          <cell r="J29">
            <v>29.52</v>
          </cell>
          <cell r="K29">
            <v>4.2</v>
          </cell>
        </row>
        <row r="30">
          <cell r="B30">
            <v>22.841666666666669</v>
          </cell>
          <cell r="C30">
            <v>25.3</v>
          </cell>
          <cell r="D30">
            <v>21.7</v>
          </cell>
          <cell r="E30">
            <v>85.375</v>
          </cell>
          <cell r="F30">
            <v>93</v>
          </cell>
          <cell r="G30">
            <v>71</v>
          </cell>
          <cell r="H30">
            <v>25.92</v>
          </cell>
          <cell r="I30" t="str">
            <v>L</v>
          </cell>
          <cell r="J30">
            <v>41.76</v>
          </cell>
          <cell r="K30">
            <v>1.8000000000000003</v>
          </cell>
        </row>
        <row r="31">
          <cell r="B31">
            <v>24.708333333333339</v>
          </cell>
          <cell r="C31">
            <v>31.3</v>
          </cell>
          <cell r="D31">
            <v>20.6</v>
          </cell>
          <cell r="E31">
            <v>76</v>
          </cell>
          <cell r="F31">
            <v>92</v>
          </cell>
          <cell r="G31">
            <v>46</v>
          </cell>
          <cell r="H31">
            <v>25.2</v>
          </cell>
          <cell r="I31" t="str">
            <v>L</v>
          </cell>
          <cell r="J31">
            <v>39.96</v>
          </cell>
          <cell r="K31">
            <v>0</v>
          </cell>
        </row>
        <row r="32">
          <cell r="B32">
            <v>25.033333333333335</v>
          </cell>
          <cell r="C32">
            <v>32.4</v>
          </cell>
          <cell r="D32">
            <v>22.5</v>
          </cell>
          <cell r="E32">
            <v>81.083333333333329</v>
          </cell>
          <cell r="F32">
            <v>94</v>
          </cell>
          <cell r="G32">
            <v>50</v>
          </cell>
          <cell r="H32">
            <v>23.759999999999998</v>
          </cell>
          <cell r="I32" t="str">
            <v>L</v>
          </cell>
          <cell r="J32">
            <v>40.680000000000007</v>
          </cell>
          <cell r="K32">
            <v>1</v>
          </cell>
        </row>
        <row r="33">
          <cell r="B33">
            <v>25.499999999999996</v>
          </cell>
          <cell r="C33">
            <v>32.5</v>
          </cell>
          <cell r="D33">
            <v>21</v>
          </cell>
          <cell r="E33">
            <v>76.833333333333329</v>
          </cell>
          <cell r="F33">
            <v>94</v>
          </cell>
          <cell r="G33">
            <v>43</v>
          </cell>
          <cell r="H33">
            <v>17.64</v>
          </cell>
          <cell r="I33" t="str">
            <v>NO</v>
          </cell>
          <cell r="J33">
            <v>30.6</v>
          </cell>
          <cell r="K33">
            <v>0</v>
          </cell>
        </row>
        <row r="34">
          <cell r="B34">
            <v>25.904166666666669</v>
          </cell>
          <cell r="C34">
            <v>32</v>
          </cell>
          <cell r="D34">
            <v>21.7</v>
          </cell>
          <cell r="E34">
            <v>68.375</v>
          </cell>
          <cell r="F34">
            <v>88</v>
          </cell>
          <cell r="G34">
            <v>41</v>
          </cell>
          <cell r="H34">
            <v>29.16</v>
          </cell>
          <cell r="I34" t="str">
            <v>NE</v>
          </cell>
          <cell r="J34">
            <v>49.32</v>
          </cell>
          <cell r="K34">
            <v>0</v>
          </cell>
        </row>
        <row r="35">
          <cell r="B35">
            <v>24.225000000000005</v>
          </cell>
          <cell r="C35">
            <v>30.4</v>
          </cell>
          <cell r="D35">
            <v>20.9</v>
          </cell>
          <cell r="E35">
            <v>81.041666666666671</v>
          </cell>
          <cell r="F35">
            <v>96</v>
          </cell>
          <cell r="G35">
            <v>52</v>
          </cell>
          <cell r="H35">
            <v>21.6</v>
          </cell>
          <cell r="I35" t="str">
            <v>N</v>
          </cell>
          <cell r="J35">
            <v>34.56</v>
          </cell>
          <cell r="K35">
            <v>29.8</v>
          </cell>
        </row>
        <row r="36">
          <cell r="I36" t="str">
            <v>L</v>
          </cell>
        </row>
      </sheetData>
      <sheetData sheetId="10">
        <row r="5">
          <cell r="B5">
            <v>25.020833333333332</v>
          </cell>
        </row>
      </sheetData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25.879166666666674</v>
          </cell>
          <cell r="C5">
            <v>35.799999999999997</v>
          </cell>
          <cell r="D5">
            <v>21.1</v>
          </cell>
          <cell r="E5">
            <v>76.25</v>
          </cell>
          <cell r="F5">
            <v>92</v>
          </cell>
          <cell r="G5">
            <v>43</v>
          </cell>
          <cell r="H5">
            <v>22.32</v>
          </cell>
          <cell r="I5" t="str">
            <v>N</v>
          </cell>
          <cell r="J5">
            <v>64.08</v>
          </cell>
          <cell r="K5">
            <v>3.8000000000000003</v>
          </cell>
        </row>
        <row r="6">
          <cell r="B6">
            <v>24.891666666666666</v>
          </cell>
          <cell r="C6">
            <v>33</v>
          </cell>
          <cell r="D6">
            <v>19.7</v>
          </cell>
          <cell r="E6">
            <v>69.541666666666671</v>
          </cell>
          <cell r="F6">
            <v>94</v>
          </cell>
          <cell r="G6">
            <v>38</v>
          </cell>
          <cell r="H6">
            <v>11.16</v>
          </cell>
          <cell r="I6" t="str">
            <v>SE</v>
          </cell>
          <cell r="J6">
            <v>30.96</v>
          </cell>
          <cell r="K6">
            <v>0</v>
          </cell>
        </row>
        <row r="7">
          <cell r="B7">
            <v>23.695833333333336</v>
          </cell>
          <cell r="C7">
            <v>32.9</v>
          </cell>
          <cell r="D7">
            <v>15</v>
          </cell>
          <cell r="E7">
            <v>53</v>
          </cell>
          <cell r="F7">
            <v>76</v>
          </cell>
          <cell r="G7">
            <v>31</v>
          </cell>
          <cell r="H7">
            <v>14.04</v>
          </cell>
          <cell r="I7" t="str">
            <v>SE</v>
          </cell>
          <cell r="J7">
            <v>38.880000000000003</v>
          </cell>
          <cell r="K7">
            <v>0</v>
          </cell>
        </row>
        <row r="8">
          <cell r="B8">
            <v>23.099999999999998</v>
          </cell>
          <cell r="C8">
            <v>31.4</v>
          </cell>
          <cell r="D8">
            <v>15</v>
          </cell>
          <cell r="E8">
            <v>48.166666666666664</v>
          </cell>
          <cell r="F8">
            <v>73</v>
          </cell>
          <cell r="G8">
            <v>28</v>
          </cell>
          <cell r="H8">
            <v>15.48</v>
          </cell>
          <cell r="I8" t="str">
            <v>SE</v>
          </cell>
          <cell r="J8">
            <v>37.080000000000005</v>
          </cell>
          <cell r="K8">
            <v>0</v>
          </cell>
        </row>
        <row r="9">
          <cell r="B9">
            <v>23.587500000000002</v>
          </cell>
          <cell r="C9">
            <v>32.299999999999997</v>
          </cell>
          <cell r="D9">
            <v>15.4</v>
          </cell>
          <cell r="E9">
            <v>45.916666666666664</v>
          </cell>
          <cell r="F9">
            <v>71</v>
          </cell>
          <cell r="G9">
            <v>27</v>
          </cell>
          <cell r="H9">
            <v>11.520000000000001</v>
          </cell>
          <cell r="I9" t="str">
            <v>SE</v>
          </cell>
          <cell r="J9">
            <v>30.6</v>
          </cell>
          <cell r="K9">
            <v>0</v>
          </cell>
        </row>
        <row r="10">
          <cell r="B10">
            <v>24.3125</v>
          </cell>
          <cell r="C10">
            <v>32.9</v>
          </cell>
          <cell r="D10">
            <v>15.6</v>
          </cell>
          <cell r="E10">
            <v>42.458333333333336</v>
          </cell>
          <cell r="F10">
            <v>74</v>
          </cell>
          <cell r="G10">
            <v>22</v>
          </cell>
          <cell r="H10">
            <v>10.44</v>
          </cell>
          <cell r="I10" t="str">
            <v>SE</v>
          </cell>
          <cell r="J10">
            <v>26.28</v>
          </cell>
          <cell r="K10">
            <v>0</v>
          </cell>
        </row>
        <row r="11">
          <cell r="B11">
            <v>24.812499999999996</v>
          </cell>
          <cell r="C11">
            <v>34.1</v>
          </cell>
          <cell r="D11">
            <v>16.8</v>
          </cell>
          <cell r="E11">
            <v>43.125</v>
          </cell>
          <cell r="F11">
            <v>69</v>
          </cell>
          <cell r="G11">
            <v>18</v>
          </cell>
          <cell r="H11">
            <v>7.9200000000000008</v>
          </cell>
          <cell r="I11" t="str">
            <v>NE</v>
          </cell>
          <cell r="J11">
            <v>23.759999999999998</v>
          </cell>
          <cell r="K11">
            <v>0</v>
          </cell>
        </row>
        <row r="12">
          <cell r="B12">
            <v>26.587499999999991</v>
          </cell>
          <cell r="C12">
            <v>36</v>
          </cell>
          <cell r="D12">
            <v>17.600000000000001</v>
          </cell>
          <cell r="E12">
            <v>40.5</v>
          </cell>
          <cell r="F12">
            <v>67</v>
          </cell>
          <cell r="G12">
            <v>16</v>
          </cell>
          <cell r="H12">
            <v>7.9200000000000008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28.05</v>
          </cell>
          <cell r="C13">
            <v>38.200000000000003</v>
          </cell>
          <cell r="D13">
            <v>20.3</v>
          </cell>
          <cell r="E13">
            <v>35.208333333333336</v>
          </cell>
          <cell r="F13">
            <v>58</v>
          </cell>
          <cell r="G13">
            <v>12</v>
          </cell>
          <cell r="H13">
            <v>13.32</v>
          </cell>
          <cell r="I13" t="str">
            <v>L</v>
          </cell>
          <cell r="J13">
            <v>34.56</v>
          </cell>
          <cell r="K13">
            <v>0</v>
          </cell>
        </row>
        <row r="14">
          <cell r="B14">
            <v>29.691666666666666</v>
          </cell>
          <cell r="C14">
            <v>40</v>
          </cell>
          <cell r="D14">
            <v>21.4</v>
          </cell>
          <cell r="E14">
            <v>33.041666666666664</v>
          </cell>
          <cell r="F14">
            <v>60</v>
          </cell>
          <cell r="G14">
            <v>12</v>
          </cell>
          <cell r="H14">
            <v>15.120000000000001</v>
          </cell>
          <cell r="I14" t="str">
            <v>NE</v>
          </cell>
          <cell r="J14">
            <v>40.32</v>
          </cell>
          <cell r="K14">
            <v>0</v>
          </cell>
        </row>
        <row r="15">
          <cell r="B15">
            <v>30.383333333333336</v>
          </cell>
          <cell r="C15">
            <v>39.700000000000003</v>
          </cell>
          <cell r="D15">
            <v>21.8</v>
          </cell>
          <cell r="E15">
            <v>36.5</v>
          </cell>
          <cell r="F15">
            <v>64</v>
          </cell>
          <cell r="G15">
            <v>14</v>
          </cell>
          <cell r="H15">
            <v>13.32</v>
          </cell>
          <cell r="I15" t="str">
            <v>NE</v>
          </cell>
          <cell r="J15">
            <v>29.16</v>
          </cell>
          <cell r="K15">
            <v>0</v>
          </cell>
        </row>
        <row r="16">
          <cell r="B16">
            <v>30.570833333333329</v>
          </cell>
          <cell r="C16">
            <v>40.700000000000003</v>
          </cell>
          <cell r="D16">
            <v>21.6</v>
          </cell>
          <cell r="E16">
            <v>35.083333333333336</v>
          </cell>
          <cell r="F16">
            <v>64</v>
          </cell>
          <cell r="G16">
            <v>12</v>
          </cell>
          <cell r="H16">
            <v>10.44</v>
          </cell>
          <cell r="I16" t="str">
            <v>NE</v>
          </cell>
          <cell r="J16">
            <v>29.52</v>
          </cell>
          <cell r="K16">
            <v>0</v>
          </cell>
        </row>
        <row r="17">
          <cell r="B17">
            <v>31.116666666666664</v>
          </cell>
          <cell r="C17">
            <v>41.5</v>
          </cell>
          <cell r="D17">
            <v>22.2</v>
          </cell>
          <cell r="E17">
            <v>34.875</v>
          </cell>
          <cell r="F17">
            <v>70</v>
          </cell>
          <cell r="G17">
            <v>13</v>
          </cell>
          <cell r="H17">
            <v>14.76</v>
          </cell>
          <cell r="I17" t="str">
            <v>NE</v>
          </cell>
          <cell r="J17">
            <v>30.240000000000002</v>
          </cell>
          <cell r="K17">
            <v>0</v>
          </cell>
        </row>
        <row r="18">
          <cell r="B18">
            <v>31.841666666666665</v>
          </cell>
          <cell r="C18">
            <v>41.9</v>
          </cell>
          <cell r="D18">
            <v>22.5</v>
          </cell>
          <cell r="E18">
            <v>35.916666666666664</v>
          </cell>
          <cell r="F18">
            <v>73</v>
          </cell>
          <cell r="G18">
            <v>12</v>
          </cell>
          <cell r="H18">
            <v>11.16</v>
          </cell>
          <cell r="I18" t="str">
            <v>N</v>
          </cell>
          <cell r="J18">
            <v>23.040000000000003</v>
          </cell>
          <cell r="K18">
            <v>0</v>
          </cell>
        </row>
        <row r="19">
          <cell r="B19">
            <v>32.595833333333331</v>
          </cell>
          <cell r="C19">
            <v>42.2</v>
          </cell>
          <cell r="D19">
            <v>23.9</v>
          </cell>
          <cell r="E19">
            <v>32.75</v>
          </cell>
          <cell r="F19">
            <v>54</v>
          </cell>
          <cell r="G19">
            <v>13</v>
          </cell>
          <cell r="H19">
            <v>10.08</v>
          </cell>
          <cell r="I19" t="str">
            <v>SE</v>
          </cell>
          <cell r="J19">
            <v>26.28</v>
          </cell>
          <cell r="K19">
            <v>0</v>
          </cell>
        </row>
        <row r="20">
          <cell r="B20">
            <v>31.412500000000005</v>
          </cell>
          <cell r="C20">
            <v>39.6</v>
          </cell>
          <cell r="D20">
            <v>23.7</v>
          </cell>
          <cell r="E20">
            <v>46.291666666666664</v>
          </cell>
          <cell r="F20">
            <v>75</v>
          </cell>
          <cell r="G20">
            <v>23</v>
          </cell>
          <cell r="H20">
            <v>8.2799999999999994</v>
          </cell>
          <cell r="I20" t="str">
            <v>S</v>
          </cell>
          <cell r="J20">
            <v>19.440000000000001</v>
          </cell>
          <cell r="K20">
            <v>0</v>
          </cell>
        </row>
        <row r="21">
          <cell r="B21">
            <v>32.470833333333346</v>
          </cell>
          <cell r="C21">
            <v>42.5</v>
          </cell>
          <cell r="D21">
            <v>25.4</v>
          </cell>
          <cell r="E21">
            <v>44.125</v>
          </cell>
          <cell r="F21">
            <v>68</v>
          </cell>
          <cell r="G21">
            <v>18</v>
          </cell>
          <cell r="H21">
            <v>14.4</v>
          </cell>
          <cell r="I21" t="str">
            <v>S</v>
          </cell>
          <cell r="J21">
            <v>33.119999999999997</v>
          </cell>
          <cell r="K21">
            <v>0</v>
          </cell>
        </row>
        <row r="22">
          <cell r="B22">
            <v>32.779166666666661</v>
          </cell>
          <cell r="C22">
            <v>41</v>
          </cell>
          <cell r="D22">
            <v>25.8</v>
          </cell>
          <cell r="E22">
            <v>39.291666666666664</v>
          </cell>
          <cell r="F22">
            <v>64</v>
          </cell>
          <cell r="G22">
            <v>17</v>
          </cell>
          <cell r="H22">
            <v>9</v>
          </cell>
          <cell r="I22" t="str">
            <v>S</v>
          </cell>
          <cell r="J22">
            <v>25.92</v>
          </cell>
          <cell r="K22">
            <v>0</v>
          </cell>
        </row>
        <row r="23">
          <cell r="B23">
            <v>32.237500000000004</v>
          </cell>
          <cell r="C23">
            <v>38.4</v>
          </cell>
          <cell r="D23">
            <v>27</v>
          </cell>
          <cell r="E23">
            <v>40.333333333333336</v>
          </cell>
          <cell r="F23">
            <v>58</v>
          </cell>
          <cell r="G23">
            <v>24</v>
          </cell>
          <cell r="H23">
            <v>12.6</v>
          </cell>
          <cell r="I23" t="str">
            <v>SO</v>
          </cell>
          <cell r="J23">
            <v>30.6</v>
          </cell>
          <cell r="K23">
            <v>0</v>
          </cell>
        </row>
        <row r="24">
          <cell r="B24">
            <v>25.058333333333334</v>
          </cell>
          <cell r="C24">
            <v>32.200000000000003</v>
          </cell>
          <cell r="D24">
            <v>21.2</v>
          </cell>
          <cell r="E24">
            <v>75.083333333333329</v>
          </cell>
          <cell r="F24">
            <v>94</v>
          </cell>
          <cell r="G24">
            <v>46</v>
          </cell>
          <cell r="H24">
            <v>26.28</v>
          </cell>
          <cell r="I24" t="str">
            <v>S</v>
          </cell>
          <cell r="J24">
            <v>51.480000000000004</v>
          </cell>
          <cell r="K24">
            <v>24</v>
          </cell>
        </row>
        <row r="25">
          <cell r="B25">
            <v>25.433333333333334</v>
          </cell>
          <cell r="C25">
            <v>33.4</v>
          </cell>
          <cell r="D25">
            <v>19.7</v>
          </cell>
          <cell r="E25">
            <v>64.541666666666671</v>
          </cell>
          <cell r="F25">
            <v>90</v>
          </cell>
          <cell r="G25">
            <v>33</v>
          </cell>
          <cell r="H25">
            <v>11.16</v>
          </cell>
          <cell r="I25" t="str">
            <v>S</v>
          </cell>
          <cell r="J25">
            <v>27.720000000000002</v>
          </cell>
          <cell r="K25">
            <v>0</v>
          </cell>
        </row>
        <row r="26">
          <cell r="B26">
            <v>26.049999999999997</v>
          </cell>
          <cell r="C26">
            <v>34.5</v>
          </cell>
          <cell r="D26">
            <v>18.2</v>
          </cell>
          <cell r="E26">
            <v>53.666666666666664</v>
          </cell>
          <cell r="F26">
            <v>75</v>
          </cell>
          <cell r="G26">
            <v>34</v>
          </cell>
          <cell r="H26">
            <v>14.04</v>
          </cell>
          <cell r="I26" t="str">
            <v>SE</v>
          </cell>
          <cell r="J26">
            <v>32.76</v>
          </cell>
          <cell r="K26">
            <v>0</v>
          </cell>
        </row>
        <row r="27">
          <cell r="B27">
            <v>27.433333333333334</v>
          </cell>
          <cell r="C27">
            <v>35.6</v>
          </cell>
          <cell r="D27">
            <v>19.5</v>
          </cell>
          <cell r="E27">
            <v>55.375</v>
          </cell>
          <cell r="F27">
            <v>76</v>
          </cell>
          <cell r="G27">
            <v>36</v>
          </cell>
          <cell r="H27">
            <v>12.6</v>
          </cell>
          <cell r="I27" t="str">
            <v>SE</v>
          </cell>
          <cell r="J27">
            <v>26.28</v>
          </cell>
          <cell r="K27">
            <v>0</v>
          </cell>
        </row>
        <row r="28">
          <cell r="B28">
            <v>25.416666666666668</v>
          </cell>
          <cell r="C28">
            <v>30.8</v>
          </cell>
          <cell r="D28">
            <v>21.2</v>
          </cell>
          <cell r="E28">
            <v>70.375</v>
          </cell>
          <cell r="F28">
            <v>93</v>
          </cell>
          <cell r="G28">
            <v>47</v>
          </cell>
          <cell r="H28">
            <v>11.520000000000001</v>
          </cell>
          <cell r="I28" t="str">
            <v>NO</v>
          </cell>
          <cell r="J28">
            <v>32.04</v>
          </cell>
          <cell r="K28">
            <v>12.8</v>
          </cell>
        </row>
        <row r="29">
          <cell r="B29">
            <v>23.362499999999997</v>
          </cell>
          <cell r="C29">
            <v>26.4</v>
          </cell>
          <cell r="D29">
            <v>21.2</v>
          </cell>
          <cell r="E29">
            <v>84.708333333333329</v>
          </cell>
          <cell r="F29">
            <v>96</v>
          </cell>
          <cell r="G29">
            <v>68</v>
          </cell>
          <cell r="H29">
            <v>9</v>
          </cell>
          <cell r="I29" t="str">
            <v>N</v>
          </cell>
          <cell r="J29">
            <v>21.240000000000002</v>
          </cell>
          <cell r="K29">
            <v>35.000000000000007</v>
          </cell>
        </row>
        <row r="30">
          <cell r="B30">
            <v>24.329166666666669</v>
          </cell>
          <cell r="C30">
            <v>29.1</v>
          </cell>
          <cell r="D30">
            <v>21.2</v>
          </cell>
          <cell r="E30">
            <v>78.708333333333329</v>
          </cell>
          <cell r="F30">
            <v>95</v>
          </cell>
          <cell r="G30">
            <v>53</v>
          </cell>
          <cell r="H30">
            <v>11.16</v>
          </cell>
          <cell r="I30" t="str">
            <v>NE</v>
          </cell>
          <cell r="J30">
            <v>24.48</v>
          </cell>
          <cell r="K30">
            <v>0</v>
          </cell>
        </row>
        <row r="31">
          <cell r="B31">
            <v>26.991666666666671</v>
          </cell>
          <cell r="C31">
            <v>34.700000000000003</v>
          </cell>
          <cell r="D31">
            <v>21.2</v>
          </cell>
          <cell r="E31">
            <v>64.5</v>
          </cell>
          <cell r="F31">
            <v>92</v>
          </cell>
          <cell r="G31">
            <v>32</v>
          </cell>
          <cell r="H31">
            <v>9.3600000000000012</v>
          </cell>
          <cell r="I31" t="str">
            <v>N</v>
          </cell>
          <cell r="J31">
            <v>28.08</v>
          </cell>
          <cell r="K31">
            <v>0</v>
          </cell>
        </row>
        <row r="32">
          <cell r="B32">
            <v>28.308333333333337</v>
          </cell>
          <cell r="C32">
            <v>34.9</v>
          </cell>
          <cell r="D32">
            <v>22.2</v>
          </cell>
          <cell r="E32">
            <v>51.25</v>
          </cell>
          <cell r="F32">
            <v>80</v>
          </cell>
          <cell r="G32">
            <v>26</v>
          </cell>
          <cell r="H32">
            <v>7.9200000000000008</v>
          </cell>
          <cell r="I32" t="str">
            <v>SE</v>
          </cell>
          <cell r="J32">
            <v>23.400000000000002</v>
          </cell>
          <cell r="K32">
            <v>0</v>
          </cell>
        </row>
        <row r="33">
          <cell r="B33">
            <v>28.137499999999992</v>
          </cell>
          <cell r="C33">
            <v>35.700000000000003</v>
          </cell>
          <cell r="D33">
            <v>21</v>
          </cell>
          <cell r="E33">
            <v>39.958333333333336</v>
          </cell>
          <cell r="F33">
            <v>69</v>
          </cell>
          <cell r="G33">
            <v>16</v>
          </cell>
          <cell r="H33">
            <v>9</v>
          </cell>
          <cell r="I33" t="str">
            <v>N</v>
          </cell>
          <cell r="J33">
            <v>22.68</v>
          </cell>
          <cell r="K33">
            <v>0</v>
          </cell>
        </row>
        <row r="34">
          <cell r="B34">
            <v>28.891666666666669</v>
          </cell>
          <cell r="C34">
            <v>36.5</v>
          </cell>
          <cell r="D34">
            <v>23.9</v>
          </cell>
          <cell r="E34">
            <v>51.166666666666664</v>
          </cell>
          <cell r="F34">
            <v>70</v>
          </cell>
          <cell r="G34">
            <v>32</v>
          </cell>
          <cell r="H34">
            <v>17.64</v>
          </cell>
          <cell r="I34" t="str">
            <v>NO</v>
          </cell>
          <cell r="J34">
            <v>48.24</v>
          </cell>
          <cell r="K34">
            <v>0</v>
          </cell>
        </row>
        <row r="35">
          <cell r="B35">
            <v>26.625</v>
          </cell>
          <cell r="C35">
            <v>33.799999999999997</v>
          </cell>
          <cell r="D35">
            <v>21.6</v>
          </cell>
          <cell r="E35">
            <v>68.166666666666671</v>
          </cell>
          <cell r="F35">
            <v>94</v>
          </cell>
          <cell r="G35">
            <v>33</v>
          </cell>
          <cell r="H35">
            <v>10.44</v>
          </cell>
          <cell r="I35" t="str">
            <v>NO</v>
          </cell>
          <cell r="J35">
            <v>25.56</v>
          </cell>
          <cell r="K35">
            <v>5.6000000000000005</v>
          </cell>
        </row>
        <row r="36">
          <cell r="I36" t="str">
            <v>SE</v>
          </cell>
        </row>
      </sheetData>
      <sheetData sheetId="10">
        <row r="5">
          <cell r="B5">
            <v>26.19583333333334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>
        <row r="5">
          <cell r="B5" t="str">
            <v>*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25.404166666666658</v>
          </cell>
          <cell r="C5">
            <v>30.6</v>
          </cell>
          <cell r="D5">
            <v>21.5</v>
          </cell>
          <cell r="E5">
            <v>74.916666666666671</v>
          </cell>
          <cell r="F5">
            <v>89</v>
          </cell>
          <cell r="G5">
            <v>57</v>
          </cell>
          <cell r="H5">
            <v>31.319999999999997</v>
          </cell>
          <cell r="I5" t="str">
            <v>NE</v>
          </cell>
          <cell r="J5">
            <v>58.680000000000007</v>
          </cell>
          <cell r="K5">
            <v>0.2</v>
          </cell>
        </row>
        <row r="6">
          <cell r="B6">
            <v>23.354166666666671</v>
          </cell>
          <cell r="C6">
            <v>28</v>
          </cell>
          <cell r="D6">
            <v>19.899999999999999</v>
          </cell>
          <cell r="E6">
            <v>74.5</v>
          </cell>
          <cell r="F6">
            <v>97</v>
          </cell>
          <cell r="G6">
            <v>50</v>
          </cell>
          <cell r="H6">
            <v>24.48</v>
          </cell>
          <cell r="I6" t="str">
            <v>SE</v>
          </cell>
          <cell r="J6">
            <v>40.680000000000007</v>
          </cell>
          <cell r="K6">
            <v>0</v>
          </cell>
        </row>
        <row r="7">
          <cell r="B7">
            <v>21.629166666666666</v>
          </cell>
          <cell r="C7">
            <v>28.9</v>
          </cell>
          <cell r="D7">
            <v>15.1</v>
          </cell>
          <cell r="E7">
            <v>56.666666666666664</v>
          </cell>
          <cell r="F7">
            <v>79</v>
          </cell>
          <cell r="G7">
            <v>34</v>
          </cell>
          <cell r="H7">
            <v>35.64</v>
          </cell>
          <cell r="I7" t="str">
            <v>L</v>
          </cell>
          <cell r="J7">
            <v>56.88</v>
          </cell>
          <cell r="K7">
            <v>0</v>
          </cell>
        </row>
        <row r="8">
          <cell r="B8">
            <v>20.662500000000001</v>
          </cell>
          <cell r="C8">
            <v>27.9</v>
          </cell>
          <cell r="D8">
            <v>14.3</v>
          </cell>
          <cell r="E8">
            <v>55.166666666666664</v>
          </cell>
          <cell r="F8">
            <v>76</v>
          </cell>
          <cell r="G8">
            <v>32</v>
          </cell>
          <cell r="H8">
            <v>34.200000000000003</v>
          </cell>
          <cell r="I8" t="str">
            <v>L</v>
          </cell>
          <cell r="J8">
            <v>56.88</v>
          </cell>
          <cell r="K8">
            <v>0</v>
          </cell>
        </row>
        <row r="9">
          <cell r="B9">
            <v>20.862499999999997</v>
          </cell>
          <cell r="C9">
            <v>28.3</v>
          </cell>
          <cell r="D9">
            <v>14.1</v>
          </cell>
          <cell r="E9">
            <v>55.333333333333336</v>
          </cell>
          <cell r="F9">
            <v>78</v>
          </cell>
          <cell r="G9">
            <v>32</v>
          </cell>
          <cell r="H9">
            <v>32.04</v>
          </cell>
          <cell r="I9" t="str">
            <v>L</v>
          </cell>
          <cell r="J9">
            <v>45.72</v>
          </cell>
          <cell r="K9">
            <v>0</v>
          </cell>
        </row>
        <row r="10">
          <cell r="B10">
            <v>21.691666666666666</v>
          </cell>
          <cell r="C10">
            <v>29.5</v>
          </cell>
          <cell r="D10">
            <v>14.6</v>
          </cell>
          <cell r="E10">
            <v>54.666666666666664</v>
          </cell>
          <cell r="F10">
            <v>79</v>
          </cell>
          <cell r="G10">
            <v>26</v>
          </cell>
          <cell r="H10">
            <v>26.28</v>
          </cell>
          <cell r="I10" t="str">
            <v>L</v>
          </cell>
          <cell r="J10">
            <v>44.64</v>
          </cell>
          <cell r="K10">
            <v>0</v>
          </cell>
        </row>
        <row r="11">
          <cell r="B11">
            <v>24.162499999999998</v>
          </cell>
          <cell r="C11">
            <v>30.8</v>
          </cell>
          <cell r="D11">
            <v>18.600000000000001</v>
          </cell>
          <cell r="E11">
            <v>45.541666666666664</v>
          </cell>
          <cell r="F11">
            <v>71</v>
          </cell>
          <cell r="G11">
            <v>22</v>
          </cell>
          <cell r="H11">
            <v>24.48</v>
          </cell>
          <cell r="I11" t="str">
            <v>L</v>
          </cell>
          <cell r="J11">
            <v>42.84</v>
          </cell>
          <cell r="K11">
            <v>0</v>
          </cell>
        </row>
        <row r="12">
          <cell r="B12">
            <v>25.695833333333336</v>
          </cell>
          <cell r="C12">
            <v>32.5</v>
          </cell>
          <cell r="D12">
            <v>19.5</v>
          </cell>
          <cell r="E12">
            <v>43.916666666666664</v>
          </cell>
          <cell r="F12">
            <v>73</v>
          </cell>
          <cell r="G12">
            <v>22</v>
          </cell>
          <cell r="H12">
            <v>16.920000000000002</v>
          </cell>
          <cell r="I12" t="str">
            <v>L</v>
          </cell>
          <cell r="J12">
            <v>29.880000000000003</v>
          </cell>
          <cell r="K12">
            <v>0</v>
          </cell>
        </row>
        <row r="13">
          <cell r="B13">
            <v>26.55</v>
          </cell>
          <cell r="C13">
            <v>34.1</v>
          </cell>
          <cell r="D13">
            <v>19.7</v>
          </cell>
          <cell r="E13">
            <v>40.333333333333336</v>
          </cell>
          <cell r="F13">
            <v>64</v>
          </cell>
          <cell r="G13">
            <v>21</v>
          </cell>
          <cell r="H13">
            <v>19.079999999999998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28.695833333333329</v>
          </cell>
          <cell r="C14">
            <v>36.799999999999997</v>
          </cell>
          <cell r="D14">
            <v>20.6</v>
          </cell>
          <cell r="E14">
            <v>34.666666666666664</v>
          </cell>
          <cell r="F14">
            <v>69</v>
          </cell>
          <cell r="G14">
            <v>19</v>
          </cell>
          <cell r="H14">
            <v>20.16</v>
          </cell>
          <cell r="I14" t="str">
            <v>L</v>
          </cell>
          <cell r="J14">
            <v>34.92</v>
          </cell>
          <cell r="K14">
            <v>0</v>
          </cell>
        </row>
        <row r="15">
          <cell r="B15">
            <v>30.508333333333336</v>
          </cell>
          <cell r="C15">
            <v>37.6</v>
          </cell>
          <cell r="D15">
            <v>22.5</v>
          </cell>
          <cell r="E15">
            <v>32.625</v>
          </cell>
          <cell r="F15">
            <v>58</v>
          </cell>
          <cell r="G15">
            <v>15</v>
          </cell>
          <cell r="H15">
            <v>17.28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30.650000000000009</v>
          </cell>
          <cell r="C16">
            <v>37.799999999999997</v>
          </cell>
          <cell r="D16">
            <v>24.2</v>
          </cell>
          <cell r="E16">
            <v>31.666666666666668</v>
          </cell>
          <cell r="F16">
            <v>59</v>
          </cell>
          <cell r="G16">
            <v>14</v>
          </cell>
          <cell r="H16">
            <v>16.920000000000002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30.866666666666671</v>
          </cell>
          <cell r="C17">
            <v>38.5</v>
          </cell>
          <cell r="D17">
            <v>23.6</v>
          </cell>
          <cell r="E17">
            <v>31.333333333333332</v>
          </cell>
          <cell r="F17">
            <v>60</v>
          </cell>
          <cell r="G17">
            <v>14</v>
          </cell>
          <cell r="H17">
            <v>17.64</v>
          </cell>
          <cell r="I17" t="str">
            <v>L</v>
          </cell>
          <cell r="J17">
            <v>29.16</v>
          </cell>
          <cell r="K17">
            <v>0</v>
          </cell>
        </row>
        <row r="18">
          <cell r="B18">
            <v>31.854166666666671</v>
          </cell>
          <cell r="C18">
            <v>39.1</v>
          </cell>
          <cell r="D18">
            <v>19.3</v>
          </cell>
          <cell r="E18">
            <v>27.666666666666668</v>
          </cell>
          <cell r="F18">
            <v>67</v>
          </cell>
          <cell r="G18">
            <v>14</v>
          </cell>
          <cell r="H18">
            <v>15.840000000000002</v>
          </cell>
          <cell r="I18" t="str">
            <v>NE</v>
          </cell>
          <cell r="J18">
            <v>25.56</v>
          </cell>
          <cell r="K18">
            <v>0</v>
          </cell>
        </row>
        <row r="19">
          <cell r="B19">
            <v>31.366666666666664</v>
          </cell>
          <cell r="C19">
            <v>38.200000000000003</v>
          </cell>
          <cell r="D19">
            <v>24</v>
          </cell>
          <cell r="E19">
            <v>41.083333333333336</v>
          </cell>
          <cell r="F19">
            <v>77</v>
          </cell>
          <cell r="G19">
            <v>24</v>
          </cell>
          <cell r="H19">
            <v>18.720000000000002</v>
          </cell>
          <cell r="I19" t="str">
            <v>SE</v>
          </cell>
          <cell r="J19">
            <v>32.76</v>
          </cell>
          <cell r="K19">
            <v>0</v>
          </cell>
        </row>
        <row r="20">
          <cell r="B20">
            <v>28.479166666666657</v>
          </cell>
          <cell r="C20">
            <v>36.4</v>
          </cell>
          <cell r="D20">
            <v>21.4</v>
          </cell>
          <cell r="E20">
            <v>56.083333333333336</v>
          </cell>
          <cell r="F20">
            <v>84</v>
          </cell>
          <cell r="G20">
            <v>30</v>
          </cell>
          <cell r="H20">
            <v>23.759999999999998</v>
          </cell>
          <cell r="I20" t="str">
            <v>SE</v>
          </cell>
          <cell r="J20">
            <v>41.4</v>
          </cell>
          <cell r="K20">
            <v>0</v>
          </cell>
        </row>
        <row r="21">
          <cell r="B21">
            <v>31.666666666666657</v>
          </cell>
          <cell r="C21">
            <v>38.9</v>
          </cell>
          <cell r="D21">
            <v>24.2</v>
          </cell>
          <cell r="E21">
            <v>40.916666666666664</v>
          </cell>
          <cell r="F21">
            <v>73</v>
          </cell>
          <cell r="G21">
            <v>18</v>
          </cell>
          <cell r="H21">
            <v>12.24</v>
          </cell>
          <cell r="I21" t="str">
            <v>SE</v>
          </cell>
          <cell r="J21">
            <v>25.56</v>
          </cell>
          <cell r="K21">
            <v>0</v>
          </cell>
        </row>
        <row r="22">
          <cell r="B22">
            <v>29.854166666666661</v>
          </cell>
          <cell r="C22">
            <v>36.700000000000003</v>
          </cell>
          <cell r="D22">
            <v>23.3</v>
          </cell>
          <cell r="E22">
            <v>48</v>
          </cell>
          <cell r="F22">
            <v>75</v>
          </cell>
          <cell r="G22">
            <v>26</v>
          </cell>
          <cell r="H22">
            <v>17.28</v>
          </cell>
          <cell r="I22" t="str">
            <v>NO</v>
          </cell>
          <cell r="J22">
            <v>74.160000000000011</v>
          </cell>
          <cell r="K22">
            <v>1.4</v>
          </cell>
        </row>
        <row r="23">
          <cell r="B23">
            <v>29.883333333333336</v>
          </cell>
          <cell r="C23">
            <v>36.1</v>
          </cell>
          <cell r="D23">
            <v>24.7</v>
          </cell>
          <cell r="E23">
            <v>50.291666666666664</v>
          </cell>
          <cell r="F23">
            <v>76</v>
          </cell>
          <cell r="G23">
            <v>28</v>
          </cell>
          <cell r="H23">
            <v>17.28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23.679166666666664</v>
          </cell>
          <cell r="C24">
            <v>30</v>
          </cell>
          <cell r="D24">
            <v>21.1</v>
          </cell>
          <cell r="E24">
            <v>71.666666666666671</v>
          </cell>
          <cell r="F24">
            <v>85</v>
          </cell>
          <cell r="G24">
            <v>43</v>
          </cell>
          <cell r="H24">
            <v>26.64</v>
          </cell>
          <cell r="I24" t="str">
            <v>SO</v>
          </cell>
          <cell r="J24">
            <v>47.88</v>
          </cell>
          <cell r="K24">
            <v>0.60000000000000009</v>
          </cell>
        </row>
        <row r="25">
          <cell r="B25">
            <v>23.887499999999999</v>
          </cell>
          <cell r="C25">
            <v>30.7</v>
          </cell>
          <cell r="D25">
            <v>19.600000000000001</v>
          </cell>
          <cell r="E25">
            <v>66.625</v>
          </cell>
          <cell r="F25">
            <v>92</v>
          </cell>
          <cell r="G25">
            <v>36</v>
          </cell>
          <cell r="H25">
            <v>23.040000000000003</v>
          </cell>
          <cell r="I25" t="str">
            <v>SE</v>
          </cell>
          <cell r="J25">
            <v>41.4</v>
          </cell>
          <cell r="K25">
            <v>0</v>
          </cell>
        </row>
        <row r="26">
          <cell r="B26">
            <v>24.287499999999998</v>
          </cell>
          <cell r="C26">
            <v>31.8</v>
          </cell>
          <cell r="D26">
            <v>17.399999999999999</v>
          </cell>
          <cell r="E26">
            <v>53.041666666666664</v>
          </cell>
          <cell r="F26">
            <v>75</v>
          </cell>
          <cell r="G26">
            <v>27</v>
          </cell>
          <cell r="H26">
            <v>27.36</v>
          </cell>
          <cell r="I26" t="str">
            <v>SE</v>
          </cell>
          <cell r="J26">
            <v>42.480000000000004</v>
          </cell>
          <cell r="K26">
            <v>0</v>
          </cell>
        </row>
        <row r="27">
          <cell r="B27">
            <v>25.333333333333332</v>
          </cell>
          <cell r="C27">
            <v>33.5</v>
          </cell>
          <cell r="D27">
            <v>18.2</v>
          </cell>
          <cell r="E27">
            <v>57.208333333333336</v>
          </cell>
          <cell r="F27">
            <v>78</v>
          </cell>
          <cell r="G27">
            <v>34</v>
          </cell>
          <cell r="H27">
            <v>23.400000000000002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26.254166666666674</v>
          </cell>
          <cell r="C28">
            <v>31.5</v>
          </cell>
          <cell r="D28">
            <v>22.1</v>
          </cell>
          <cell r="E28">
            <v>62</v>
          </cell>
          <cell r="F28">
            <v>83</v>
          </cell>
          <cell r="G28">
            <v>39</v>
          </cell>
          <cell r="H28">
            <v>21.6</v>
          </cell>
          <cell r="I28" t="str">
            <v>N</v>
          </cell>
          <cell r="J28">
            <v>39.96</v>
          </cell>
          <cell r="K28">
            <v>0</v>
          </cell>
        </row>
        <row r="29">
          <cell r="B29">
            <v>23.462499999999995</v>
          </cell>
          <cell r="C29">
            <v>26.6</v>
          </cell>
          <cell r="D29">
            <v>21.6</v>
          </cell>
          <cell r="E29">
            <v>77.708333333333329</v>
          </cell>
          <cell r="F29">
            <v>89</v>
          </cell>
          <cell r="G29">
            <v>63</v>
          </cell>
          <cell r="H29">
            <v>18.36</v>
          </cell>
          <cell r="I29" t="str">
            <v>NE</v>
          </cell>
          <cell r="J29">
            <v>35.64</v>
          </cell>
          <cell r="K29">
            <v>0</v>
          </cell>
        </row>
        <row r="30">
          <cell r="B30">
            <v>24.462499999999995</v>
          </cell>
          <cell r="C30">
            <v>30.3</v>
          </cell>
          <cell r="D30">
            <v>20.5</v>
          </cell>
          <cell r="E30">
            <v>73.75</v>
          </cell>
          <cell r="F30">
            <v>94</v>
          </cell>
          <cell r="G30">
            <v>46</v>
          </cell>
          <cell r="H30">
            <v>13.32</v>
          </cell>
          <cell r="I30" t="str">
            <v>NE</v>
          </cell>
          <cell r="J30">
            <v>27</v>
          </cell>
          <cell r="K30">
            <v>0</v>
          </cell>
        </row>
        <row r="31">
          <cell r="B31">
            <v>26.433333333333334</v>
          </cell>
          <cell r="C31">
            <v>33.1</v>
          </cell>
          <cell r="D31">
            <v>21</v>
          </cell>
          <cell r="E31">
            <v>63</v>
          </cell>
          <cell r="F31">
            <v>89</v>
          </cell>
          <cell r="G31">
            <v>35</v>
          </cell>
          <cell r="H31">
            <v>19.440000000000001</v>
          </cell>
          <cell r="I31" t="str">
            <v>NE</v>
          </cell>
          <cell r="J31">
            <v>33.119999999999997</v>
          </cell>
          <cell r="K31">
            <v>0</v>
          </cell>
        </row>
        <row r="32">
          <cell r="B32">
            <v>27.912499999999998</v>
          </cell>
          <cell r="C32">
            <v>33.799999999999997</v>
          </cell>
          <cell r="D32">
            <v>22.7</v>
          </cell>
          <cell r="E32">
            <v>49.458333333333336</v>
          </cell>
          <cell r="F32">
            <v>81</v>
          </cell>
          <cell r="G32">
            <v>27</v>
          </cell>
          <cell r="H32">
            <v>23.040000000000003</v>
          </cell>
          <cell r="I32" t="str">
            <v>L</v>
          </cell>
          <cell r="J32">
            <v>34.92</v>
          </cell>
          <cell r="K32">
            <v>0</v>
          </cell>
        </row>
        <row r="33">
          <cell r="B33">
            <v>28.299999999999997</v>
          </cell>
          <cell r="C33">
            <v>35.200000000000003</v>
          </cell>
          <cell r="D33">
            <v>21.9</v>
          </cell>
          <cell r="E33">
            <v>36.291666666666664</v>
          </cell>
          <cell r="F33">
            <v>71</v>
          </cell>
          <cell r="G33">
            <v>18</v>
          </cell>
          <cell r="H33">
            <v>22.32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29.016666666666666</v>
          </cell>
          <cell r="C34">
            <v>36.5</v>
          </cell>
          <cell r="D34">
            <v>23.3</v>
          </cell>
          <cell r="E34">
            <v>50.166666666666664</v>
          </cell>
          <cell r="F34">
            <v>73</v>
          </cell>
          <cell r="G34">
            <v>27</v>
          </cell>
          <cell r="H34">
            <v>19.079999999999998</v>
          </cell>
          <cell r="I34" t="str">
            <v>NO</v>
          </cell>
          <cell r="J34">
            <v>40.32</v>
          </cell>
          <cell r="K34">
            <v>0</v>
          </cell>
        </row>
        <row r="35">
          <cell r="B35">
            <v>25.020833333333329</v>
          </cell>
          <cell r="C35">
            <v>31.5</v>
          </cell>
          <cell r="D35">
            <v>20.7</v>
          </cell>
          <cell r="E35">
            <v>76.416666666666671</v>
          </cell>
          <cell r="F35">
            <v>96</v>
          </cell>
          <cell r="G35">
            <v>48</v>
          </cell>
          <cell r="H35">
            <v>25.2</v>
          </cell>
          <cell r="I35" t="str">
            <v>NE</v>
          </cell>
          <cell r="J35">
            <v>61.2</v>
          </cell>
          <cell r="K35">
            <v>53.2</v>
          </cell>
        </row>
        <row r="36">
          <cell r="I36" t="str">
            <v>L</v>
          </cell>
        </row>
      </sheetData>
      <sheetData sheetId="10">
        <row r="5">
          <cell r="B5">
            <v>26.2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28.654166666666669</v>
          </cell>
          <cell r="C5">
            <v>34.1</v>
          </cell>
          <cell r="D5">
            <v>22.3</v>
          </cell>
          <cell r="E5">
            <v>99</v>
          </cell>
          <cell r="F5">
            <v>100</v>
          </cell>
          <cell r="G5">
            <v>50</v>
          </cell>
          <cell r="H5">
            <v>15.120000000000001</v>
          </cell>
          <cell r="I5" t="str">
            <v>S</v>
          </cell>
          <cell r="J5">
            <v>30.96</v>
          </cell>
          <cell r="K5">
            <v>0</v>
          </cell>
        </row>
        <row r="6">
          <cell r="B6">
            <v>26.75833333333334</v>
          </cell>
          <cell r="C6">
            <v>33.9</v>
          </cell>
          <cell r="D6">
            <v>20.8</v>
          </cell>
          <cell r="E6">
            <v>98</v>
          </cell>
          <cell r="F6">
            <v>98</v>
          </cell>
          <cell r="G6">
            <v>43</v>
          </cell>
          <cell r="H6">
            <v>10.8</v>
          </cell>
          <cell r="I6" t="str">
            <v>S</v>
          </cell>
          <cell r="J6">
            <v>24.48</v>
          </cell>
          <cell r="K6">
            <v>0</v>
          </cell>
        </row>
        <row r="7">
          <cell r="B7">
            <v>25.887500000000003</v>
          </cell>
          <cell r="C7">
            <v>32.4</v>
          </cell>
          <cell r="D7">
            <v>20</v>
          </cell>
          <cell r="E7">
            <v>92</v>
          </cell>
          <cell r="F7">
            <v>96</v>
          </cell>
          <cell r="G7">
            <v>36</v>
          </cell>
          <cell r="H7">
            <v>15.48</v>
          </cell>
          <cell r="I7" t="str">
            <v>NE</v>
          </cell>
          <cell r="J7">
            <v>35.28</v>
          </cell>
          <cell r="K7">
            <v>0</v>
          </cell>
        </row>
        <row r="8">
          <cell r="B8">
            <v>25.595833333333331</v>
          </cell>
          <cell r="C8">
            <v>32</v>
          </cell>
          <cell r="D8">
            <v>18.7</v>
          </cell>
          <cell r="E8">
            <v>74</v>
          </cell>
          <cell r="F8">
            <v>75</v>
          </cell>
          <cell r="G8">
            <v>36</v>
          </cell>
          <cell r="H8">
            <v>14.76</v>
          </cell>
          <cell r="I8" t="str">
            <v>NE</v>
          </cell>
          <cell r="J8">
            <v>38.519999999999996</v>
          </cell>
          <cell r="K8">
            <v>0</v>
          </cell>
        </row>
        <row r="9">
          <cell r="B9">
            <v>26.400000000000002</v>
          </cell>
          <cell r="C9">
            <v>32.5</v>
          </cell>
          <cell r="D9">
            <v>21.1</v>
          </cell>
          <cell r="E9">
            <v>58</v>
          </cell>
          <cell r="F9">
            <v>59</v>
          </cell>
          <cell r="G9">
            <v>36</v>
          </cell>
          <cell r="H9">
            <v>13.68</v>
          </cell>
          <cell r="I9" t="str">
            <v>NE</v>
          </cell>
          <cell r="J9">
            <v>35.28</v>
          </cell>
          <cell r="K9">
            <v>0</v>
          </cell>
        </row>
        <row r="10">
          <cell r="B10">
            <v>25.829166666666669</v>
          </cell>
          <cell r="C10">
            <v>34.4</v>
          </cell>
          <cell r="D10">
            <v>17.5</v>
          </cell>
          <cell r="E10">
            <v>93</v>
          </cell>
          <cell r="F10">
            <v>97</v>
          </cell>
          <cell r="G10">
            <v>30</v>
          </cell>
          <cell r="H10">
            <v>9</v>
          </cell>
          <cell r="I10" t="str">
            <v>NE</v>
          </cell>
          <cell r="J10">
            <v>24.840000000000003</v>
          </cell>
          <cell r="K10">
            <v>0</v>
          </cell>
        </row>
        <row r="11">
          <cell r="B11">
            <v>25.720833333333331</v>
          </cell>
          <cell r="C11">
            <v>34.9</v>
          </cell>
          <cell r="D11">
            <v>17.7</v>
          </cell>
          <cell r="E11">
            <v>100</v>
          </cell>
          <cell r="F11">
            <v>100</v>
          </cell>
          <cell r="G11">
            <v>30</v>
          </cell>
          <cell r="H11">
            <v>18.720000000000002</v>
          </cell>
          <cell r="I11" t="str">
            <v>N</v>
          </cell>
          <cell r="J11">
            <v>40.32</v>
          </cell>
          <cell r="K11">
            <v>0.8</v>
          </cell>
        </row>
        <row r="12">
          <cell r="B12">
            <v>27.199999999999992</v>
          </cell>
          <cell r="C12">
            <v>37</v>
          </cell>
          <cell r="D12">
            <v>18.7</v>
          </cell>
          <cell r="E12">
            <v>100</v>
          </cell>
          <cell r="F12">
            <v>100</v>
          </cell>
          <cell r="G12">
            <v>25</v>
          </cell>
          <cell r="H12">
            <v>8.2799999999999994</v>
          </cell>
          <cell r="I12" t="str">
            <v>NE</v>
          </cell>
          <cell r="J12">
            <v>23.040000000000003</v>
          </cell>
          <cell r="K12">
            <v>0</v>
          </cell>
        </row>
        <row r="13">
          <cell r="B13">
            <v>28.158333333333335</v>
          </cell>
          <cell r="C13">
            <v>37.4</v>
          </cell>
          <cell r="D13">
            <v>19.399999999999999</v>
          </cell>
          <cell r="E13">
            <v>81</v>
          </cell>
          <cell r="F13">
            <v>85</v>
          </cell>
          <cell r="G13">
            <v>20</v>
          </cell>
          <cell r="H13">
            <v>11.520000000000001</v>
          </cell>
          <cell r="I13" t="str">
            <v>NE</v>
          </cell>
          <cell r="J13">
            <v>30.6</v>
          </cell>
          <cell r="K13">
            <v>0</v>
          </cell>
        </row>
        <row r="14">
          <cell r="B14">
            <v>27.987499999999997</v>
          </cell>
          <cell r="C14">
            <v>37.799999999999997</v>
          </cell>
          <cell r="D14">
            <v>18.899999999999999</v>
          </cell>
          <cell r="E14">
            <v>83</v>
          </cell>
          <cell r="F14">
            <v>85</v>
          </cell>
          <cell r="G14">
            <v>28</v>
          </cell>
          <cell r="H14">
            <v>7.9200000000000008</v>
          </cell>
          <cell r="I14" t="str">
            <v>NE</v>
          </cell>
          <cell r="J14">
            <v>20.16</v>
          </cell>
          <cell r="K14">
            <v>0</v>
          </cell>
        </row>
        <row r="15">
          <cell r="B15">
            <v>25.383333333333336</v>
          </cell>
          <cell r="C15">
            <v>32</v>
          </cell>
          <cell r="D15">
            <v>21.7</v>
          </cell>
          <cell r="E15">
            <v>100</v>
          </cell>
          <cell r="F15">
            <v>100</v>
          </cell>
          <cell r="G15">
            <v>54</v>
          </cell>
          <cell r="H15">
            <v>12.96</v>
          </cell>
          <cell r="I15" t="str">
            <v>SO</v>
          </cell>
          <cell r="J15">
            <v>23.759999999999998</v>
          </cell>
          <cell r="K15">
            <v>0</v>
          </cell>
        </row>
        <row r="16">
          <cell r="B16">
            <v>26.599999999999998</v>
          </cell>
          <cell r="C16">
            <v>37.1</v>
          </cell>
          <cell r="D16">
            <v>19.399999999999999</v>
          </cell>
          <cell r="E16">
            <v>98</v>
          </cell>
          <cell r="F16">
            <v>100</v>
          </cell>
          <cell r="G16">
            <v>29</v>
          </cell>
          <cell r="H16">
            <v>8.2799999999999994</v>
          </cell>
          <cell r="I16" t="str">
            <v>SO</v>
          </cell>
          <cell r="J16">
            <v>17.64</v>
          </cell>
          <cell r="K16">
            <v>0</v>
          </cell>
        </row>
        <row r="17">
          <cell r="B17">
            <v>30.542105263157893</v>
          </cell>
          <cell r="C17">
            <v>39.6</v>
          </cell>
          <cell r="D17">
            <v>21.1</v>
          </cell>
          <cell r="E17">
            <v>96</v>
          </cell>
          <cell r="F17">
            <v>100</v>
          </cell>
          <cell r="G17">
            <v>26</v>
          </cell>
          <cell r="H17">
            <v>8.2799999999999994</v>
          </cell>
          <cell r="I17" t="str">
            <v>NO</v>
          </cell>
          <cell r="J17">
            <v>19.440000000000001</v>
          </cell>
          <cell r="K17">
            <v>0</v>
          </cell>
        </row>
        <row r="18">
          <cell r="B18">
            <v>31.96</v>
          </cell>
          <cell r="C18">
            <v>38.6</v>
          </cell>
          <cell r="D18">
            <v>21.5</v>
          </cell>
          <cell r="E18">
            <v>100</v>
          </cell>
          <cell r="F18">
            <v>100</v>
          </cell>
          <cell r="G18">
            <v>33</v>
          </cell>
          <cell r="H18">
            <v>9.3600000000000012</v>
          </cell>
          <cell r="I18" t="str">
            <v>SO</v>
          </cell>
          <cell r="J18">
            <v>20.88</v>
          </cell>
          <cell r="K18">
            <v>0</v>
          </cell>
        </row>
        <row r="19">
          <cell r="B19">
            <v>32.78235294117647</v>
          </cell>
          <cell r="C19">
            <v>40.5</v>
          </cell>
          <cell r="D19">
            <v>23</v>
          </cell>
          <cell r="E19">
            <v>98</v>
          </cell>
          <cell r="F19">
            <v>98</v>
          </cell>
          <cell r="G19">
            <v>22</v>
          </cell>
          <cell r="H19">
            <v>9</v>
          </cell>
          <cell r="I19" t="str">
            <v>N</v>
          </cell>
          <cell r="J19">
            <v>25.2</v>
          </cell>
          <cell r="K19">
            <v>0</v>
          </cell>
        </row>
        <row r="20">
          <cell r="B20">
            <v>31.690000000000005</v>
          </cell>
          <cell r="C20">
            <v>40.200000000000003</v>
          </cell>
          <cell r="D20">
            <v>21.3</v>
          </cell>
          <cell r="E20">
            <v>84</v>
          </cell>
          <cell r="F20">
            <v>84</v>
          </cell>
          <cell r="G20">
            <v>26</v>
          </cell>
          <cell r="H20">
            <v>14.76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33.822222222222216</v>
          </cell>
          <cell r="C21">
            <v>39.5</v>
          </cell>
          <cell r="D21">
            <v>23.9</v>
          </cell>
          <cell r="E21">
            <v>69</v>
          </cell>
          <cell r="F21">
            <v>79</v>
          </cell>
          <cell r="G21">
            <v>25</v>
          </cell>
          <cell r="H21">
            <v>16.2</v>
          </cell>
          <cell r="I21" t="str">
            <v>NO</v>
          </cell>
          <cell r="J21">
            <v>31.680000000000003</v>
          </cell>
          <cell r="K21">
            <v>0</v>
          </cell>
        </row>
        <row r="22">
          <cell r="B22">
            <v>33.199999999999996</v>
          </cell>
          <cell r="C22">
            <v>38.799999999999997</v>
          </cell>
          <cell r="D22">
            <v>26.1</v>
          </cell>
          <cell r="E22">
            <v>66</v>
          </cell>
          <cell r="F22">
            <v>66</v>
          </cell>
          <cell r="G22">
            <v>26</v>
          </cell>
          <cell r="H22">
            <v>14.04</v>
          </cell>
          <cell r="I22" t="str">
            <v>N</v>
          </cell>
          <cell r="J22">
            <v>33.840000000000003</v>
          </cell>
          <cell r="K22">
            <v>0</v>
          </cell>
        </row>
        <row r="23">
          <cell r="B23">
            <v>32.652941176470591</v>
          </cell>
          <cell r="C23">
            <v>38.9</v>
          </cell>
          <cell r="D23">
            <v>26.1</v>
          </cell>
          <cell r="E23">
            <v>58</v>
          </cell>
          <cell r="F23">
            <v>58</v>
          </cell>
          <cell r="G23">
            <v>23</v>
          </cell>
          <cell r="H23">
            <v>19.440000000000001</v>
          </cell>
          <cell r="I23" t="str">
            <v>N</v>
          </cell>
          <cell r="J23">
            <v>57.24</v>
          </cell>
          <cell r="K23">
            <v>0</v>
          </cell>
        </row>
        <row r="24">
          <cell r="B24">
            <v>23.116666666666664</v>
          </cell>
          <cell r="C24">
            <v>25.1</v>
          </cell>
          <cell r="D24">
            <v>20.6</v>
          </cell>
          <cell r="E24">
            <v>98</v>
          </cell>
          <cell r="F24">
            <v>100</v>
          </cell>
          <cell r="G24">
            <v>69</v>
          </cell>
          <cell r="H24">
            <v>12.6</v>
          </cell>
          <cell r="I24" t="str">
            <v>L</v>
          </cell>
          <cell r="J24">
            <v>28.8</v>
          </cell>
          <cell r="K24">
            <v>1.9999999999999998</v>
          </cell>
        </row>
        <row r="25">
          <cell r="B25">
            <v>27.685714285714287</v>
          </cell>
          <cell r="C25">
            <v>33</v>
          </cell>
          <cell r="D25">
            <v>19</v>
          </cell>
          <cell r="E25">
            <v>73</v>
          </cell>
          <cell r="F25">
            <v>74</v>
          </cell>
          <cell r="G25">
            <v>39</v>
          </cell>
          <cell r="H25">
            <v>14.76</v>
          </cell>
          <cell r="I25" t="str">
            <v>L</v>
          </cell>
          <cell r="J25">
            <v>24.840000000000003</v>
          </cell>
          <cell r="K25">
            <v>0.8</v>
          </cell>
        </row>
        <row r="26">
          <cell r="B26">
            <v>28.070588235294121</v>
          </cell>
          <cell r="C26">
            <v>34.1</v>
          </cell>
          <cell r="D26">
            <v>18.399999999999999</v>
          </cell>
          <cell r="E26">
            <v>100</v>
          </cell>
          <cell r="F26">
            <v>100</v>
          </cell>
          <cell r="G26">
            <v>29</v>
          </cell>
          <cell r="H26">
            <v>9.7200000000000006</v>
          </cell>
          <cell r="I26" t="str">
            <v>NE</v>
          </cell>
          <cell r="J26">
            <v>25.56</v>
          </cell>
          <cell r="K26">
            <v>0.60000000000000009</v>
          </cell>
        </row>
        <row r="27">
          <cell r="B27">
            <v>27.729999999999997</v>
          </cell>
          <cell r="C27">
            <v>36.5</v>
          </cell>
          <cell r="D27">
            <v>17.7</v>
          </cell>
          <cell r="E27">
            <v>98</v>
          </cell>
          <cell r="F27">
            <v>98</v>
          </cell>
          <cell r="G27">
            <v>26</v>
          </cell>
          <cell r="H27">
            <v>14.4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24.381818181818179</v>
          </cell>
          <cell r="C28">
            <v>31.3</v>
          </cell>
          <cell r="D28">
            <v>21.3</v>
          </cell>
          <cell r="E28">
            <v>100</v>
          </cell>
          <cell r="F28">
            <v>100</v>
          </cell>
          <cell r="G28">
            <v>52</v>
          </cell>
          <cell r="H28">
            <v>23.400000000000002</v>
          </cell>
          <cell r="I28" t="str">
            <v>NE</v>
          </cell>
          <cell r="J28">
            <v>46.440000000000005</v>
          </cell>
          <cell r="K28">
            <v>1.6</v>
          </cell>
        </row>
        <row r="29">
          <cell r="B29">
            <v>26.335714285714289</v>
          </cell>
          <cell r="C29">
            <v>30.2</v>
          </cell>
          <cell r="D29">
            <v>20.399999999999999</v>
          </cell>
          <cell r="E29">
            <v>80</v>
          </cell>
          <cell r="F29">
            <v>100</v>
          </cell>
          <cell r="G29">
            <v>60</v>
          </cell>
          <cell r="H29">
            <v>7.2</v>
          </cell>
          <cell r="I29" t="str">
            <v>L</v>
          </cell>
          <cell r="J29">
            <v>18</v>
          </cell>
          <cell r="K29">
            <v>0.60000000000000009</v>
          </cell>
        </row>
        <row r="30">
          <cell r="B30">
            <v>27.744999999999997</v>
          </cell>
          <cell r="C30">
            <v>34.6</v>
          </cell>
          <cell r="D30">
            <v>21.2</v>
          </cell>
          <cell r="E30">
            <v>95</v>
          </cell>
          <cell r="F30">
            <v>97</v>
          </cell>
          <cell r="G30">
            <v>38</v>
          </cell>
          <cell r="H30">
            <v>8.2799999999999994</v>
          </cell>
          <cell r="I30" t="str">
            <v>NE</v>
          </cell>
          <cell r="J30">
            <v>24.840000000000003</v>
          </cell>
          <cell r="K30">
            <v>0.4</v>
          </cell>
        </row>
        <row r="31">
          <cell r="B31">
            <v>29.169999999999998</v>
          </cell>
          <cell r="C31">
            <v>34.9</v>
          </cell>
          <cell r="D31">
            <v>22.1</v>
          </cell>
          <cell r="E31">
            <v>96</v>
          </cell>
          <cell r="F31">
            <v>97</v>
          </cell>
          <cell r="G31">
            <v>36</v>
          </cell>
          <cell r="H31">
            <v>12.24</v>
          </cell>
          <cell r="I31" t="str">
            <v>N</v>
          </cell>
          <cell r="J31">
            <v>31.680000000000003</v>
          </cell>
          <cell r="K31">
            <v>0.2</v>
          </cell>
        </row>
        <row r="32">
          <cell r="B32">
            <v>28.547826086956523</v>
          </cell>
          <cell r="C32">
            <v>36</v>
          </cell>
          <cell r="D32">
            <v>21.9</v>
          </cell>
          <cell r="E32">
            <v>98</v>
          </cell>
          <cell r="F32">
            <v>100</v>
          </cell>
          <cell r="G32">
            <v>36</v>
          </cell>
          <cell r="H32">
            <v>9.7200000000000006</v>
          </cell>
          <cell r="I32" t="str">
            <v>NE</v>
          </cell>
          <cell r="J32">
            <v>23.400000000000002</v>
          </cell>
          <cell r="K32">
            <v>0</v>
          </cell>
        </row>
        <row r="33">
          <cell r="B33">
            <v>29.650000000000009</v>
          </cell>
          <cell r="C33">
            <v>36.200000000000003</v>
          </cell>
          <cell r="D33">
            <v>22.8</v>
          </cell>
          <cell r="E33">
            <v>91</v>
          </cell>
          <cell r="F33">
            <v>96</v>
          </cell>
          <cell r="G33">
            <v>35</v>
          </cell>
          <cell r="H33">
            <v>18</v>
          </cell>
          <cell r="I33" t="str">
            <v>N</v>
          </cell>
          <cell r="J33">
            <v>34.200000000000003</v>
          </cell>
          <cell r="K33">
            <v>0</v>
          </cell>
        </row>
        <row r="34">
          <cell r="B34">
            <v>29.218181818181815</v>
          </cell>
          <cell r="C34">
            <v>36.6</v>
          </cell>
          <cell r="D34">
            <v>24.1</v>
          </cell>
          <cell r="E34">
            <v>92</v>
          </cell>
          <cell r="F34">
            <v>100</v>
          </cell>
          <cell r="G34">
            <v>36</v>
          </cell>
          <cell r="H34">
            <v>19.440000000000001</v>
          </cell>
          <cell r="I34" t="str">
            <v>N</v>
          </cell>
          <cell r="J34">
            <v>44.28</v>
          </cell>
          <cell r="K34">
            <v>0</v>
          </cell>
        </row>
        <row r="35">
          <cell r="B35">
            <v>28.454545454545453</v>
          </cell>
          <cell r="C35">
            <v>35.299999999999997</v>
          </cell>
          <cell r="D35">
            <v>22.9</v>
          </cell>
          <cell r="E35">
            <v>98</v>
          </cell>
          <cell r="F35">
            <v>100</v>
          </cell>
          <cell r="G35">
            <v>43</v>
          </cell>
          <cell r="H35">
            <v>11.520000000000001</v>
          </cell>
          <cell r="I35" t="str">
            <v>NE</v>
          </cell>
          <cell r="J35">
            <v>29.52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26.20454545454546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28.525000000000002</v>
          </cell>
          <cell r="C5">
            <v>35.4</v>
          </cell>
          <cell r="D5">
            <v>22.8</v>
          </cell>
          <cell r="E5">
            <v>55.333333333333336</v>
          </cell>
          <cell r="F5">
            <v>75</v>
          </cell>
          <cell r="G5">
            <v>33</v>
          </cell>
          <cell r="H5">
            <v>28.44</v>
          </cell>
          <cell r="I5" t="str">
            <v>N</v>
          </cell>
          <cell r="J5">
            <v>44.28</v>
          </cell>
          <cell r="K5">
            <v>0</v>
          </cell>
        </row>
        <row r="6">
          <cell r="B6">
            <v>25.704166666666666</v>
          </cell>
          <cell r="C6">
            <v>32.6</v>
          </cell>
          <cell r="D6">
            <v>20.5</v>
          </cell>
          <cell r="E6">
            <v>66.541666666666671</v>
          </cell>
          <cell r="F6">
            <v>90</v>
          </cell>
          <cell r="G6">
            <v>41</v>
          </cell>
          <cell r="H6">
            <v>25.2</v>
          </cell>
          <cell r="I6" t="str">
            <v>SE</v>
          </cell>
          <cell r="J6">
            <v>40.32</v>
          </cell>
          <cell r="K6">
            <v>0</v>
          </cell>
        </row>
        <row r="7">
          <cell r="B7">
            <v>23.462499999999995</v>
          </cell>
          <cell r="C7">
            <v>31.1</v>
          </cell>
          <cell r="D7">
            <v>16</v>
          </cell>
          <cell r="E7">
            <v>57.875</v>
          </cell>
          <cell r="F7">
            <v>77</v>
          </cell>
          <cell r="G7">
            <v>37</v>
          </cell>
          <cell r="H7">
            <v>40.32</v>
          </cell>
          <cell r="I7" t="str">
            <v>SE</v>
          </cell>
          <cell r="J7">
            <v>64.44</v>
          </cell>
          <cell r="K7">
            <v>0</v>
          </cell>
        </row>
        <row r="8">
          <cell r="B8">
            <v>24.225000000000005</v>
          </cell>
          <cell r="C8">
            <v>31.8</v>
          </cell>
          <cell r="D8">
            <v>17.3</v>
          </cell>
          <cell r="E8">
            <v>47.625</v>
          </cell>
          <cell r="F8">
            <v>65</v>
          </cell>
          <cell r="G8">
            <v>29</v>
          </cell>
          <cell r="H8">
            <v>45</v>
          </cell>
          <cell r="I8" t="str">
            <v>L</v>
          </cell>
          <cell r="J8">
            <v>72</v>
          </cell>
          <cell r="K8">
            <v>0</v>
          </cell>
        </row>
        <row r="9">
          <cell r="B9">
            <v>24.95</v>
          </cell>
          <cell r="C9">
            <v>32.299999999999997</v>
          </cell>
          <cell r="D9">
            <v>18.100000000000001</v>
          </cell>
          <cell r="E9">
            <v>43.333333333333336</v>
          </cell>
          <cell r="F9">
            <v>59</v>
          </cell>
          <cell r="G9">
            <v>28</v>
          </cell>
          <cell r="H9">
            <v>39.6</v>
          </cell>
          <cell r="I9" t="str">
            <v>L</v>
          </cell>
          <cell r="J9">
            <v>64.44</v>
          </cell>
          <cell r="K9">
            <v>0</v>
          </cell>
        </row>
        <row r="10">
          <cell r="B10">
            <v>26.474999999999994</v>
          </cell>
          <cell r="C10">
            <v>33.6</v>
          </cell>
          <cell r="D10">
            <v>20.6</v>
          </cell>
          <cell r="E10">
            <v>37.875</v>
          </cell>
          <cell r="F10">
            <v>48</v>
          </cell>
          <cell r="G10">
            <v>24</v>
          </cell>
          <cell r="H10">
            <v>33.119999999999997</v>
          </cell>
          <cell r="I10" t="str">
            <v>L</v>
          </cell>
          <cell r="J10">
            <v>54.72</v>
          </cell>
          <cell r="K10">
            <v>0</v>
          </cell>
        </row>
        <row r="11">
          <cell r="B11">
            <v>27.25833333333334</v>
          </cell>
          <cell r="C11">
            <v>35</v>
          </cell>
          <cell r="D11">
            <v>19.3</v>
          </cell>
          <cell r="E11">
            <v>38.041666666666664</v>
          </cell>
          <cell r="F11">
            <v>71</v>
          </cell>
          <cell r="G11">
            <v>22</v>
          </cell>
          <cell r="H11">
            <v>27.720000000000002</v>
          </cell>
          <cell r="I11" t="str">
            <v>L</v>
          </cell>
          <cell r="J11">
            <v>52.56</v>
          </cell>
          <cell r="K11">
            <v>0</v>
          </cell>
        </row>
        <row r="12">
          <cell r="B12">
            <v>28.579166666666669</v>
          </cell>
          <cell r="C12">
            <v>35.700000000000003</v>
          </cell>
          <cell r="D12">
            <v>23.2</v>
          </cell>
          <cell r="E12">
            <v>30.958333333333332</v>
          </cell>
          <cell r="F12">
            <v>43</v>
          </cell>
          <cell r="G12">
            <v>20</v>
          </cell>
          <cell r="H12">
            <v>20.88</v>
          </cell>
          <cell r="I12" t="str">
            <v>L</v>
          </cell>
          <cell r="J12">
            <v>38.159999999999997</v>
          </cell>
          <cell r="K12">
            <v>0</v>
          </cell>
        </row>
        <row r="13">
          <cell r="B13">
            <v>29.5625</v>
          </cell>
          <cell r="C13">
            <v>36.299999999999997</v>
          </cell>
          <cell r="D13">
            <v>24.5</v>
          </cell>
          <cell r="E13">
            <v>26.708333333333332</v>
          </cell>
          <cell r="F13">
            <v>46</v>
          </cell>
          <cell r="G13">
            <v>14</v>
          </cell>
          <cell r="H13">
            <v>27</v>
          </cell>
          <cell r="I13" t="str">
            <v>L</v>
          </cell>
          <cell r="J13">
            <v>44.64</v>
          </cell>
          <cell r="K13">
            <v>0</v>
          </cell>
        </row>
        <row r="14">
          <cell r="B14">
            <v>29.708333333333339</v>
          </cell>
          <cell r="C14">
            <v>37.4</v>
          </cell>
          <cell r="D14">
            <v>22.4</v>
          </cell>
          <cell r="E14">
            <v>29.166666666666668</v>
          </cell>
          <cell r="F14">
            <v>50</v>
          </cell>
          <cell r="G14">
            <v>15</v>
          </cell>
          <cell r="H14">
            <v>22.32</v>
          </cell>
          <cell r="I14" t="str">
            <v>L</v>
          </cell>
          <cell r="J14">
            <v>38.519999999999996</v>
          </cell>
          <cell r="K14">
            <v>0</v>
          </cell>
        </row>
        <row r="15">
          <cell r="B15">
            <v>29.599999999999994</v>
          </cell>
          <cell r="C15">
            <v>38.4</v>
          </cell>
          <cell r="D15">
            <v>21.9</v>
          </cell>
          <cell r="E15">
            <v>36.875</v>
          </cell>
          <cell r="F15">
            <v>63</v>
          </cell>
          <cell r="G15">
            <v>17</v>
          </cell>
          <cell r="H15">
            <v>22.68</v>
          </cell>
          <cell r="I15" t="str">
            <v>L</v>
          </cell>
          <cell r="J15">
            <v>43.92</v>
          </cell>
          <cell r="K15">
            <v>0</v>
          </cell>
        </row>
        <row r="16">
          <cell r="B16">
            <v>30.995833333333337</v>
          </cell>
          <cell r="C16">
            <v>39</v>
          </cell>
          <cell r="D16">
            <v>21.1</v>
          </cell>
          <cell r="E16">
            <v>28.083333333333332</v>
          </cell>
          <cell r="F16">
            <v>58</v>
          </cell>
          <cell r="G16">
            <v>13</v>
          </cell>
          <cell r="H16">
            <v>23.400000000000002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30.904166666666669</v>
          </cell>
          <cell r="C17">
            <v>39.5</v>
          </cell>
          <cell r="D17">
            <v>21</v>
          </cell>
          <cell r="E17">
            <v>28.916666666666668</v>
          </cell>
          <cell r="F17">
            <v>61</v>
          </cell>
          <cell r="G17">
            <v>13</v>
          </cell>
          <cell r="H17">
            <v>11.879999999999999</v>
          </cell>
          <cell r="I17" t="str">
            <v>L</v>
          </cell>
          <cell r="J17">
            <v>25.56</v>
          </cell>
          <cell r="K17">
            <v>0</v>
          </cell>
        </row>
        <row r="18">
          <cell r="B18">
            <v>30.779166666666669</v>
          </cell>
          <cell r="C18">
            <v>40</v>
          </cell>
          <cell r="D18">
            <v>22.1</v>
          </cell>
          <cell r="E18">
            <v>39.291666666666664</v>
          </cell>
          <cell r="F18">
            <v>72</v>
          </cell>
          <cell r="G18">
            <v>13</v>
          </cell>
          <cell r="H18">
            <v>12.6</v>
          </cell>
          <cell r="I18" t="str">
            <v>L</v>
          </cell>
          <cell r="J18">
            <v>25.2</v>
          </cell>
          <cell r="K18">
            <v>0</v>
          </cell>
        </row>
        <row r="19">
          <cell r="B19">
            <v>31.275000000000002</v>
          </cell>
          <cell r="C19">
            <v>40.200000000000003</v>
          </cell>
          <cell r="D19">
            <v>22</v>
          </cell>
          <cell r="E19">
            <v>33.125</v>
          </cell>
          <cell r="F19">
            <v>60</v>
          </cell>
          <cell r="G19">
            <v>13</v>
          </cell>
          <cell r="H19">
            <v>15.48</v>
          </cell>
          <cell r="I19" t="str">
            <v>L</v>
          </cell>
          <cell r="J19">
            <v>32.76</v>
          </cell>
          <cell r="K19">
            <v>0</v>
          </cell>
        </row>
        <row r="20">
          <cell r="B20">
            <v>32.016666666666673</v>
          </cell>
          <cell r="C20">
            <v>38.700000000000003</v>
          </cell>
          <cell r="D20">
            <v>26.1</v>
          </cell>
          <cell r="E20">
            <v>33.375</v>
          </cell>
          <cell r="F20">
            <v>46</v>
          </cell>
          <cell r="G20">
            <v>22</v>
          </cell>
          <cell r="H20">
            <v>20.88</v>
          </cell>
          <cell r="I20" t="str">
            <v>N</v>
          </cell>
          <cell r="J20">
            <v>41.4</v>
          </cell>
          <cell r="K20">
            <v>0</v>
          </cell>
        </row>
        <row r="21">
          <cell r="B21">
            <v>31.574999999999999</v>
          </cell>
          <cell r="C21">
            <v>39.200000000000003</v>
          </cell>
          <cell r="D21">
            <v>21.8</v>
          </cell>
          <cell r="E21">
            <v>43.041666666666664</v>
          </cell>
          <cell r="F21">
            <v>74</v>
          </cell>
          <cell r="G21">
            <v>21</v>
          </cell>
          <cell r="H21">
            <v>38.880000000000003</v>
          </cell>
          <cell r="I21" t="str">
            <v>N</v>
          </cell>
          <cell r="J21">
            <v>64.8</v>
          </cell>
          <cell r="K21">
            <v>0.2</v>
          </cell>
        </row>
        <row r="22">
          <cell r="B22">
            <v>28.208333333333343</v>
          </cell>
          <cell r="C22">
            <v>36.200000000000003</v>
          </cell>
          <cell r="D22">
            <v>21.6</v>
          </cell>
          <cell r="E22">
            <v>50.083333333333336</v>
          </cell>
          <cell r="F22">
            <v>80</v>
          </cell>
          <cell r="G22">
            <v>28</v>
          </cell>
          <cell r="H22">
            <v>31.680000000000003</v>
          </cell>
          <cell r="I22" t="str">
            <v>NE</v>
          </cell>
          <cell r="J22">
            <v>63.72</v>
          </cell>
          <cell r="K22">
            <v>3.4000000000000004</v>
          </cell>
        </row>
        <row r="23">
          <cell r="B23">
            <v>26.966666666666669</v>
          </cell>
          <cell r="C23">
            <v>34.5</v>
          </cell>
          <cell r="D23">
            <v>20.100000000000001</v>
          </cell>
          <cell r="E23">
            <v>55.875</v>
          </cell>
          <cell r="F23">
            <v>80</v>
          </cell>
          <cell r="G23">
            <v>34</v>
          </cell>
          <cell r="H23">
            <v>18</v>
          </cell>
          <cell r="I23" t="str">
            <v>N</v>
          </cell>
          <cell r="J23">
            <v>34.56</v>
          </cell>
          <cell r="K23">
            <v>0</v>
          </cell>
        </row>
        <row r="24">
          <cell r="B24">
            <v>23.758333333333329</v>
          </cell>
          <cell r="C24">
            <v>27.3</v>
          </cell>
          <cell r="D24">
            <v>20.7</v>
          </cell>
          <cell r="E24">
            <v>71.291666666666671</v>
          </cell>
          <cell r="F24">
            <v>91</v>
          </cell>
          <cell r="G24">
            <v>53</v>
          </cell>
          <cell r="H24">
            <v>29.880000000000003</v>
          </cell>
          <cell r="I24" t="str">
            <v>N</v>
          </cell>
          <cell r="J24">
            <v>50.4</v>
          </cell>
          <cell r="K24">
            <v>12.2</v>
          </cell>
        </row>
        <row r="25">
          <cell r="B25">
            <v>24.379166666666666</v>
          </cell>
          <cell r="C25">
            <v>31.8</v>
          </cell>
          <cell r="D25">
            <v>19.100000000000001</v>
          </cell>
          <cell r="E25">
            <v>65.166666666666671</v>
          </cell>
          <cell r="F25">
            <v>90</v>
          </cell>
          <cell r="G25">
            <v>36</v>
          </cell>
          <cell r="H25">
            <v>24.840000000000003</v>
          </cell>
          <cell r="I25" t="str">
            <v>SE</v>
          </cell>
          <cell r="J25">
            <v>39.24</v>
          </cell>
          <cell r="K25">
            <v>0</v>
          </cell>
        </row>
        <row r="26">
          <cell r="B26">
            <v>25.825000000000003</v>
          </cell>
          <cell r="C26">
            <v>32.5</v>
          </cell>
          <cell r="D26">
            <v>20.9</v>
          </cell>
          <cell r="E26">
            <v>53.083333333333336</v>
          </cell>
          <cell r="F26">
            <v>72</v>
          </cell>
          <cell r="G26">
            <v>33</v>
          </cell>
          <cell r="H26">
            <v>29.16</v>
          </cell>
          <cell r="I26" t="str">
            <v>SE</v>
          </cell>
          <cell r="J26">
            <v>48.24</v>
          </cell>
          <cell r="K26">
            <v>0</v>
          </cell>
        </row>
        <row r="27">
          <cell r="B27">
            <v>27.037499999999994</v>
          </cell>
          <cell r="C27">
            <v>34.299999999999997</v>
          </cell>
          <cell r="D27">
            <v>22.2</v>
          </cell>
          <cell r="E27">
            <v>51.5</v>
          </cell>
          <cell r="F27">
            <v>77</v>
          </cell>
          <cell r="G27">
            <v>33</v>
          </cell>
          <cell r="H27">
            <v>27.36</v>
          </cell>
          <cell r="I27" t="str">
            <v>SE</v>
          </cell>
          <cell r="J27">
            <v>43.56</v>
          </cell>
          <cell r="K27">
            <v>0</v>
          </cell>
        </row>
        <row r="28">
          <cell r="B28">
            <v>23.787500000000005</v>
          </cell>
          <cell r="C28">
            <v>29.8</v>
          </cell>
          <cell r="D28">
            <v>20.8</v>
          </cell>
          <cell r="E28">
            <v>75.375</v>
          </cell>
          <cell r="F28">
            <v>92</v>
          </cell>
          <cell r="G28">
            <v>46</v>
          </cell>
          <cell r="H28">
            <v>25.56</v>
          </cell>
          <cell r="I28" t="str">
            <v>N</v>
          </cell>
          <cell r="J28">
            <v>45.72</v>
          </cell>
          <cell r="K28">
            <v>1.4</v>
          </cell>
        </row>
        <row r="29">
          <cell r="B29">
            <v>22.599999999999998</v>
          </cell>
          <cell r="C29">
            <v>27</v>
          </cell>
          <cell r="D29">
            <v>20</v>
          </cell>
          <cell r="E29">
            <v>80.541666666666671</v>
          </cell>
          <cell r="F29">
            <v>93</v>
          </cell>
          <cell r="G29">
            <v>57</v>
          </cell>
          <cell r="H29">
            <v>14.76</v>
          </cell>
          <cell r="I29" t="str">
            <v>N</v>
          </cell>
          <cell r="J29">
            <v>27.720000000000002</v>
          </cell>
          <cell r="K29">
            <v>0</v>
          </cell>
        </row>
        <row r="30">
          <cell r="B30">
            <v>23.883333333333336</v>
          </cell>
          <cell r="C30">
            <v>30.1</v>
          </cell>
          <cell r="D30">
            <v>20.2</v>
          </cell>
          <cell r="E30">
            <v>74.208333333333329</v>
          </cell>
          <cell r="F30">
            <v>89</v>
          </cell>
          <cell r="G30">
            <v>46</v>
          </cell>
          <cell r="H30">
            <v>18.720000000000002</v>
          </cell>
          <cell r="I30" t="str">
            <v>L</v>
          </cell>
          <cell r="J30">
            <v>37.440000000000005</v>
          </cell>
          <cell r="K30">
            <v>0</v>
          </cell>
        </row>
        <row r="31">
          <cell r="B31">
            <v>25.712500000000002</v>
          </cell>
          <cell r="C31">
            <v>32.200000000000003</v>
          </cell>
          <cell r="D31">
            <v>20.100000000000001</v>
          </cell>
          <cell r="E31">
            <v>67.75</v>
          </cell>
          <cell r="F31">
            <v>91</v>
          </cell>
          <cell r="G31">
            <v>38</v>
          </cell>
          <cell r="H31">
            <v>16.920000000000002</v>
          </cell>
          <cell r="I31" t="str">
            <v>NE</v>
          </cell>
          <cell r="J31">
            <v>36.72</v>
          </cell>
          <cell r="K31">
            <v>0</v>
          </cell>
        </row>
        <row r="32">
          <cell r="B32">
            <v>26.900000000000002</v>
          </cell>
          <cell r="C32">
            <v>34.5</v>
          </cell>
          <cell r="D32">
            <v>21</v>
          </cell>
          <cell r="E32">
            <v>64.416666666666671</v>
          </cell>
          <cell r="F32">
            <v>86</v>
          </cell>
          <cell r="G32">
            <v>36</v>
          </cell>
          <cell r="H32">
            <v>12.24</v>
          </cell>
          <cell r="I32" t="str">
            <v>N</v>
          </cell>
          <cell r="J32">
            <v>25.2</v>
          </cell>
          <cell r="K32">
            <v>0</v>
          </cell>
        </row>
        <row r="33">
          <cell r="B33">
            <v>27.258333333333336</v>
          </cell>
          <cell r="C33">
            <v>33</v>
          </cell>
          <cell r="D33">
            <v>23</v>
          </cell>
          <cell r="E33">
            <v>67.666666666666671</v>
          </cell>
          <cell r="F33">
            <v>86</v>
          </cell>
          <cell r="G33">
            <v>44</v>
          </cell>
          <cell r="H33">
            <v>19.440000000000001</v>
          </cell>
          <cell r="I33" t="str">
            <v>N</v>
          </cell>
          <cell r="J33">
            <v>40.680000000000007</v>
          </cell>
          <cell r="K33">
            <v>0</v>
          </cell>
        </row>
        <row r="34">
          <cell r="B34">
            <v>27.183333333333337</v>
          </cell>
          <cell r="C34">
            <v>33.6</v>
          </cell>
          <cell r="D34">
            <v>22.7</v>
          </cell>
          <cell r="E34">
            <v>62.541666666666664</v>
          </cell>
          <cell r="F34">
            <v>83</v>
          </cell>
          <cell r="G34">
            <v>39</v>
          </cell>
          <cell r="H34">
            <v>21.240000000000002</v>
          </cell>
          <cell r="I34" t="str">
            <v>N</v>
          </cell>
          <cell r="J34">
            <v>45.72</v>
          </cell>
          <cell r="K34">
            <v>0</v>
          </cell>
        </row>
        <row r="35">
          <cell r="B35">
            <v>26.170833333333331</v>
          </cell>
          <cell r="C35">
            <v>33.1</v>
          </cell>
          <cell r="D35">
            <v>20.9</v>
          </cell>
          <cell r="E35">
            <v>68.458333333333329</v>
          </cell>
          <cell r="F35">
            <v>90</v>
          </cell>
          <cell r="G35">
            <v>41</v>
          </cell>
          <cell r="H35">
            <v>16.920000000000002</v>
          </cell>
          <cell r="I35" t="str">
            <v>N</v>
          </cell>
          <cell r="J35">
            <v>43.56</v>
          </cell>
          <cell r="K35">
            <v>1.7999999999999998</v>
          </cell>
        </row>
        <row r="36">
          <cell r="I36" t="str">
            <v>L</v>
          </cell>
        </row>
      </sheetData>
      <sheetData sheetId="10">
        <row r="5">
          <cell r="B5">
            <v>25.387499999999999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26.849999999999994</v>
          </cell>
          <cell r="C5">
            <v>36.700000000000003</v>
          </cell>
          <cell r="D5">
            <v>21.2</v>
          </cell>
          <cell r="E5">
            <v>67.791666666666671</v>
          </cell>
          <cell r="F5">
            <v>92</v>
          </cell>
          <cell r="G5">
            <v>28</v>
          </cell>
          <cell r="H5">
            <v>27</v>
          </cell>
          <cell r="I5" t="str">
            <v>O</v>
          </cell>
          <cell r="J5">
            <v>46.080000000000005</v>
          </cell>
          <cell r="K5">
            <v>1</v>
          </cell>
        </row>
        <row r="6">
          <cell r="B6">
            <v>24.8125</v>
          </cell>
          <cell r="C6">
            <v>31.2</v>
          </cell>
          <cell r="D6">
            <v>19.8</v>
          </cell>
          <cell r="E6">
            <v>71.958333333333329</v>
          </cell>
          <cell r="F6">
            <v>93</v>
          </cell>
          <cell r="G6">
            <v>47</v>
          </cell>
          <cell r="H6">
            <v>18.720000000000002</v>
          </cell>
          <cell r="I6" t="str">
            <v>SE</v>
          </cell>
          <cell r="J6">
            <v>33.480000000000004</v>
          </cell>
          <cell r="K6">
            <v>12.4</v>
          </cell>
        </row>
        <row r="7">
          <cell r="B7">
            <v>23.962500000000002</v>
          </cell>
          <cell r="C7">
            <v>31.4</v>
          </cell>
          <cell r="D7">
            <v>17.2</v>
          </cell>
          <cell r="E7">
            <v>57</v>
          </cell>
          <cell r="F7">
            <v>79</v>
          </cell>
          <cell r="G7">
            <v>37</v>
          </cell>
          <cell r="H7">
            <v>23.400000000000002</v>
          </cell>
          <cell r="I7" t="str">
            <v>SE</v>
          </cell>
          <cell r="J7">
            <v>38.880000000000003</v>
          </cell>
          <cell r="K7">
            <v>6.6000000000000023</v>
          </cell>
        </row>
        <row r="8">
          <cell r="B8">
            <v>24.099999999999998</v>
          </cell>
          <cell r="C8">
            <v>30.8</v>
          </cell>
          <cell r="D8">
            <v>16.8</v>
          </cell>
          <cell r="E8">
            <v>47.083333333333336</v>
          </cell>
          <cell r="F8">
            <v>68</v>
          </cell>
          <cell r="G8">
            <v>28</v>
          </cell>
          <cell r="H8">
            <v>19.079999999999998</v>
          </cell>
          <cell r="I8" t="str">
            <v>SE</v>
          </cell>
          <cell r="J8">
            <v>33.119999999999997</v>
          </cell>
          <cell r="K8">
            <v>0</v>
          </cell>
        </row>
        <row r="9">
          <cell r="B9">
            <v>23.841666666666669</v>
          </cell>
          <cell r="C9">
            <v>32.299999999999997</v>
          </cell>
          <cell r="D9">
            <v>16</v>
          </cell>
          <cell r="E9">
            <v>46.041666666666664</v>
          </cell>
          <cell r="F9">
            <v>71</v>
          </cell>
          <cell r="G9">
            <v>25</v>
          </cell>
          <cell r="H9">
            <v>16.2</v>
          </cell>
          <cell r="I9" t="str">
            <v>L</v>
          </cell>
          <cell r="J9">
            <v>28.8</v>
          </cell>
          <cell r="K9">
            <v>0</v>
          </cell>
        </row>
        <row r="10">
          <cell r="B10">
            <v>23.974999999999994</v>
          </cell>
          <cell r="C10">
            <v>32.799999999999997</v>
          </cell>
          <cell r="D10">
            <v>16.2</v>
          </cell>
          <cell r="E10">
            <v>47.083333333333336</v>
          </cell>
          <cell r="F10">
            <v>77</v>
          </cell>
          <cell r="G10">
            <v>20</v>
          </cell>
          <cell r="H10">
            <v>14.4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24.029166666666665</v>
          </cell>
          <cell r="C11">
            <v>32.5</v>
          </cell>
          <cell r="D11">
            <v>14.2</v>
          </cell>
          <cell r="E11">
            <v>44.166666666666664</v>
          </cell>
          <cell r="F11">
            <v>78</v>
          </cell>
          <cell r="G11">
            <v>17</v>
          </cell>
          <cell r="H11">
            <v>12.96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24.679166666666671</v>
          </cell>
          <cell r="C12">
            <v>34.9</v>
          </cell>
          <cell r="D12">
            <v>14.8</v>
          </cell>
          <cell r="E12">
            <v>42.958333333333336</v>
          </cell>
          <cell r="F12">
            <v>78</v>
          </cell>
          <cell r="G12">
            <v>13</v>
          </cell>
          <cell r="H12">
            <v>10.44</v>
          </cell>
          <cell r="I12" t="str">
            <v>SO</v>
          </cell>
          <cell r="J12">
            <v>23.040000000000003</v>
          </cell>
          <cell r="K12">
            <v>0</v>
          </cell>
        </row>
        <row r="13">
          <cell r="B13">
            <v>26.25</v>
          </cell>
          <cell r="C13">
            <v>36.799999999999997</v>
          </cell>
          <cell r="D13">
            <v>15.3</v>
          </cell>
          <cell r="E13">
            <v>38.083333333333336</v>
          </cell>
          <cell r="F13">
            <v>72</v>
          </cell>
          <cell r="G13">
            <v>14</v>
          </cell>
          <cell r="H13">
            <v>11.520000000000001</v>
          </cell>
          <cell r="I13" t="str">
            <v>SO</v>
          </cell>
          <cell r="J13">
            <v>25.56</v>
          </cell>
          <cell r="K13">
            <v>0</v>
          </cell>
        </row>
        <row r="14">
          <cell r="B14">
            <v>27.529166666666669</v>
          </cell>
          <cell r="C14">
            <v>37.799999999999997</v>
          </cell>
          <cell r="D14">
            <v>18.7</v>
          </cell>
          <cell r="E14">
            <v>42.208333333333336</v>
          </cell>
          <cell r="F14">
            <v>71</v>
          </cell>
          <cell r="G14">
            <v>14</v>
          </cell>
          <cell r="H14">
            <v>14.4</v>
          </cell>
          <cell r="I14" t="str">
            <v>SO</v>
          </cell>
          <cell r="J14">
            <v>24.48</v>
          </cell>
          <cell r="K14">
            <v>0</v>
          </cell>
        </row>
        <row r="15">
          <cell r="B15">
            <v>27.741666666666674</v>
          </cell>
          <cell r="C15">
            <v>37.700000000000003</v>
          </cell>
          <cell r="D15">
            <v>17.899999999999999</v>
          </cell>
          <cell r="E15">
            <v>42.958333333333336</v>
          </cell>
          <cell r="F15">
            <v>75</v>
          </cell>
          <cell r="G15">
            <v>14</v>
          </cell>
          <cell r="H15">
            <v>19.8</v>
          </cell>
          <cell r="I15" t="str">
            <v>O</v>
          </cell>
          <cell r="J15">
            <v>37.440000000000005</v>
          </cell>
          <cell r="K15">
            <v>0</v>
          </cell>
        </row>
        <row r="16">
          <cell r="B16">
            <v>27.829166666666662</v>
          </cell>
          <cell r="C16">
            <v>38.200000000000003</v>
          </cell>
          <cell r="D16">
            <v>17</v>
          </cell>
          <cell r="E16">
            <v>39.708333333333336</v>
          </cell>
          <cell r="F16">
            <v>77</v>
          </cell>
          <cell r="G16">
            <v>12</v>
          </cell>
          <cell r="H16">
            <v>10.44</v>
          </cell>
          <cell r="I16" t="str">
            <v>O</v>
          </cell>
          <cell r="J16">
            <v>27.720000000000002</v>
          </cell>
          <cell r="K16">
            <v>0</v>
          </cell>
        </row>
        <row r="17">
          <cell r="B17">
            <v>27.958333333333332</v>
          </cell>
          <cell r="C17">
            <v>38.9</v>
          </cell>
          <cell r="D17">
            <v>17.7</v>
          </cell>
          <cell r="E17">
            <v>39.041666666666664</v>
          </cell>
          <cell r="F17">
            <v>69</v>
          </cell>
          <cell r="G17">
            <v>12</v>
          </cell>
          <cell r="H17">
            <v>12.24</v>
          </cell>
          <cell r="I17" t="str">
            <v>O</v>
          </cell>
          <cell r="J17">
            <v>30.6</v>
          </cell>
          <cell r="K17">
            <v>0</v>
          </cell>
        </row>
        <row r="18">
          <cell r="B18">
            <v>28.704166666666666</v>
          </cell>
          <cell r="C18">
            <v>40.1</v>
          </cell>
          <cell r="D18">
            <v>18.2</v>
          </cell>
          <cell r="E18">
            <v>39.666666666666664</v>
          </cell>
          <cell r="F18">
            <v>74</v>
          </cell>
          <cell r="G18">
            <v>12</v>
          </cell>
          <cell r="H18">
            <v>7.2</v>
          </cell>
          <cell r="I18" t="str">
            <v>O</v>
          </cell>
          <cell r="J18">
            <v>23.759999999999998</v>
          </cell>
          <cell r="K18">
            <v>0</v>
          </cell>
        </row>
        <row r="19">
          <cell r="B19">
            <v>29.683333333333326</v>
          </cell>
          <cell r="C19">
            <v>40.200000000000003</v>
          </cell>
          <cell r="D19">
            <v>18.8</v>
          </cell>
          <cell r="E19">
            <v>36.333333333333336</v>
          </cell>
          <cell r="F19">
            <v>67</v>
          </cell>
          <cell r="G19">
            <v>12</v>
          </cell>
          <cell r="H19">
            <v>13.32</v>
          </cell>
          <cell r="I19" t="str">
            <v>O</v>
          </cell>
          <cell r="J19">
            <v>30.6</v>
          </cell>
          <cell r="K19">
            <v>0</v>
          </cell>
        </row>
        <row r="20">
          <cell r="B20">
            <v>30.841666666666665</v>
          </cell>
          <cell r="C20">
            <v>40.700000000000003</v>
          </cell>
          <cell r="D20">
            <v>22.6</v>
          </cell>
          <cell r="E20">
            <v>38.875</v>
          </cell>
          <cell r="F20">
            <v>68</v>
          </cell>
          <cell r="G20">
            <v>14</v>
          </cell>
          <cell r="H20">
            <v>12.96</v>
          </cell>
          <cell r="I20" t="str">
            <v>O</v>
          </cell>
          <cell r="J20">
            <v>26.28</v>
          </cell>
          <cell r="K20">
            <v>0</v>
          </cell>
        </row>
        <row r="21">
          <cell r="B21">
            <v>31.579166666666666</v>
          </cell>
          <cell r="C21">
            <v>40.200000000000003</v>
          </cell>
          <cell r="D21">
            <v>24.2</v>
          </cell>
          <cell r="E21">
            <v>38.75</v>
          </cell>
          <cell r="F21">
            <v>61</v>
          </cell>
          <cell r="G21">
            <v>17</v>
          </cell>
          <cell r="H21">
            <v>11.520000000000001</v>
          </cell>
          <cell r="I21" t="str">
            <v>NO</v>
          </cell>
          <cell r="J21">
            <v>28.08</v>
          </cell>
          <cell r="K21">
            <v>0</v>
          </cell>
        </row>
        <row r="22">
          <cell r="B22">
            <v>29.92916666666666</v>
          </cell>
          <cell r="C22">
            <v>37.799999999999997</v>
          </cell>
          <cell r="D22">
            <v>23.1</v>
          </cell>
          <cell r="E22">
            <v>47.083333333333336</v>
          </cell>
          <cell r="F22">
            <v>78</v>
          </cell>
          <cell r="G22">
            <v>21</v>
          </cell>
          <cell r="H22">
            <v>13.68</v>
          </cell>
          <cell r="I22" t="str">
            <v>O</v>
          </cell>
          <cell r="J22">
            <v>37.440000000000005</v>
          </cell>
          <cell r="K22">
            <v>0.4</v>
          </cell>
        </row>
        <row r="23">
          <cell r="B23">
            <v>28.087500000000002</v>
          </cell>
          <cell r="C23">
            <v>37.1</v>
          </cell>
          <cell r="D23">
            <v>21.6</v>
          </cell>
          <cell r="E23">
            <v>51.208333333333336</v>
          </cell>
          <cell r="F23">
            <v>85</v>
          </cell>
          <cell r="G23">
            <v>27</v>
          </cell>
          <cell r="H23">
            <v>24.48</v>
          </cell>
          <cell r="I23" t="str">
            <v>O</v>
          </cell>
          <cell r="J23">
            <v>63.72</v>
          </cell>
          <cell r="K23">
            <v>0.2</v>
          </cell>
        </row>
        <row r="24">
          <cell r="B24">
            <v>25.437499999999989</v>
          </cell>
          <cell r="C24">
            <v>34</v>
          </cell>
          <cell r="D24">
            <v>20.7</v>
          </cell>
          <cell r="E24">
            <v>61.583333333333336</v>
          </cell>
          <cell r="F24">
            <v>85</v>
          </cell>
          <cell r="G24">
            <v>28</v>
          </cell>
          <cell r="H24">
            <v>17.64</v>
          </cell>
          <cell r="I24" t="str">
            <v>NE</v>
          </cell>
          <cell r="J24">
            <v>41.4</v>
          </cell>
          <cell r="K24">
            <v>1.7999999999999998</v>
          </cell>
        </row>
        <row r="25">
          <cell r="B25">
            <v>26.066666666666666</v>
          </cell>
          <cell r="C25">
            <v>33.1</v>
          </cell>
          <cell r="D25">
            <v>20.9</v>
          </cell>
          <cell r="E25">
            <v>63.041666666666664</v>
          </cell>
          <cell r="F25">
            <v>88</v>
          </cell>
          <cell r="G25">
            <v>33</v>
          </cell>
          <cell r="H25">
            <v>16.559999999999999</v>
          </cell>
          <cell r="I25" t="str">
            <v>SE</v>
          </cell>
          <cell r="J25">
            <v>29.880000000000003</v>
          </cell>
          <cell r="K25">
            <v>0.4</v>
          </cell>
        </row>
        <row r="26">
          <cell r="B26">
            <v>26.808333333333341</v>
          </cell>
          <cell r="C26">
            <v>33.9</v>
          </cell>
          <cell r="D26">
            <v>20.6</v>
          </cell>
          <cell r="E26">
            <v>50.625</v>
          </cell>
          <cell r="F26">
            <v>70</v>
          </cell>
          <cell r="G26">
            <v>31</v>
          </cell>
          <cell r="H26">
            <v>14.4</v>
          </cell>
          <cell r="I26" t="str">
            <v>SE</v>
          </cell>
          <cell r="J26">
            <v>33.840000000000003</v>
          </cell>
          <cell r="K26">
            <v>0</v>
          </cell>
        </row>
        <row r="27">
          <cell r="B27">
            <v>26.841666666666672</v>
          </cell>
          <cell r="C27">
            <v>35.5</v>
          </cell>
          <cell r="D27">
            <v>20.8</v>
          </cell>
          <cell r="E27">
            <v>59</v>
          </cell>
          <cell r="F27">
            <v>84</v>
          </cell>
          <cell r="G27">
            <v>29</v>
          </cell>
          <cell r="H27">
            <v>13.68</v>
          </cell>
          <cell r="I27" t="str">
            <v>NO</v>
          </cell>
          <cell r="J27">
            <v>49.32</v>
          </cell>
          <cell r="K27">
            <v>0.4</v>
          </cell>
        </row>
        <row r="28">
          <cell r="B28">
            <v>24.1875</v>
          </cell>
          <cell r="C28">
            <v>29.6</v>
          </cell>
          <cell r="D28">
            <v>21.2</v>
          </cell>
          <cell r="E28">
            <v>73.666666666666671</v>
          </cell>
          <cell r="F28">
            <v>89</v>
          </cell>
          <cell r="G28">
            <v>49</v>
          </cell>
          <cell r="H28">
            <v>11.520000000000001</v>
          </cell>
          <cell r="I28" t="str">
            <v>NO</v>
          </cell>
          <cell r="J28">
            <v>28.8</v>
          </cell>
          <cell r="K28">
            <v>0.4</v>
          </cell>
        </row>
        <row r="29">
          <cell r="B29">
            <v>22.308333333333337</v>
          </cell>
          <cell r="C29">
            <v>24.8</v>
          </cell>
          <cell r="D29">
            <v>20.100000000000001</v>
          </cell>
          <cell r="E29">
            <v>85.333333333333329</v>
          </cell>
          <cell r="F29">
            <v>93</v>
          </cell>
          <cell r="G29">
            <v>70</v>
          </cell>
          <cell r="H29">
            <v>11.520000000000001</v>
          </cell>
          <cell r="I29" t="str">
            <v>L</v>
          </cell>
          <cell r="J29">
            <v>25.56</v>
          </cell>
          <cell r="K29">
            <v>11.2</v>
          </cell>
        </row>
        <row r="30">
          <cell r="B30">
            <v>22.887499999999999</v>
          </cell>
          <cell r="C30">
            <v>29.2</v>
          </cell>
          <cell r="D30">
            <v>21</v>
          </cell>
          <cell r="E30">
            <v>82.916666666666671</v>
          </cell>
          <cell r="F30">
            <v>93</v>
          </cell>
          <cell r="G30">
            <v>52</v>
          </cell>
          <cell r="H30">
            <v>14.76</v>
          </cell>
          <cell r="I30" t="str">
            <v>L</v>
          </cell>
          <cell r="J30">
            <v>34.56</v>
          </cell>
          <cell r="K30">
            <v>8.7999999999999989</v>
          </cell>
        </row>
        <row r="31">
          <cell r="B31">
            <v>25.804166666666664</v>
          </cell>
          <cell r="C31">
            <v>32.5</v>
          </cell>
          <cell r="D31">
            <v>21.3</v>
          </cell>
          <cell r="E31">
            <v>69.458333333333329</v>
          </cell>
          <cell r="F31">
            <v>93</v>
          </cell>
          <cell r="G31">
            <v>38</v>
          </cell>
          <cell r="H31">
            <v>7.9200000000000008</v>
          </cell>
          <cell r="I31" t="str">
            <v>L</v>
          </cell>
          <cell r="J31">
            <v>18.36</v>
          </cell>
          <cell r="K31">
            <v>0</v>
          </cell>
        </row>
        <row r="32">
          <cell r="B32">
            <v>27.733333333333331</v>
          </cell>
          <cell r="C32">
            <v>34.700000000000003</v>
          </cell>
          <cell r="D32">
            <v>21.1</v>
          </cell>
          <cell r="E32">
            <v>58.958333333333336</v>
          </cell>
          <cell r="F32">
            <v>91</v>
          </cell>
          <cell r="G32">
            <v>31</v>
          </cell>
          <cell r="H32">
            <v>10.08</v>
          </cell>
          <cell r="I32" t="str">
            <v>O</v>
          </cell>
          <cell r="J32">
            <v>21.6</v>
          </cell>
          <cell r="K32">
            <v>0</v>
          </cell>
        </row>
        <row r="33">
          <cell r="B33">
            <v>27.44583333333334</v>
          </cell>
          <cell r="C33">
            <v>35.5</v>
          </cell>
          <cell r="D33">
            <v>19.2</v>
          </cell>
          <cell r="E33">
            <v>51.916666666666664</v>
          </cell>
          <cell r="F33">
            <v>82</v>
          </cell>
          <cell r="G33">
            <v>25</v>
          </cell>
          <cell r="H33">
            <v>10.44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25.841666666666672</v>
          </cell>
          <cell r="C34">
            <v>34.200000000000003</v>
          </cell>
          <cell r="D34">
            <v>22.2</v>
          </cell>
          <cell r="E34">
            <v>68.958333333333329</v>
          </cell>
          <cell r="F34">
            <v>87</v>
          </cell>
          <cell r="G34">
            <v>37</v>
          </cell>
          <cell r="H34">
            <v>14.04</v>
          </cell>
          <cell r="I34" t="str">
            <v>O</v>
          </cell>
          <cell r="J34">
            <v>37.080000000000005</v>
          </cell>
          <cell r="K34">
            <v>1.6</v>
          </cell>
        </row>
        <row r="35">
          <cell r="B35">
            <v>24.116666666666664</v>
          </cell>
          <cell r="C35">
            <v>29.1</v>
          </cell>
          <cell r="D35">
            <v>21.6</v>
          </cell>
          <cell r="E35">
            <v>77.041666666666671</v>
          </cell>
          <cell r="F35">
            <v>91</v>
          </cell>
          <cell r="G35">
            <v>59</v>
          </cell>
          <cell r="H35">
            <v>14.04</v>
          </cell>
          <cell r="I35" t="str">
            <v>L</v>
          </cell>
          <cell r="J35">
            <v>37.440000000000005</v>
          </cell>
          <cell r="K35">
            <v>0.2</v>
          </cell>
        </row>
        <row r="36">
          <cell r="I36" t="str">
            <v>O</v>
          </cell>
        </row>
      </sheetData>
      <sheetData sheetId="10">
        <row r="5">
          <cell r="B5">
            <v>25.849999999999998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24.791666666666668</v>
          </cell>
          <cell r="C5">
            <v>32.5</v>
          </cell>
          <cell r="D5">
            <v>20</v>
          </cell>
          <cell r="E5">
            <v>63.916666666666664</v>
          </cell>
          <cell r="F5">
            <v>93</v>
          </cell>
          <cell r="G5">
            <v>34</v>
          </cell>
          <cell r="H5">
            <v>25.56</v>
          </cell>
          <cell r="I5" t="str">
            <v>NO</v>
          </cell>
          <cell r="J5">
            <v>52.56</v>
          </cell>
          <cell r="K5">
            <v>0</v>
          </cell>
        </row>
        <row r="6">
          <cell r="B6">
            <v>22.775000000000002</v>
          </cell>
          <cell r="C6">
            <v>28.7</v>
          </cell>
          <cell r="D6">
            <v>18.600000000000001</v>
          </cell>
          <cell r="E6">
            <v>75.958333333333329</v>
          </cell>
          <cell r="F6">
            <v>94</v>
          </cell>
          <cell r="G6">
            <v>54</v>
          </cell>
          <cell r="H6">
            <v>17.28</v>
          </cell>
          <cell r="I6" t="str">
            <v>SE</v>
          </cell>
          <cell r="J6">
            <v>57.6</v>
          </cell>
          <cell r="K6">
            <v>4</v>
          </cell>
        </row>
        <row r="7">
          <cell r="B7">
            <v>21.587499999999995</v>
          </cell>
          <cell r="C7">
            <v>28.8</v>
          </cell>
          <cell r="D7">
            <v>14.5</v>
          </cell>
          <cell r="E7">
            <v>69</v>
          </cell>
          <cell r="F7">
            <v>93</v>
          </cell>
          <cell r="G7">
            <v>44</v>
          </cell>
          <cell r="H7">
            <v>23.400000000000002</v>
          </cell>
          <cell r="I7" t="str">
            <v>SE</v>
          </cell>
          <cell r="J7">
            <v>42.12</v>
          </cell>
          <cell r="K7">
            <v>0</v>
          </cell>
        </row>
        <row r="8">
          <cell r="B8">
            <v>22.504166666666666</v>
          </cell>
          <cell r="C8">
            <v>29.2</v>
          </cell>
          <cell r="D8">
            <v>15.7</v>
          </cell>
          <cell r="E8">
            <v>52</v>
          </cell>
          <cell r="F8">
            <v>71</v>
          </cell>
          <cell r="G8">
            <v>30</v>
          </cell>
          <cell r="H8">
            <v>26.64</v>
          </cell>
          <cell r="I8" t="str">
            <v>L</v>
          </cell>
          <cell r="J8">
            <v>41.76</v>
          </cell>
          <cell r="K8">
            <v>0</v>
          </cell>
        </row>
        <row r="9">
          <cell r="B9">
            <v>23.537499999999998</v>
          </cell>
          <cell r="C9">
            <v>31.2</v>
          </cell>
          <cell r="D9">
            <v>16.3</v>
          </cell>
          <cell r="E9">
            <v>43.291666666666664</v>
          </cell>
          <cell r="F9">
            <v>61</v>
          </cell>
          <cell r="G9">
            <v>25</v>
          </cell>
          <cell r="H9">
            <v>23.400000000000002</v>
          </cell>
          <cell r="I9" t="str">
            <v>L</v>
          </cell>
          <cell r="J9">
            <v>44.28</v>
          </cell>
          <cell r="K9">
            <v>0</v>
          </cell>
        </row>
        <row r="10">
          <cell r="B10">
            <v>23.854166666666671</v>
          </cell>
          <cell r="C10">
            <v>30.5</v>
          </cell>
          <cell r="D10">
            <v>17.7</v>
          </cell>
          <cell r="E10">
            <v>40.375</v>
          </cell>
          <cell r="F10">
            <v>59</v>
          </cell>
          <cell r="G10">
            <v>24</v>
          </cell>
          <cell r="H10">
            <v>22.68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24.504166666666663</v>
          </cell>
          <cell r="C11">
            <v>31.7</v>
          </cell>
          <cell r="D11">
            <v>17.100000000000001</v>
          </cell>
          <cell r="E11">
            <v>34.125</v>
          </cell>
          <cell r="F11">
            <v>55</v>
          </cell>
          <cell r="G11">
            <v>19</v>
          </cell>
          <cell r="H11">
            <v>10.44</v>
          </cell>
          <cell r="I11" t="str">
            <v>L</v>
          </cell>
          <cell r="J11">
            <v>34.200000000000003</v>
          </cell>
          <cell r="K11">
            <v>0</v>
          </cell>
        </row>
        <row r="12">
          <cell r="B12">
            <v>25.516666666666666</v>
          </cell>
          <cell r="C12">
            <v>32.4</v>
          </cell>
          <cell r="D12">
            <v>18.3</v>
          </cell>
          <cell r="E12">
            <v>29.25</v>
          </cell>
          <cell r="F12">
            <v>46</v>
          </cell>
          <cell r="G12">
            <v>16</v>
          </cell>
          <cell r="H12">
            <v>0</v>
          </cell>
          <cell r="I12" t="str">
            <v>L</v>
          </cell>
          <cell r="J12">
            <v>0</v>
          </cell>
          <cell r="K12">
            <v>0</v>
          </cell>
        </row>
        <row r="13">
          <cell r="B13">
            <v>26.595833333333331</v>
          </cell>
          <cell r="C13">
            <v>33.6</v>
          </cell>
          <cell r="D13">
            <v>20.100000000000001</v>
          </cell>
          <cell r="E13">
            <v>27.333333333333332</v>
          </cell>
          <cell r="F13">
            <v>42</v>
          </cell>
          <cell r="G13">
            <v>17</v>
          </cell>
          <cell r="H13">
            <v>20.16</v>
          </cell>
          <cell r="I13" t="str">
            <v>L</v>
          </cell>
          <cell r="J13">
            <v>41.4</v>
          </cell>
          <cell r="K13">
            <v>0</v>
          </cell>
        </row>
        <row r="14">
          <cell r="B14">
            <v>27.220833333333331</v>
          </cell>
          <cell r="C14">
            <v>34.1</v>
          </cell>
          <cell r="D14">
            <v>22.7</v>
          </cell>
          <cell r="E14">
            <v>34</v>
          </cell>
          <cell r="F14">
            <v>53</v>
          </cell>
          <cell r="G14">
            <v>21</v>
          </cell>
          <cell r="H14">
            <v>2.8800000000000003</v>
          </cell>
          <cell r="I14" t="str">
            <v>NE</v>
          </cell>
          <cell r="J14">
            <v>26.28</v>
          </cell>
          <cell r="K14">
            <v>0</v>
          </cell>
        </row>
        <row r="15">
          <cell r="B15">
            <v>27.979166666666668</v>
          </cell>
          <cell r="C15">
            <v>34.6</v>
          </cell>
          <cell r="D15">
            <v>20.399999999999999</v>
          </cell>
          <cell r="E15">
            <v>33.791666666666664</v>
          </cell>
          <cell r="F15">
            <v>62</v>
          </cell>
          <cell r="G15">
            <v>17</v>
          </cell>
          <cell r="H15">
            <v>24.48</v>
          </cell>
          <cell r="I15" t="str">
            <v>L</v>
          </cell>
          <cell r="J15">
            <v>47.519999999999996</v>
          </cell>
          <cell r="K15">
            <v>0</v>
          </cell>
        </row>
        <row r="16">
          <cell r="B16">
            <v>29.162499999999994</v>
          </cell>
          <cell r="C16">
            <v>35.799999999999997</v>
          </cell>
          <cell r="D16">
            <v>20.8</v>
          </cell>
          <cell r="E16">
            <v>25.041666666666668</v>
          </cell>
          <cell r="F16">
            <v>46</v>
          </cell>
          <cell r="G16">
            <v>14</v>
          </cell>
          <cell r="H16">
            <v>12.96</v>
          </cell>
          <cell r="I16" t="str">
            <v>L</v>
          </cell>
          <cell r="J16">
            <v>34.200000000000003</v>
          </cell>
          <cell r="K16">
            <v>0</v>
          </cell>
        </row>
        <row r="17">
          <cell r="B17">
            <v>29.479166666666671</v>
          </cell>
          <cell r="C17">
            <v>36.1</v>
          </cell>
          <cell r="D17">
            <v>21.1</v>
          </cell>
          <cell r="E17">
            <v>22.708333333333332</v>
          </cell>
          <cell r="F17">
            <v>40</v>
          </cell>
          <cell r="G17">
            <v>12</v>
          </cell>
          <cell r="H17">
            <v>9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29.950000000000003</v>
          </cell>
          <cell r="C18">
            <v>36.9</v>
          </cell>
          <cell r="D18">
            <v>22.4</v>
          </cell>
          <cell r="E18">
            <v>25.041666666666668</v>
          </cell>
          <cell r="F18">
            <v>43</v>
          </cell>
          <cell r="G18">
            <v>14</v>
          </cell>
          <cell r="H18">
            <v>2.16</v>
          </cell>
          <cell r="I18" t="str">
            <v>SE</v>
          </cell>
          <cell r="J18">
            <v>18</v>
          </cell>
          <cell r="K18">
            <v>0</v>
          </cell>
        </row>
        <row r="19">
          <cell r="B19">
            <v>30.999999999999996</v>
          </cell>
          <cell r="C19">
            <v>37.1</v>
          </cell>
          <cell r="D19">
            <v>23.8</v>
          </cell>
          <cell r="E19">
            <v>21.875</v>
          </cell>
          <cell r="F19">
            <v>38</v>
          </cell>
          <cell r="G19">
            <v>13</v>
          </cell>
          <cell r="H19">
            <v>21.240000000000002</v>
          </cell>
          <cell r="I19" t="str">
            <v>L</v>
          </cell>
          <cell r="J19">
            <v>40.32</v>
          </cell>
          <cell r="K19">
            <v>0</v>
          </cell>
        </row>
        <row r="20">
          <cell r="B20">
            <v>31.150000000000002</v>
          </cell>
          <cell r="C20">
            <v>37.4</v>
          </cell>
          <cell r="D20">
            <v>23.6</v>
          </cell>
          <cell r="E20">
            <v>28.916666666666668</v>
          </cell>
          <cell r="F20">
            <v>47</v>
          </cell>
          <cell r="G20">
            <v>15</v>
          </cell>
          <cell r="H20">
            <v>16.920000000000002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28.941666666666663</v>
          </cell>
          <cell r="C21">
            <v>37.6</v>
          </cell>
          <cell r="D21">
            <v>23</v>
          </cell>
          <cell r="E21">
            <v>45.083333333333336</v>
          </cell>
          <cell r="F21">
            <v>66</v>
          </cell>
          <cell r="G21">
            <v>19</v>
          </cell>
          <cell r="H21">
            <v>16.559999999999999</v>
          </cell>
          <cell r="I21" t="str">
            <v>NO</v>
          </cell>
          <cell r="J21">
            <v>50.04</v>
          </cell>
          <cell r="K21">
            <v>0.60000000000000009</v>
          </cell>
        </row>
        <row r="22">
          <cell r="B22">
            <v>27.570833333333336</v>
          </cell>
          <cell r="C22">
            <v>34.799999999999997</v>
          </cell>
          <cell r="D22">
            <v>20.100000000000001</v>
          </cell>
          <cell r="E22">
            <v>45.333333333333336</v>
          </cell>
          <cell r="F22">
            <v>83</v>
          </cell>
          <cell r="G22">
            <v>26</v>
          </cell>
          <cell r="H22">
            <v>39.96</v>
          </cell>
          <cell r="I22" t="str">
            <v>O</v>
          </cell>
          <cell r="J22">
            <v>84.24</v>
          </cell>
          <cell r="K22">
            <v>5.2</v>
          </cell>
        </row>
        <row r="23">
          <cell r="B23">
            <v>25.233333333333334</v>
          </cell>
          <cell r="C23">
            <v>34.4</v>
          </cell>
          <cell r="D23">
            <v>19</v>
          </cell>
          <cell r="E23">
            <v>56.041666666666664</v>
          </cell>
          <cell r="F23">
            <v>82</v>
          </cell>
          <cell r="G23">
            <v>28</v>
          </cell>
          <cell r="H23">
            <v>29.880000000000003</v>
          </cell>
          <cell r="I23" t="str">
            <v>NE</v>
          </cell>
          <cell r="J23">
            <v>61.560000000000009</v>
          </cell>
          <cell r="K23">
            <v>1.7999999999999998</v>
          </cell>
        </row>
        <row r="24">
          <cell r="B24">
            <v>22.191666666666663</v>
          </cell>
          <cell r="C24">
            <v>29.4</v>
          </cell>
          <cell r="D24">
            <v>18.399999999999999</v>
          </cell>
          <cell r="E24">
            <v>72.833333333333329</v>
          </cell>
          <cell r="F24">
            <v>92</v>
          </cell>
          <cell r="G24">
            <v>39</v>
          </cell>
          <cell r="H24">
            <v>25.92</v>
          </cell>
          <cell r="I24" t="str">
            <v>NE</v>
          </cell>
          <cell r="J24">
            <v>46.800000000000004</v>
          </cell>
          <cell r="K24">
            <v>1.2000000000000002</v>
          </cell>
        </row>
        <row r="25">
          <cell r="B25">
            <v>22.916666666666661</v>
          </cell>
          <cell r="C25">
            <v>29.8</v>
          </cell>
          <cell r="D25">
            <v>18.5</v>
          </cell>
          <cell r="E25">
            <v>72.333333333333329</v>
          </cell>
          <cell r="F25">
            <v>94</v>
          </cell>
          <cell r="G25">
            <v>40</v>
          </cell>
          <cell r="H25">
            <v>17.64</v>
          </cell>
          <cell r="I25" t="str">
            <v>SE</v>
          </cell>
          <cell r="J25">
            <v>30.6</v>
          </cell>
          <cell r="K25">
            <v>0</v>
          </cell>
        </row>
        <row r="26">
          <cell r="B26">
            <v>24.154166666666669</v>
          </cell>
          <cell r="C26">
            <v>31.2</v>
          </cell>
          <cell r="D26">
            <v>18.600000000000001</v>
          </cell>
          <cell r="E26">
            <v>59.708333333333336</v>
          </cell>
          <cell r="F26">
            <v>82</v>
          </cell>
          <cell r="G26">
            <v>33</v>
          </cell>
          <cell r="H26">
            <v>15.840000000000002</v>
          </cell>
          <cell r="I26" t="str">
            <v>SE</v>
          </cell>
          <cell r="J26">
            <v>34.56</v>
          </cell>
          <cell r="K26">
            <v>0</v>
          </cell>
        </row>
        <row r="27">
          <cell r="B27">
            <v>24.854166666666668</v>
          </cell>
          <cell r="C27">
            <v>33</v>
          </cell>
          <cell r="D27">
            <v>20.6</v>
          </cell>
          <cell r="E27">
            <v>60.916666666666664</v>
          </cell>
          <cell r="F27">
            <v>79</v>
          </cell>
          <cell r="G27">
            <v>29</v>
          </cell>
          <cell r="H27">
            <v>18</v>
          </cell>
          <cell r="I27" t="str">
            <v>N</v>
          </cell>
          <cell r="J27">
            <v>42.480000000000004</v>
          </cell>
          <cell r="K27">
            <v>0</v>
          </cell>
        </row>
        <row r="28">
          <cell r="B28">
            <v>21.295833333333331</v>
          </cell>
          <cell r="C28">
            <v>26.4</v>
          </cell>
          <cell r="D28">
            <v>17.8</v>
          </cell>
          <cell r="E28">
            <v>81.291666666666671</v>
          </cell>
          <cell r="F28">
            <v>93</v>
          </cell>
          <cell r="G28">
            <v>61</v>
          </cell>
          <cell r="H28">
            <v>23.040000000000003</v>
          </cell>
          <cell r="I28" t="str">
            <v>O</v>
          </cell>
          <cell r="J28">
            <v>68.760000000000005</v>
          </cell>
          <cell r="K28">
            <v>0.2</v>
          </cell>
        </row>
        <row r="29">
          <cell r="B29">
            <v>20.120833333333334</v>
          </cell>
          <cell r="C29">
            <v>22.4</v>
          </cell>
          <cell r="D29">
            <v>18.5</v>
          </cell>
          <cell r="E29">
            <v>88.416666666666671</v>
          </cell>
          <cell r="F29">
            <v>93</v>
          </cell>
          <cell r="G29">
            <v>73</v>
          </cell>
          <cell r="H29">
            <v>3.24</v>
          </cell>
          <cell r="I29" t="str">
            <v>L</v>
          </cell>
          <cell r="J29">
            <v>23.040000000000003</v>
          </cell>
          <cell r="K29">
            <v>0</v>
          </cell>
        </row>
        <row r="30">
          <cell r="B30">
            <v>21.533333333333331</v>
          </cell>
          <cell r="C30">
            <v>27</v>
          </cell>
          <cell r="D30">
            <v>18.899999999999999</v>
          </cell>
          <cell r="E30">
            <v>79.833333333333329</v>
          </cell>
          <cell r="F30">
            <v>94</v>
          </cell>
          <cell r="G30">
            <v>56</v>
          </cell>
          <cell r="H30">
            <v>15.840000000000002</v>
          </cell>
          <cell r="I30" t="str">
            <v>NE</v>
          </cell>
          <cell r="J30">
            <v>37.440000000000005</v>
          </cell>
          <cell r="K30">
            <v>0</v>
          </cell>
        </row>
        <row r="31">
          <cell r="B31">
            <v>23.037500000000005</v>
          </cell>
          <cell r="C31">
            <v>29.4</v>
          </cell>
          <cell r="D31">
            <v>17.600000000000001</v>
          </cell>
          <cell r="E31">
            <v>71.291666666666671</v>
          </cell>
          <cell r="F31">
            <v>95</v>
          </cell>
          <cell r="G31">
            <v>41</v>
          </cell>
          <cell r="H31">
            <v>13.32</v>
          </cell>
          <cell r="I31" t="str">
            <v>NE</v>
          </cell>
          <cell r="J31">
            <v>32.4</v>
          </cell>
          <cell r="K31">
            <v>0</v>
          </cell>
        </row>
        <row r="32">
          <cell r="B32">
            <v>26.266666666666669</v>
          </cell>
          <cell r="C32">
            <v>32.200000000000003</v>
          </cell>
          <cell r="D32">
            <v>20.8</v>
          </cell>
          <cell r="E32">
            <v>57.291666666666664</v>
          </cell>
          <cell r="F32">
            <v>80</v>
          </cell>
          <cell r="G32">
            <v>37</v>
          </cell>
          <cell r="H32">
            <v>15.840000000000002</v>
          </cell>
          <cell r="I32" t="str">
            <v>L</v>
          </cell>
          <cell r="J32">
            <v>32.76</v>
          </cell>
          <cell r="K32">
            <v>0</v>
          </cell>
        </row>
        <row r="33">
          <cell r="B33">
            <v>25.38333333333334</v>
          </cell>
          <cell r="C33">
            <v>32.9</v>
          </cell>
          <cell r="D33">
            <v>21.1</v>
          </cell>
          <cell r="E33">
            <v>63.291666666666664</v>
          </cell>
          <cell r="F33">
            <v>90</v>
          </cell>
          <cell r="G33">
            <v>31</v>
          </cell>
          <cell r="H33">
            <v>20.16</v>
          </cell>
          <cell r="I33" t="str">
            <v>NO</v>
          </cell>
          <cell r="J33">
            <v>32.76</v>
          </cell>
          <cell r="K33">
            <v>0</v>
          </cell>
        </row>
        <row r="34">
          <cell r="B34">
            <v>23.370833333333337</v>
          </cell>
          <cell r="C34">
            <v>30.4</v>
          </cell>
          <cell r="D34">
            <v>20.6</v>
          </cell>
          <cell r="E34">
            <v>72.333333333333329</v>
          </cell>
          <cell r="F34">
            <v>83</v>
          </cell>
          <cell r="G34">
            <v>45</v>
          </cell>
          <cell r="H34">
            <v>23.040000000000003</v>
          </cell>
          <cell r="I34" t="str">
            <v>NO</v>
          </cell>
          <cell r="J34">
            <v>57.24</v>
          </cell>
          <cell r="K34">
            <v>0.2</v>
          </cell>
        </row>
        <row r="35">
          <cell r="B35">
            <v>20.970833333333335</v>
          </cell>
          <cell r="C35">
            <v>25.5</v>
          </cell>
          <cell r="D35">
            <v>18.100000000000001</v>
          </cell>
          <cell r="E35">
            <v>87.041666666666671</v>
          </cell>
          <cell r="F35">
            <v>95</v>
          </cell>
          <cell r="G35">
            <v>71</v>
          </cell>
          <cell r="H35">
            <v>1.8</v>
          </cell>
          <cell r="I35" t="str">
            <v>N</v>
          </cell>
          <cell r="J35">
            <v>51.12</v>
          </cell>
          <cell r="K35">
            <v>9.6</v>
          </cell>
        </row>
        <row r="36">
          <cell r="I36" t="str">
            <v>L</v>
          </cell>
        </row>
      </sheetData>
      <sheetData sheetId="10">
        <row r="5">
          <cell r="B5">
            <v>22.275000000000006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31.516666666666669</v>
          </cell>
          <cell r="C5">
            <v>36.4</v>
          </cell>
          <cell r="D5">
            <v>27.6</v>
          </cell>
          <cell r="E5">
            <v>58.208333333333336</v>
          </cell>
          <cell r="F5">
            <v>74</v>
          </cell>
          <cell r="G5">
            <v>36</v>
          </cell>
          <cell r="H5">
            <v>11.879999999999999</v>
          </cell>
          <cell r="I5" t="str">
            <v>L</v>
          </cell>
          <cell r="J5">
            <v>23.759999999999998</v>
          </cell>
          <cell r="K5">
            <v>0</v>
          </cell>
        </row>
        <row r="6">
          <cell r="B6">
            <v>28.229166666666675</v>
          </cell>
          <cell r="C6">
            <v>33.1</v>
          </cell>
          <cell r="D6">
            <v>23</v>
          </cell>
          <cell r="E6">
            <v>71.666666666666671</v>
          </cell>
          <cell r="F6">
            <v>93</v>
          </cell>
          <cell r="G6">
            <v>47</v>
          </cell>
          <cell r="H6">
            <v>17.28</v>
          </cell>
          <cell r="I6" t="str">
            <v>S</v>
          </cell>
          <cell r="J6">
            <v>46.440000000000005</v>
          </cell>
          <cell r="K6">
            <v>16.600000000000001</v>
          </cell>
        </row>
        <row r="7">
          <cell r="B7">
            <v>28.654166666666672</v>
          </cell>
          <cell r="C7">
            <v>31.7</v>
          </cell>
          <cell r="D7">
            <v>25.6</v>
          </cell>
          <cell r="E7">
            <v>57.916666666666664</v>
          </cell>
          <cell r="F7">
            <v>73</v>
          </cell>
          <cell r="G7">
            <v>43</v>
          </cell>
          <cell r="H7">
            <v>19.8</v>
          </cell>
          <cell r="I7" t="str">
            <v>SE</v>
          </cell>
          <cell r="J7">
            <v>41.04</v>
          </cell>
          <cell r="K7">
            <v>0</v>
          </cell>
        </row>
        <row r="8">
          <cell r="B8">
            <v>29.358333333333345</v>
          </cell>
          <cell r="C8">
            <v>33.299999999999997</v>
          </cell>
          <cell r="D8">
            <v>26.3</v>
          </cell>
          <cell r="E8">
            <v>55.5</v>
          </cell>
          <cell r="F8">
            <v>67</v>
          </cell>
          <cell r="G8">
            <v>41</v>
          </cell>
          <cell r="H8">
            <v>23.040000000000003</v>
          </cell>
          <cell r="I8" t="str">
            <v>L</v>
          </cell>
          <cell r="J8">
            <v>39.96</v>
          </cell>
          <cell r="K8">
            <v>0</v>
          </cell>
        </row>
        <row r="9">
          <cell r="B9">
            <v>28.704166666666666</v>
          </cell>
          <cell r="C9">
            <v>33.4</v>
          </cell>
          <cell r="D9">
            <v>26.3</v>
          </cell>
          <cell r="E9">
            <v>69.291666666666671</v>
          </cell>
          <cell r="F9">
            <v>83</v>
          </cell>
          <cell r="G9">
            <v>51</v>
          </cell>
          <cell r="H9">
            <v>12.6</v>
          </cell>
          <cell r="I9" t="str">
            <v>L</v>
          </cell>
          <cell r="J9">
            <v>28.8</v>
          </cell>
          <cell r="K9">
            <v>0</v>
          </cell>
        </row>
        <row r="10">
          <cell r="B10">
            <v>29.166666666666661</v>
          </cell>
          <cell r="C10">
            <v>33.9</v>
          </cell>
          <cell r="D10">
            <v>25.9</v>
          </cell>
          <cell r="E10">
            <v>57.291666666666664</v>
          </cell>
          <cell r="F10">
            <v>82</v>
          </cell>
          <cell r="G10">
            <v>33</v>
          </cell>
          <cell r="H10">
            <v>12.96</v>
          </cell>
          <cell r="I10" t="str">
            <v>L</v>
          </cell>
          <cell r="J10">
            <v>22.68</v>
          </cell>
          <cell r="K10">
            <v>0</v>
          </cell>
        </row>
        <row r="11">
          <cell r="B11">
            <v>29.262500000000003</v>
          </cell>
          <cell r="C11">
            <v>33.700000000000003</v>
          </cell>
          <cell r="D11">
            <v>25.3</v>
          </cell>
          <cell r="E11">
            <v>56.291666666666664</v>
          </cell>
          <cell r="F11">
            <v>81</v>
          </cell>
          <cell r="G11">
            <v>34</v>
          </cell>
          <cell r="H11">
            <v>8.64</v>
          </cell>
          <cell r="I11" t="str">
            <v>O</v>
          </cell>
          <cell r="J11">
            <v>25.92</v>
          </cell>
          <cell r="K11">
            <v>0</v>
          </cell>
        </row>
        <row r="12">
          <cell r="B12">
            <v>30.791666666666661</v>
          </cell>
          <cell r="C12">
            <v>36.200000000000003</v>
          </cell>
          <cell r="D12">
            <v>27.2</v>
          </cell>
          <cell r="E12">
            <v>49</v>
          </cell>
          <cell r="F12">
            <v>78</v>
          </cell>
          <cell r="G12">
            <v>29</v>
          </cell>
          <cell r="H12">
            <v>12.96</v>
          </cell>
          <cell r="I12" t="str">
            <v>L</v>
          </cell>
          <cell r="J12">
            <v>22.32</v>
          </cell>
          <cell r="K12">
            <v>0</v>
          </cell>
        </row>
        <row r="13">
          <cell r="B13">
            <v>31.149999999999995</v>
          </cell>
          <cell r="C13">
            <v>35.700000000000003</v>
          </cell>
          <cell r="D13">
            <v>26.5</v>
          </cell>
          <cell r="E13">
            <v>56.75</v>
          </cell>
          <cell r="F13">
            <v>80</v>
          </cell>
          <cell r="G13">
            <v>41</v>
          </cell>
          <cell r="H13">
            <v>15.840000000000002</v>
          </cell>
          <cell r="I13" t="str">
            <v>NE</v>
          </cell>
          <cell r="J13">
            <v>25.56</v>
          </cell>
          <cell r="K13">
            <v>0</v>
          </cell>
        </row>
        <row r="14">
          <cell r="B14">
            <v>31.437500000000004</v>
          </cell>
          <cell r="C14">
            <v>38</v>
          </cell>
          <cell r="D14">
            <v>27.4</v>
          </cell>
          <cell r="E14">
            <v>56.458333333333336</v>
          </cell>
          <cell r="F14">
            <v>69</v>
          </cell>
          <cell r="G14">
            <v>33</v>
          </cell>
          <cell r="H14">
            <v>7.9200000000000008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30.008333333333336</v>
          </cell>
          <cell r="C15">
            <v>34.299999999999997</v>
          </cell>
          <cell r="D15">
            <v>25.9</v>
          </cell>
          <cell r="E15">
            <v>57.583333333333336</v>
          </cell>
          <cell r="F15">
            <v>72</v>
          </cell>
          <cell r="G15">
            <v>40</v>
          </cell>
          <cell r="H15">
            <v>14.76</v>
          </cell>
          <cell r="I15" t="str">
            <v>SO</v>
          </cell>
          <cell r="J15">
            <v>36.36</v>
          </cell>
          <cell r="K15">
            <v>0</v>
          </cell>
        </row>
        <row r="16">
          <cell r="B16">
            <v>30.516666666666666</v>
          </cell>
          <cell r="C16">
            <v>36.799999999999997</v>
          </cell>
          <cell r="D16">
            <v>25.7</v>
          </cell>
          <cell r="E16">
            <v>64.833333333333329</v>
          </cell>
          <cell r="F16">
            <v>84</v>
          </cell>
          <cell r="G16">
            <v>38</v>
          </cell>
          <cell r="H16">
            <v>6.48</v>
          </cell>
          <cell r="I16" t="str">
            <v>NO</v>
          </cell>
          <cell r="J16">
            <v>16.2</v>
          </cell>
          <cell r="K16">
            <v>0</v>
          </cell>
        </row>
        <row r="17">
          <cell r="B17">
            <v>31.850000000000005</v>
          </cell>
          <cell r="C17">
            <v>38</v>
          </cell>
          <cell r="D17">
            <v>27.2</v>
          </cell>
          <cell r="E17">
            <v>56.208333333333336</v>
          </cell>
          <cell r="F17">
            <v>78</v>
          </cell>
          <cell r="G17">
            <v>39</v>
          </cell>
          <cell r="H17">
            <v>9.3600000000000012</v>
          </cell>
          <cell r="I17" t="str">
            <v>O</v>
          </cell>
          <cell r="J17">
            <v>20.88</v>
          </cell>
          <cell r="K17">
            <v>0</v>
          </cell>
        </row>
        <row r="18">
          <cell r="B18">
            <v>32.079166666666673</v>
          </cell>
          <cell r="C18">
            <v>37.799999999999997</v>
          </cell>
          <cell r="D18">
            <v>27.4</v>
          </cell>
          <cell r="E18">
            <v>54.708333333333336</v>
          </cell>
          <cell r="F18">
            <v>76</v>
          </cell>
          <cell r="G18">
            <v>34</v>
          </cell>
          <cell r="H18">
            <v>10.08</v>
          </cell>
          <cell r="I18" t="str">
            <v>O</v>
          </cell>
          <cell r="J18">
            <v>15.840000000000002</v>
          </cell>
          <cell r="K18">
            <v>0</v>
          </cell>
        </row>
        <row r="19">
          <cell r="B19">
            <v>33.31666666666667</v>
          </cell>
          <cell r="C19">
            <v>39.1</v>
          </cell>
          <cell r="D19">
            <v>28.2</v>
          </cell>
          <cell r="E19">
            <v>45.958333333333336</v>
          </cell>
          <cell r="F19">
            <v>62</v>
          </cell>
          <cell r="G19">
            <v>30</v>
          </cell>
          <cell r="H19">
            <v>10.08</v>
          </cell>
          <cell r="I19" t="str">
            <v>SO</v>
          </cell>
          <cell r="J19">
            <v>17.64</v>
          </cell>
          <cell r="K19">
            <v>0</v>
          </cell>
        </row>
        <row r="20">
          <cell r="B20">
            <v>32.983333333333334</v>
          </cell>
          <cell r="C20">
            <v>38.299999999999997</v>
          </cell>
          <cell r="D20">
            <v>28.6</v>
          </cell>
          <cell r="E20">
            <v>50.791666666666664</v>
          </cell>
          <cell r="F20">
            <v>65</v>
          </cell>
          <cell r="G20">
            <v>38</v>
          </cell>
          <cell r="H20">
            <v>10.8</v>
          </cell>
          <cell r="I20" t="str">
            <v>L</v>
          </cell>
          <cell r="J20">
            <v>24.48</v>
          </cell>
          <cell r="K20">
            <v>0</v>
          </cell>
        </row>
        <row r="21">
          <cell r="B21">
            <v>32.729166666666664</v>
          </cell>
          <cell r="C21">
            <v>38.799999999999997</v>
          </cell>
          <cell r="D21">
            <v>29</v>
          </cell>
          <cell r="E21">
            <v>53.083333333333336</v>
          </cell>
          <cell r="F21">
            <v>63</v>
          </cell>
          <cell r="G21">
            <v>33</v>
          </cell>
          <cell r="H21">
            <v>14.04</v>
          </cell>
          <cell r="I21" t="str">
            <v>L</v>
          </cell>
          <cell r="J21">
            <v>31.680000000000003</v>
          </cell>
          <cell r="K21">
            <v>0</v>
          </cell>
        </row>
        <row r="22">
          <cell r="B22">
            <v>32.287499999999994</v>
          </cell>
          <cell r="C22">
            <v>38</v>
          </cell>
          <cell r="D22">
            <v>28.3</v>
          </cell>
          <cell r="E22">
            <v>57.75</v>
          </cell>
          <cell r="F22">
            <v>77</v>
          </cell>
          <cell r="G22">
            <v>37</v>
          </cell>
          <cell r="H22">
            <v>21.240000000000002</v>
          </cell>
          <cell r="I22" t="str">
            <v>L</v>
          </cell>
          <cell r="J22">
            <v>52.2</v>
          </cell>
          <cell r="K22">
            <v>0</v>
          </cell>
        </row>
        <row r="23">
          <cell r="B23">
            <v>31.270833333333339</v>
          </cell>
          <cell r="C23">
            <v>37.5</v>
          </cell>
          <cell r="D23">
            <v>27.3</v>
          </cell>
          <cell r="E23">
            <v>50.666666666666664</v>
          </cell>
          <cell r="F23">
            <v>66</v>
          </cell>
          <cell r="G23">
            <v>33</v>
          </cell>
          <cell r="H23">
            <v>12.24</v>
          </cell>
          <cell r="I23" t="str">
            <v>NE</v>
          </cell>
          <cell r="J23">
            <v>36.72</v>
          </cell>
          <cell r="K23">
            <v>0</v>
          </cell>
        </row>
        <row r="24">
          <cell r="B24">
            <v>28.466666666666658</v>
          </cell>
          <cell r="C24">
            <v>36.200000000000003</v>
          </cell>
          <cell r="D24">
            <v>22.1</v>
          </cell>
          <cell r="E24">
            <v>63.375</v>
          </cell>
          <cell r="F24">
            <v>94</v>
          </cell>
          <cell r="G24">
            <v>38</v>
          </cell>
          <cell r="H24">
            <v>24.840000000000003</v>
          </cell>
          <cell r="I24" t="str">
            <v>L</v>
          </cell>
          <cell r="J24">
            <v>44.64</v>
          </cell>
          <cell r="K24">
            <v>35.6</v>
          </cell>
        </row>
        <row r="25">
          <cell r="B25">
            <v>26.033333333333331</v>
          </cell>
          <cell r="C25">
            <v>31.1</v>
          </cell>
          <cell r="D25">
            <v>21.9</v>
          </cell>
          <cell r="E25">
            <v>72.375</v>
          </cell>
          <cell r="F25">
            <v>91</v>
          </cell>
          <cell r="G25">
            <v>49</v>
          </cell>
          <cell r="H25">
            <v>9.7200000000000006</v>
          </cell>
          <cell r="I25" t="str">
            <v>S</v>
          </cell>
          <cell r="J25">
            <v>21.96</v>
          </cell>
          <cell r="K25">
            <v>1.2</v>
          </cell>
        </row>
        <row r="26">
          <cell r="B26">
            <v>29.291666666666671</v>
          </cell>
          <cell r="C26">
            <v>34.4</v>
          </cell>
          <cell r="D26">
            <v>25.3</v>
          </cell>
          <cell r="E26">
            <v>57.333333333333336</v>
          </cell>
          <cell r="F26">
            <v>78</v>
          </cell>
          <cell r="G26">
            <v>41</v>
          </cell>
          <cell r="H26">
            <v>16.559999999999999</v>
          </cell>
          <cell r="I26" t="str">
            <v>L</v>
          </cell>
          <cell r="J26">
            <v>32.4</v>
          </cell>
          <cell r="K26">
            <v>0</v>
          </cell>
        </row>
        <row r="27">
          <cell r="B27">
            <v>29.904166666666672</v>
          </cell>
          <cell r="C27">
            <v>33.4</v>
          </cell>
          <cell r="D27">
            <v>26.5</v>
          </cell>
          <cell r="E27">
            <v>53.458333333333336</v>
          </cell>
          <cell r="F27">
            <v>67</v>
          </cell>
          <cell r="G27">
            <v>46</v>
          </cell>
          <cell r="H27">
            <v>17.64</v>
          </cell>
          <cell r="I27" t="str">
            <v>SE</v>
          </cell>
          <cell r="J27">
            <v>41.76</v>
          </cell>
          <cell r="K27">
            <v>0</v>
          </cell>
        </row>
        <row r="28">
          <cell r="B28">
            <v>25.104166666666671</v>
          </cell>
          <cell r="C28">
            <v>28.8</v>
          </cell>
          <cell r="D28">
            <v>22</v>
          </cell>
          <cell r="E28">
            <v>80.041666666666671</v>
          </cell>
          <cell r="F28">
            <v>92</v>
          </cell>
          <cell r="G28">
            <v>65</v>
          </cell>
          <cell r="H28">
            <v>18</v>
          </cell>
          <cell r="I28" t="str">
            <v>SE</v>
          </cell>
          <cell r="J28">
            <v>39.24</v>
          </cell>
          <cell r="K28">
            <v>28.800000000000004</v>
          </cell>
        </row>
        <row r="29">
          <cell r="B29">
            <v>25.316666666666666</v>
          </cell>
          <cell r="C29">
            <v>29.8</v>
          </cell>
          <cell r="D29">
            <v>20.2</v>
          </cell>
          <cell r="E29">
            <v>77.208333333333329</v>
          </cell>
          <cell r="F29">
            <v>93</v>
          </cell>
          <cell r="G29">
            <v>55</v>
          </cell>
          <cell r="H29">
            <v>11.16</v>
          </cell>
          <cell r="I29" t="str">
            <v>NE</v>
          </cell>
          <cell r="J29">
            <v>65.160000000000011</v>
          </cell>
          <cell r="K29">
            <v>20.399999999999995</v>
          </cell>
        </row>
        <row r="30">
          <cell r="B30">
            <v>26.55</v>
          </cell>
          <cell r="C30">
            <v>30.9</v>
          </cell>
          <cell r="D30">
            <v>23.7</v>
          </cell>
          <cell r="E30">
            <v>74.541666666666671</v>
          </cell>
          <cell r="F30">
            <v>87</v>
          </cell>
          <cell r="G30">
            <v>55</v>
          </cell>
          <cell r="H30">
            <v>13.32</v>
          </cell>
          <cell r="I30" t="str">
            <v>L</v>
          </cell>
          <cell r="J30">
            <v>28.8</v>
          </cell>
          <cell r="K30">
            <v>1</v>
          </cell>
        </row>
        <row r="31">
          <cell r="B31">
            <v>26.654166666666665</v>
          </cell>
          <cell r="C31">
            <v>31.8</v>
          </cell>
          <cell r="D31">
            <v>24</v>
          </cell>
          <cell r="E31">
            <v>78.375</v>
          </cell>
          <cell r="F31">
            <v>89</v>
          </cell>
          <cell r="G31">
            <v>58</v>
          </cell>
          <cell r="H31">
            <v>17.64</v>
          </cell>
          <cell r="I31" t="str">
            <v>NE</v>
          </cell>
          <cell r="J31">
            <v>33.119999999999997</v>
          </cell>
          <cell r="K31">
            <v>0.2</v>
          </cell>
        </row>
        <row r="32">
          <cell r="B32">
            <v>27.412499999999994</v>
          </cell>
          <cell r="C32">
            <v>32.4</v>
          </cell>
          <cell r="D32">
            <v>23.6</v>
          </cell>
          <cell r="E32">
            <v>76.708333333333329</v>
          </cell>
          <cell r="F32">
            <v>92</v>
          </cell>
          <cell r="G32">
            <v>58</v>
          </cell>
          <cell r="H32">
            <v>18.720000000000002</v>
          </cell>
          <cell r="I32" t="str">
            <v>L</v>
          </cell>
          <cell r="J32">
            <v>45</v>
          </cell>
          <cell r="K32">
            <v>11.6</v>
          </cell>
        </row>
        <row r="33">
          <cell r="B33">
            <v>28.470833333333331</v>
          </cell>
          <cell r="C33">
            <v>35.1</v>
          </cell>
          <cell r="D33">
            <v>24.6</v>
          </cell>
          <cell r="E33">
            <v>69.541666666666671</v>
          </cell>
          <cell r="F33">
            <v>84</v>
          </cell>
          <cell r="G33">
            <v>45</v>
          </cell>
          <cell r="H33">
            <v>16.559999999999999</v>
          </cell>
          <cell r="I33" t="str">
            <v>NO</v>
          </cell>
          <cell r="J33">
            <v>36.36</v>
          </cell>
          <cell r="K33">
            <v>0</v>
          </cell>
        </row>
        <row r="34">
          <cell r="B34">
            <v>29.745833333333326</v>
          </cell>
          <cell r="C34">
            <v>35.1</v>
          </cell>
          <cell r="D34">
            <v>25.4</v>
          </cell>
          <cell r="E34">
            <v>66.416666666666671</v>
          </cell>
          <cell r="F34">
            <v>80</v>
          </cell>
          <cell r="G34">
            <v>45</v>
          </cell>
          <cell r="H34">
            <v>15.48</v>
          </cell>
          <cell r="I34" t="str">
            <v>N</v>
          </cell>
          <cell r="J34">
            <v>42.12</v>
          </cell>
          <cell r="K34">
            <v>0</v>
          </cell>
        </row>
        <row r="35">
          <cell r="B35">
            <v>28.691666666666666</v>
          </cell>
          <cell r="C35">
            <v>33.6</v>
          </cell>
          <cell r="D35">
            <v>25.1</v>
          </cell>
          <cell r="E35">
            <v>72.041666666666671</v>
          </cell>
          <cell r="F35">
            <v>85</v>
          </cell>
          <cell r="G35">
            <v>50</v>
          </cell>
          <cell r="H35">
            <v>13.32</v>
          </cell>
          <cell r="I35" t="str">
            <v>NE</v>
          </cell>
          <cell r="J35">
            <v>29.52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28.908333333333335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opLeftCell="A13" zoomScale="90" zoomScaleNormal="90" workbookViewId="0">
      <selection activeCell="AF39" sqref="AF39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4" s="4" customFormat="1" ht="20.100000000000001" customHeight="1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4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32" t="s">
        <v>38</v>
      </c>
      <c r="AH3" s="8"/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32" t="s">
        <v>37</v>
      </c>
      <c r="AH4" s="8"/>
    </row>
    <row r="5" spans="1:34" s="5" customFormat="1" ht="20.100000000000001" customHeight="1">
      <c r="A5" s="15" t="s">
        <v>44</v>
      </c>
      <c r="B5" s="17">
        <f>[1]Outubro!$B$5</f>
        <v>27.079166666666666</v>
      </c>
      <c r="C5" s="17">
        <f>[1]Outubro!$B$6</f>
        <v>24.308333333333334</v>
      </c>
      <c r="D5" s="17">
        <f>[1]Outubro!$B$7</f>
        <v>23.408333333333331</v>
      </c>
      <c r="E5" s="17">
        <f>[1]Outubro!$B$8</f>
        <v>23.354166666666671</v>
      </c>
      <c r="F5" s="17">
        <f>[1]Outubro!$B$9</f>
        <v>23.316666666666663</v>
      </c>
      <c r="G5" s="17">
        <f>[1]Outubro!$B$10</f>
        <v>23.708333333333332</v>
      </c>
      <c r="H5" s="17">
        <f>[1]Outubro!$B$11</f>
        <v>25.004166666666666</v>
      </c>
      <c r="I5" s="17">
        <f>[1]Outubro!$B$12</f>
        <v>26.079166666666669</v>
      </c>
      <c r="J5" s="17">
        <f>[1]Outubro!$B$13</f>
        <v>26.104166666666668</v>
      </c>
      <c r="K5" s="17">
        <f>[1]Outubro!$B$14</f>
        <v>26.866666666666671</v>
      </c>
      <c r="L5" s="17">
        <f>[1]Outubro!$B$15</f>
        <v>28.208333333333332</v>
      </c>
      <c r="M5" s="17">
        <f>[1]Outubro!$B$16</f>
        <v>28.320833333333326</v>
      </c>
      <c r="N5" s="17">
        <f>[1]Outubro!$B$17</f>
        <v>28.400000000000002</v>
      </c>
      <c r="O5" s="17">
        <f>[1]Outubro!$B$18</f>
        <v>29.200000000000003</v>
      </c>
      <c r="P5" s="17">
        <f>[1]Outubro!$B$19</f>
        <v>29.820833333333329</v>
      </c>
      <c r="Q5" s="17">
        <f>[1]Outubro!$B$20</f>
        <v>30.86666666666666</v>
      </c>
      <c r="R5" s="17">
        <f>[1]Outubro!$B$21</f>
        <v>31.275000000000002</v>
      </c>
      <c r="S5" s="17">
        <f>[1]Outubro!$B$22</f>
        <v>29.466666666666669</v>
      </c>
      <c r="T5" s="17">
        <f>[1]Outubro!$B$23</f>
        <v>30.274999999999995</v>
      </c>
      <c r="U5" s="17">
        <f>[1]Outubro!$B$24</f>
        <v>24.287499999999998</v>
      </c>
      <c r="V5" s="17">
        <f>[1]Outubro!$B$25</f>
        <v>24.879166666666666</v>
      </c>
      <c r="W5" s="17">
        <f>[1]Outubro!$B$26</f>
        <v>25.645833333333332</v>
      </c>
      <c r="X5" s="17">
        <f>[1]Outubro!$B$27</f>
        <v>26.191666666666663</v>
      </c>
      <c r="Y5" s="17">
        <f>[1]Outubro!$B$28</f>
        <v>23.820833333333329</v>
      </c>
      <c r="Z5" s="17">
        <f>[1]Outubro!$B$29</f>
        <v>23.533333333333331</v>
      </c>
      <c r="AA5" s="17">
        <f>[1]Outubro!$B$30</f>
        <v>24.808333333333326</v>
      </c>
      <c r="AB5" s="17">
        <f>[1]Outubro!$B$31</f>
        <v>26.529166666666665</v>
      </c>
      <c r="AC5" s="17">
        <f>[1]Outubro!$B$32</f>
        <v>27.199999999999992</v>
      </c>
      <c r="AD5" s="17">
        <f>[1]Outubro!$B$33</f>
        <v>27.55</v>
      </c>
      <c r="AE5" s="17">
        <f>[1]Outubro!$B$34</f>
        <v>26.325000000000006</v>
      </c>
      <c r="AF5" s="17">
        <f>[1]Outubro!$B$35</f>
        <v>25.083333333333332</v>
      </c>
      <c r="AG5" s="33">
        <f>AVERAGE(B5:AF5)</f>
        <v>26.481182795698924</v>
      </c>
      <c r="AH5" s="8"/>
    </row>
    <row r="6" spans="1:34" ht="17.100000000000001" customHeight="1">
      <c r="A6" s="15" t="s">
        <v>0</v>
      </c>
      <c r="B6" s="17">
        <f>[2]Outubro!$B$5</f>
        <v>26.808333333333337</v>
      </c>
      <c r="C6" s="17">
        <f>[2]Outubro!$B$6</f>
        <v>24.375000000000004</v>
      </c>
      <c r="D6" s="17">
        <f>[2]Outubro!$B$7</f>
        <v>22.349999999999998</v>
      </c>
      <c r="E6" s="17">
        <f>[2]Outubro!$B$8</f>
        <v>21.316666666666666</v>
      </c>
      <c r="F6" s="17">
        <f>[2]Outubro!$B$9</f>
        <v>21.370833333333334</v>
      </c>
      <c r="G6" s="17">
        <f>[2]Outubro!$B$10</f>
        <v>22.125</v>
      </c>
      <c r="H6" s="17">
        <f>[2]Outubro!$B$11</f>
        <v>20.895833333333332</v>
      </c>
      <c r="I6" s="17">
        <f>[2]Outubro!$B$12</f>
        <v>25.245833333333337</v>
      </c>
      <c r="J6" s="17">
        <f>[2]Outubro!$B$13</f>
        <v>26.108333333333331</v>
      </c>
      <c r="K6" s="17">
        <f>[2]Outubro!$B$14</f>
        <v>27.033333333333335</v>
      </c>
      <c r="L6" s="17">
        <f>[2]Outubro!$B$15</f>
        <v>27.570833333333329</v>
      </c>
      <c r="M6" s="17">
        <f>[2]Outubro!$B$16</f>
        <v>27.341666666666669</v>
      </c>
      <c r="N6" s="17">
        <f>[2]Outubro!$B$17</f>
        <v>28.345833333333331</v>
      </c>
      <c r="O6" s="17">
        <f>[2]Outubro!$B$18</f>
        <v>29.637500000000006</v>
      </c>
      <c r="P6" s="17">
        <f>[2]Outubro!$B$19</f>
        <v>29.658333333333331</v>
      </c>
      <c r="Q6" s="17">
        <f>[2]Outubro!$B$20</f>
        <v>30.079166666666669</v>
      </c>
      <c r="R6" s="17">
        <f>[2]Outubro!$B$21</f>
        <v>31.233333333333338</v>
      </c>
      <c r="S6" s="17">
        <f>[2]Outubro!$B$22</f>
        <v>29.769565217391307</v>
      </c>
      <c r="T6" s="17">
        <f>[2]Outubro!$B$23</f>
        <v>29.450000000000003</v>
      </c>
      <c r="U6" s="17">
        <f>[2]Outubro!$B$24</f>
        <v>20.783333333333331</v>
      </c>
      <c r="V6" s="17">
        <f>[2]Outubro!$B$25</f>
        <v>22.308333333333337</v>
      </c>
      <c r="W6" s="17">
        <f>[2]Outubro!$B$26</f>
        <v>22.833333333333332</v>
      </c>
      <c r="X6" s="17">
        <f>[2]Outubro!$B$27</f>
        <v>23.617391304347827</v>
      </c>
      <c r="Y6" s="17">
        <f>[2]Outubro!$B$28</f>
        <v>23.070833333333329</v>
      </c>
      <c r="Z6" s="17">
        <f>[2]Outubro!$B$29</f>
        <v>23.349999999999998</v>
      </c>
      <c r="AA6" s="17">
        <f>[2]Outubro!$B$30</f>
        <v>23.987500000000001</v>
      </c>
      <c r="AB6" s="17">
        <f>[2]Outubro!$B$31</f>
        <v>25.924999999999997</v>
      </c>
      <c r="AC6" s="17">
        <f>[2]Outubro!$B$32</f>
        <v>27.25</v>
      </c>
      <c r="AD6" s="17">
        <f>[2]Outubro!$B$33</f>
        <v>28.154166666666669</v>
      </c>
      <c r="AE6" s="17">
        <f>[2]Outubro!$B$34</f>
        <v>25.929166666666664</v>
      </c>
      <c r="AF6" s="17">
        <f>[2]Outubro!$B$35</f>
        <v>24.004166666666666</v>
      </c>
      <c r="AG6" s="29">
        <f t="shared" ref="AG6:AG19" si="1">AVERAGE(B6:AF6)</f>
        <v>25.546084618980831</v>
      </c>
    </row>
    <row r="7" spans="1:34" ht="17.100000000000001" customHeight="1">
      <c r="A7" s="15" t="s">
        <v>1</v>
      </c>
      <c r="B7" s="17" t="str">
        <f>[3]Outubro!$B$5</f>
        <v>*</v>
      </c>
      <c r="C7" s="17" t="str">
        <f>[3]Outubro!$B$6</f>
        <v>*</v>
      </c>
      <c r="D7" s="17" t="str">
        <f>[3]Outubro!$B$7</f>
        <v>*</v>
      </c>
      <c r="E7" s="17" t="str">
        <f>[3]Outubro!$B$8</f>
        <v>*</v>
      </c>
      <c r="F7" s="17" t="str">
        <f>[3]Outubro!$B$9</f>
        <v>*</v>
      </c>
      <c r="G7" s="17" t="str">
        <f>[3]Outubro!$B$10</f>
        <v>*</v>
      </c>
      <c r="H7" s="17" t="str">
        <f>[3]Outubro!$B$11</f>
        <v>*</v>
      </c>
      <c r="I7" s="17" t="str">
        <f>[3]Outubro!$B$12</f>
        <v>*</v>
      </c>
      <c r="J7" s="17" t="str">
        <f>[3]Outubro!$B$13</f>
        <v>*</v>
      </c>
      <c r="K7" s="17" t="str">
        <f>[3]Outubro!$B$14</f>
        <v>*</v>
      </c>
      <c r="L7" s="17" t="str">
        <f>[3]Outubro!$B$15</f>
        <v>*</v>
      </c>
      <c r="M7" s="17" t="str">
        <f>[3]Outubro!$B$16</f>
        <v>*</v>
      </c>
      <c r="N7" s="17" t="str">
        <f>[3]Outubro!$B$17</f>
        <v>*</v>
      </c>
      <c r="O7" s="17" t="str">
        <f>[3]Outubro!$B$18</f>
        <v>*</v>
      </c>
      <c r="P7" s="17" t="str">
        <f>[3]Outubro!$B$19</f>
        <v>*</v>
      </c>
      <c r="Q7" s="17" t="str">
        <f>[3]Outubro!$B$20</f>
        <v>*</v>
      </c>
      <c r="R7" s="17" t="str">
        <f>[3]Outubro!$B$21</f>
        <v>*</v>
      </c>
      <c r="S7" s="17" t="str">
        <f>[3]Outubro!$B$22</f>
        <v>*</v>
      </c>
      <c r="T7" s="17" t="str">
        <f>[3]Outubro!$B$23</f>
        <v>*</v>
      </c>
      <c r="U7" s="17" t="str">
        <f>[3]Outubro!$B$24</f>
        <v>*</v>
      </c>
      <c r="V7" s="17" t="str">
        <f>[3]Outubro!$B$25</f>
        <v>*</v>
      </c>
      <c r="W7" s="17" t="str">
        <f>[3]Outubro!$B$26</f>
        <v>*</v>
      </c>
      <c r="X7" s="17" t="str">
        <f>[3]Outubro!$B$27</f>
        <v>*</v>
      </c>
      <c r="Y7" s="17" t="str">
        <f>[3]Outubro!$B$28</f>
        <v>*</v>
      </c>
      <c r="Z7" s="17" t="str">
        <f>[3]Outubro!$B$29</f>
        <v>*</v>
      </c>
      <c r="AA7" s="17" t="str">
        <f>[3]Outubro!$B$30</f>
        <v>*</v>
      </c>
      <c r="AB7" s="17" t="str">
        <f>[3]Outubro!$B$31</f>
        <v>*</v>
      </c>
      <c r="AC7" s="17" t="str">
        <f>[3]Outubro!$B$32</f>
        <v>*</v>
      </c>
      <c r="AD7" s="17" t="str">
        <f>[3]Outubro!$B$33</f>
        <v>*</v>
      </c>
      <c r="AE7" s="17" t="str">
        <f>[3]Outubro!$B$34</f>
        <v>*</v>
      </c>
      <c r="AF7" s="17" t="str">
        <f>[3]Outubro!$B$35</f>
        <v>*</v>
      </c>
      <c r="AG7" s="29" t="s">
        <v>138</v>
      </c>
    </row>
    <row r="8" spans="1:34" ht="17.100000000000001" customHeight="1">
      <c r="A8" s="15" t="s">
        <v>76</v>
      </c>
      <c r="B8" s="17">
        <f>[4]Outubro!$B$5</f>
        <v>25.404166666666658</v>
      </c>
      <c r="C8" s="17">
        <f>[4]Outubro!$B$6</f>
        <v>23.354166666666671</v>
      </c>
      <c r="D8" s="17">
        <f>[4]Outubro!$B$7</f>
        <v>21.629166666666666</v>
      </c>
      <c r="E8" s="17">
        <f>[4]Outubro!$B$8</f>
        <v>20.662500000000001</v>
      </c>
      <c r="F8" s="17">
        <f>[4]Outubro!$B$9</f>
        <v>20.862499999999997</v>
      </c>
      <c r="G8" s="17">
        <f>[4]Outubro!$B$10</f>
        <v>21.691666666666666</v>
      </c>
      <c r="H8" s="17">
        <f>[4]Outubro!$B$11</f>
        <v>24.162499999999998</v>
      </c>
      <c r="I8" s="17">
        <f>[4]Outubro!$B$12</f>
        <v>25.695833333333336</v>
      </c>
      <c r="J8" s="17">
        <f>[4]Outubro!$B$13</f>
        <v>26.55</v>
      </c>
      <c r="K8" s="17">
        <f>[4]Outubro!$B$14</f>
        <v>28.695833333333329</v>
      </c>
      <c r="L8" s="17">
        <f>[4]Outubro!$B$15</f>
        <v>30.508333333333336</v>
      </c>
      <c r="M8" s="17">
        <f>[4]Outubro!$B$16</f>
        <v>30.650000000000009</v>
      </c>
      <c r="N8" s="17">
        <f>[4]Outubro!$B$17</f>
        <v>30.866666666666671</v>
      </c>
      <c r="O8" s="17">
        <f>[4]Outubro!$B$18</f>
        <v>31.854166666666671</v>
      </c>
      <c r="P8" s="17">
        <f>[4]Outubro!$B$19</f>
        <v>31.366666666666664</v>
      </c>
      <c r="Q8" s="17">
        <f>[4]Outubro!$B$20</f>
        <v>28.479166666666657</v>
      </c>
      <c r="R8" s="17">
        <f>[4]Outubro!$B$21</f>
        <v>31.666666666666657</v>
      </c>
      <c r="S8" s="17">
        <f>[4]Outubro!$B$22</f>
        <v>29.854166666666661</v>
      </c>
      <c r="T8" s="17">
        <f>[4]Outubro!$B$23</f>
        <v>29.883333333333336</v>
      </c>
      <c r="U8" s="17">
        <f>[4]Outubro!$B$24</f>
        <v>23.679166666666664</v>
      </c>
      <c r="V8" s="17">
        <f>[4]Outubro!$B$25</f>
        <v>23.887499999999999</v>
      </c>
      <c r="W8" s="17">
        <f>[4]Outubro!$B$26</f>
        <v>24.287499999999998</v>
      </c>
      <c r="X8" s="17">
        <f>[4]Outubro!$B$27</f>
        <v>25.333333333333332</v>
      </c>
      <c r="Y8" s="17">
        <f>[4]Outubro!$B$28</f>
        <v>26.254166666666674</v>
      </c>
      <c r="Z8" s="17">
        <f>[4]Outubro!$B$29</f>
        <v>23.462499999999995</v>
      </c>
      <c r="AA8" s="17">
        <f>[4]Outubro!$B$30</f>
        <v>24.462499999999995</v>
      </c>
      <c r="AB8" s="17">
        <f>[4]Outubro!$B$31</f>
        <v>26.433333333333334</v>
      </c>
      <c r="AC8" s="17">
        <f>[4]Outubro!$B$32</f>
        <v>27.912499999999998</v>
      </c>
      <c r="AD8" s="17">
        <f>[4]Outubro!$B$33</f>
        <v>28.299999999999997</v>
      </c>
      <c r="AE8" s="17">
        <f>[4]Outubro!$B$34</f>
        <v>29.016666666666666</v>
      </c>
      <c r="AF8" s="17">
        <f>[4]Outubro!$B$35</f>
        <v>25.020833333333329</v>
      </c>
      <c r="AG8" s="28">
        <f t="shared" si="1"/>
        <v>26.512500000000006</v>
      </c>
    </row>
    <row r="9" spans="1:34" ht="17.100000000000001" customHeight="1">
      <c r="A9" s="15" t="s">
        <v>45</v>
      </c>
      <c r="B9" s="17">
        <f>[5]Outubro!$B$5</f>
        <v>28.654166666666669</v>
      </c>
      <c r="C9" s="17">
        <f>[5]Outubro!$B$6</f>
        <v>26.75833333333334</v>
      </c>
      <c r="D9" s="17">
        <f>[5]Outubro!$B$7</f>
        <v>25.887500000000003</v>
      </c>
      <c r="E9" s="17">
        <f>[5]Outubro!$B$8</f>
        <v>25.595833333333331</v>
      </c>
      <c r="F9" s="17">
        <f>[5]Outubro!$B$9</f>
        <v>26.400000000000002</v>
      </c>
      <c r="G9" s="17">
        <f>[5]Outubro!$B$10</f>
        <v>25.829166666666669</v>
      </c>
      <c r="H9" s="17">
        <f>[5]Outubro!$B$11</f>
        <v>25.720833333333331</v>
      </c>
      <c r="I9" s="17">
        <f>[5]Outubro!$B$12</f>
        <v>27.199999999999992</v>
      </c>
      <c r="J9" s="17">
        <f>[5]Outubro!$B$13</f>
        <v>28.158333333333335</v>
      </c>
      <c r="K9" s="17">
        <f>[5]Outubro!$B$14</f>
        <v>27.987499999999997</v>
      </c>
      <c r="L9" s="17">
        <f>[5]Outubro!$B$15</f>
        <v>25.383333333333336</v>
      </c>
      <c r="M9" s="17">
        <f>[5]Outubro!$B$16</f>
        <v>26.599999999999998</v>
      </c>
      <c r="N9" s="17">
        <f>[5]Outubro!$B$17</f>
        <v>30.542105263157893</v>
      </c>
      <c r="O9" s="17">
        <f>[5]Outubro!$B$18</f>
        <v>31.96</v>
      </c>
      <c r="P9" s="17">
        <f>[5]Outubro!$B$19</f>
        <v>32.78235294117647</v>
      </c>
      <c r="Q9" s="17">
        <f>[5]Outubro!$B$20</f>
        <v>31.690000000000005</v>
      </c>
      <c r="R9" s="17">
        <f>[5]Outubro!$B$21</f>
        <v>33.822222222222216</v>
      </c>
      <c r="S9" s="17">
        <f>[5]Outubro!$B$22</f>
        <v>33.199999999999996</v>
      </c>
      <c r="T9" s="17">
        <f>[5]Outubro!$B$23</f>
        <v>32.652941176470591</v>
      </c>
      <c r="U9" s="17">
        <f>[5]Outubro!$B$24</f>
        <v>23.116666666666664</v>
      </c>
      <c r="V9" s="17">
        <f>[5]Outubro!$B$25</f>
        <v>27.685714285714287</v>
      </c>
      <c r="W9" s="17">
        <f>[5]Outubro!$B$26</f>
        <v>28.070588235294121</v>
      </c>
      <c r="X9" s="17">
        <f>[5]Outubro!$B$27</f>
        <v>27.729999999999997</v>
      </c>
      <c r="Y9" s="17">
        <f>[5]Outubro!$B$28</f>
        <v>24.381818181818179</v>
      </c>
      <c r="Z9" s="17">
        <f>[5]Outubro!$B$29</f>
        <v>26.335714285714289</v>
      </c>
      <c r="AA9" s="17">
        <f>[5]Outubro!$B$30</f>
        <v>27.744999999999997</v>
      </c>
      <c r="AB9" s="17">
        <f>[5]Outubro!$B$31</f>
        <v>29.169999999999998</v>
      </c>
      <c r="AC9" s="17">
        <f>[5]Outubro!$B$32</f>
        <v>28.547826086956523</v>
      </c>
      <c r="AD9" s="17">
        <f>[5]Outubro!$B$33</f>
        <v>29.650000000000009</v>
      </c>
      <c r="AE9" s="17">
        <f>[5]Outubro!$B$34</f>
        <v>29.218181818181815</v>
      </c>
      <c r="AF9" s="17">
        <f>[5]Outubro!$B$35</f>
        <v>28.454545454545453</v>
      </c>
      <c r="AG9" s="29">
        <f t="shared" si="1"/>
        <v>28.288086342513502</v>
      </c>
    </row>
    <row r="10" spans="1:34" ht="17.100000000000001" customHeight="1">
      <c r="A10" s="15" t="s">
        <v>2</v>
      </c>
      <c r="B10" s="17">
        <f>[6]Outubro!$B$5</f>
        <v>28.525000000000002</v>
      </c>
      <c r="C10" s="17">
        <f>[6]Outubro!$B$6</f>
        <v>25.704166666666666</v>
      </c>
      <c r="D10" s="17">
        <f>[6]Outubro!$B$7</f>
        <v>23.462499999999995</v>
      </c>
      <c r="E10" s="17">
        <f>[6]Outubro!$B$8</f>
        <v>24.225000000000005</v>
      </c>
      <c r="F10" s="17">
        <f>[6]Outubro!$B$9</f>
        <v>24.95</v>
      </c>
      <c r="G10" s="17">
        <f>[6]Outubro!$B$10</f>
        <v>26.474999999999994</v>
      </c>
      <c r="H10" s="17">
        <f>[6]Outubro!$B$11</f>
        <v>27.25833333333334</v>
      </c>
      <c r="I10" s="17">
        <f>[6]Outubro!$B$12</f>
        <v>28.579166666666669</v>
      </c>
      <c r="J10" s="17">
        <f>[6]Outubro!$B$13</f>
        <v>29.5625</v>
      </c>
      <c r="K10" s="17">
        <f>[6]Outubro!$B$14</f>
        <v>29.708333333333339</v>
      </c>
      <c r="L10" s="17">
        <f>[6]Outubro!$B$15</f>
        <v>29.599999999999994</v>
      </c>
      <c r="M10" s="17">
        <f>[6]Outubro!$B$16</f>
        <v>30.995833333333337</v>
      </c>
      <c r="N10" s="17">
        <f>[6]Outubro!$B$17</f>
        <v>30.904166666666669</v>
      </c>
      <c r="O10" s="17">
        <f>[6]Outubro!$B$18</f>
        <v>30.779166666666669</v>
      </c>
      <c r="P10" s="17">
        <f>[6]Outubro!$B$19</f>
        <v>31.275000000000002</v>
      </c>
      <c r="Q10" s="17">
        <f>[6]Outubro!$B$20</f>
        <v>32.016666666666673</v>
      </c>
      <c r="R10" s="17">
        <f>[6]Outubro!$B$21</f>
        <v>31.574999999999999</v>
      </c>
      <c r="S10" s="17">
        <f>[6]Outubro!$B$22</f>
        <v>28.208333333333343</v>
      </c>
      <c r="T10" s="17">
        <f>[6]Outubro!$B$23</f>
        <v>26.966666666666669</v>
      </c>
      <c r="U10" s="17">
        <f>[6]Outubro!$B$24</f>
        <v>23.758333333333329</v>
      </c>
      <c r="V10" s="17">
        <f>[6]Outubro!$B$25</f>
        <v>24.379166666666666</v>
      </c>
      <c r="W10" s="17">
        <f>[6]Outubro!$B$26</f>
        <v>25.825000000000003</v>
      </c>
      <c r="X10" s="17">
        <f>[6]Outubro!$B$27</f>
        <v>27.037499999999994</v>
      </c>
      <c r="Y10" s="17">
        <f>[6]Outubro!$B$28</f>
        <v>23.787500000000005</v>
      </c>
      <c r="Z10" s="17">
        <f>[6]Outubro!$B$29</f>
        <v>22.599999999999998</v>
      </c>
      <c r="AA10" s="17">
        <f>[6]Outubro!$B$30</f>
        <v>23.883333333333336</v>
      </c>
      <c r="AB10" s="17">
        <f>[6]Outubro!$B$31</f>
        <v>25.712500000000002</v>
      </c>
      <c r="AC10" s="17">
        <f>[6]Outubro!$B$32</f>
        <v>26.900000000000002</v>
      </c>
      <c r="AD10" s="17">
        <f>[6]Outubro!$B$33</f>
        <v>27.258333333333336</v>
      </c>
      <c r="AE10" s="17">
        <f>[6]Outubro!$B$34</f>
        <v>27.183333333333337</v>
      </c>
      <c r="AF10" s="17">
        <f>[6]Outubro!$B$35</f>
        <v>26.170833333333331</v>
      </c>
      <c r="AG10" s="29">
        <f t="shared" si="1"/>
        <v>27.266666666666673</v>
      </c>
    </row>
    <row r="11" spans="1:34" ht="17.100000000000001" customHeight="1">
      <c r="A11" s="15" t="s">
        <v>3</v>
      </c>
      <c r="B11" s="17">
        <f>[7]Outubro!$B$5</f>
        <v>26.849999999999994</v>
      </c>
      <c r="C11" s="17">
        <f>[7]Outubro!$B$6</f>
        <v>24.8125</v>
      </c>
      <c r="D11" s="17">
        <f>[7]Outubro!$B$7</f>
        <v>23.962500000000002</v>
      </c>
      <c r="E11" s="17">
        <f>[7]Outubro!$B$8</f>
        <v>24.099999999999998</v>
      </c>
      <c r="F11" s="17">
        <f>[7]Outubro!$B$9</f>
        <v>23.841666666666669</v>
      </c>
      <c r="G11" s="17">
        <f>[7]Outubro!$B$10</f>
        <v>23.974999999999994</v>
      </c>
      <c r="H11" s="17">
        <f>[7]Outubro!$B$11</f>
        <v>24.029166666666665</v>
      </c>
      <c r="I11" s="17">
        <f>[7]Outubro!$B$12</f>
        <v>24.679166666666671</v>
      </c>
      <c r="J11" s="17">
        <f>[7]Outubro!$B$13</f>
        <v>26.25</v>
      </c>
      <c r="K11" s="17">
        <f>[7]Outubro!$B$14</f>
        <v>27.529166666666669</v>
      </c>
      <c r="L11" s="17">
        <f>[7]Outubro!$B$15</f>
        <v>27.741666666666674</v>
      </c>
      <c r="M11" s="17">
        <f>[7]Outubro!$B$16</f>
        <v>27.829166666666662</v>
      </c>
      <c r="N11" s="17">
        <f>[7]Outubro!$B$17</f>
        <v>27.958333333333332</v>
      </c>
      <c r="O11" s="17">
        <f>[7]Outubro!$B$18</f>
        <v>28.704166666666666</v>
      </c>
      <c r="P11" s="17">
        <f>[7]Outubro!$B$19</f>
        <v>29.683333333333326</v>
      </c>
      <c r="Q11" s="17">
        <f>[7]Outubro!$B$20</f>
        <v>30.841666666666665</v>
      </c>
      <c r="R11" s="17">
        <f>[7]Outubro!$B$21</f>
        <v>31.579166666666666</v>
      </c>
      <c r="S11" s="17">
        <f>[7]Outubro!$B$22</f>
        <v>29.92916666666666</v>
      </c>
      <c r="T11" s="17">
        <f>[7]Outubro!$B$23</f>
        <v>28.087500000000002</v>
      </c>
      <c r="U11" s="17">
        <f>[7]Outubro!$B$24</f>
        <v>25.437499999999989</v>
      </c>
      <c r="V11" s="17">
        <f>[7]Outubro!$B$25</f>
        <v>26.066666666666666</v>
      </c>
      <c r="W11" s="17">
        <f>[7]Outubro!$B$26</f>
        <v>26.808333333333341</v>
      </c>
      <c r="X11" s="17">
        <f>[7]Outubro!$B$27</f>
        <v>26.841666666666672</v>
      </c>
      <c r="Y11" s="17">
        <f>[7]Outubro!$B$28</f>
        <v>24.1875</v>
      </c>
      <c r="Z11" s="17">
        <f>[7]Outubro!$B$29</f>
        <v>22.308333333333337</v>
      </c>
      <c r="AA11" s="17">
        <f>[7]Outubro!$B$30</f>
        <v>22.887499999999999</v>
      </c>
      <c r="AB11" s="17">
        <f>[7]Outubro!$B$31</f>
        <v>25.804166666666664</v>
      </c>
      <c r="AC11" s="17">
        <f>[7]Outubro!$B$32</f>
        <v>27.733333333333331</v>
      </c>
      <c r="AD11" s="17">
        <f>[7]Outubro!$B$33</f>
        <v>27.44583333333334</v>
      </c>
      <c r="AE11" s="17">
        <f>[7]Outubro!$B$34</f>
        <v>25.841666666666672</v>
      </c>
      <c r="AF11" s="17">
        <f>[7]Outubro!$B$35</f>
        <v>24.116666666666664</v>
      </c>
      <c r="AG11" s="29">
        <f t="shared" si="1"/>
        <v>26.382661290322591</v>
      </c>
    </row>
    <row r="12" spans="1:34" ht="17.100000000000001" customHeight="1">
      <c r="A12" s="15" t="s">
        <v>4</v>
      </c>
      <c r="B12" s="17">
        <f>[8]Outubro!$B$5</f>
        <v>24.791666666666668</v>
      </c>
      <c r="C12" s="17">
        <f>[8]Outubro!$B$6</f>
        <v>22.775000000000002</v>
      </c>
      <c r="D12" s="17">
        <f>[8]Outubro!$B$7</f>
        <v>21.587499999999995</v>
      </c>
      <c r="E12" s="17">
        <f>[8]Outubro!$B$8</f>
        <v>22.504166666666666</v>
      </c>
      <c r="F12" s="17">
        <f>[8]Outubro!$B$9</f>
        <v>23.537499999999998</v>
      </c>
      <c r="G12" s="17">
        <f>[8]Outubro!$B$10</f>
        <v>23.854166666666671</v>
      </c>
      <c r="H12" s="17">
        <f>[8]Outubro!$B$11</f>
        <v>24.504166666666663</v>
      </c>
      <c r="I12" s="17">
        <f>[8]Outubro!$B$12</f>
        <v>25.516666666666666</v>
      </c>
      <c r="J12" s="17">
        <f>[8]Outubro!$B$13</f>
        <v>26.595833333333331</v>
      </c>
      <c r="K12" s="17">
        <f>[8]Outubro!$B$14</f>
        <v>27.220833333333331</v>
      </c>
      <c r="L12" s="17">
        <f>[8]Outubro!$B$15</f>
        <v>27.979166666666668</v>
      </c>
      <c r="M12" s="17">
        <f>[8]Outubro!$B$16</f>
        <v>29.162499999999994</v>
      </c>
      <c r="N12" s="17">
        <f>[8]Outubro!$B$17</f>
        <v>29.479166666666671</v>
      </c>
      <c r="O12" s="17">
        <f>[8]Outubro!$B$18</f>
        <v>29.950000000000003</v>
      </c>
      <c r="P12" s="17">
        <f>[8]Outubro!$B$19</f>
        <v>30.999999999999996</v>
      </c>
      <c r="Q12" s="17">
        <f>[8]Outubro!$B$20</f>
        <v>31.150000000000002</v>
      </c>
      <c r="R12" s="17">
        <f>[8]Outubro!$B$21</f>
        <v>28.941666666666663</v>
      </c>
      <c r="S12" s="17">
        <f>[8]Outubro!$B$22</f>
        <v>27.570833333333336</v>
      </c>
      <c r="T12" s="17">
        <f>[8]Outubro!$B$23</f>
        <v>25.233333333333334</v>
      </c>
      <c r="U12" s="17">
        <f>[8]Outubro!$B$24</f>
        <v>22.191666666666663</v>
      </c>
      <c r="V12" s="17">
        <f>[8]Outubro!$B$25</f>
        <v>22.916666666666661</v>
      </c>
      <c r="W12" s="17">
        <f>[8]Outubro!$B$26</f>
        <v>24.154166666666669</v>
      </c>
      <c r="X12" s="17">
        <f>[8]Outubro!$B$27</f>
        <v>24.854166666666668</v>
      </c>
      <c r="Y12" s="17">
        <f>[8]Outubro!$B$28</f>
        <v>21.295833333333331</v>
      </c>
      <c r="Z12" s="17">
        <f>[8]Outubro!$B$29</f>
        <v>20.120833333333334</v>
      </c>
      <c r="AA12" s="17">
        <f>[8]Outubro!$B$30</f>
        <v>21.533333333333331</v>
      </c>
      <c r="AB12" s="17">
        <f>[8]Outubro!$B$31</f>
        <v>23.037500000000005</v>
      </c>
      <c r="AC12" s="17">
        <f>[8]Outubro!$B$32</f>
        <v>26.266666666666669</v>
      </c>
      <c r="AD12" s="17">
        <f>[8]Outubro!$B$33</f>
        <v>25.38333333333334</v>
      </c>
      <c r="AE12" s="17">
        <f>[8]Outubro!$B$34</f>
        <v>23.370833333333337</v>
      </c>
      <c r="AF12" s="17">
        <f>[8]Outubro!$B$35</f>
        <v>20.970833333333335</v>
      </c>
      <c r="AG12" s="29">
        <f t="shared" si="1"/>
        <v>25.143548387096768</v>
      </c>
    </row>
    <row r="13" spans="1:34" ht="17.100000000000001" customHeight="1">
      <c r="A13" s="15" t="s">
        <v>5</v>
      </c>
      <c r="B13" s="17">
        <f>[9]Outubro!$B$5</f>
        <v>31.516666666666669</v>
      </c>
      <c r="C13" s="17">
        <f>[9]Outubro!$B$6</f>
        <v>28.229166666666675</v>
      </c>
      <c r="D13" s="17">
        <f>[9]Outubro!$B$7</f>
        <v>28.654166666666672</v>
      </c>
      <c r="E13" s="17">
        <f>[9]Outubro!$B$8</f>
        <v>29.358333333333345</v>
      </c>
      <c r="F13" s="17">
        <f>[9]Outubro!$B$9</f>
        <v>28.704166666666666</v>
      </c>
      <c r="G13" s="17">
        <f>[9]Outubro!$B$10</f>
        <v>29.166666666666661</v>
      </c>
      <c r="H13" s="17">
        <f>[9]Outubro!$B$11</f>
        <v>29.262500000000003</v>
      </c>
      <c r="I13" s="17">
        <f>[9]Outubro!$B$12</f>
        <v>30.791666666666661</v>
      </c>
      <c r="J13" s="17">
        <f>[9]Outubro!$B$13</f>
        <v>31.149999999999995</v>
      </c>
      <c r="K13" s="17">
        <f>[9]Outubro!$B$14</f>
        <v>31.437500000000004</v>
      </c>
      <c r="L13" s="17">
        <f>[9]Outubro!$B$15</f>
        <v>30.008333333333336</v>
      </c>
      <c r="M13" s="17">
        <f>[9]Outubro!$B$16</f>
        <v>30.516666666666666</v>
      </c>
      <c r="N13" s="17">
        <f>[9]Outubro!$B$17</f>
        <v>31.850000000000005</v>
      </c>
      <c r="O13" s="17">
        <f>[9]Outubro!$B$18</f>
        <v>32.079166666666673</v>
      </c>
      <c r="P13" s="17">
        <f>[9]Outubro!$B$19</f>
        <v>33.31666666666667</v>
      </c>
      <c r="Q13" s="17">
        <f>[9]Outubro!$B$20</f>
        <v>32.983333333333334</v>
      </c>
      <c r="R13" s="17">
        <f>[9]Outubro!$B$21</f>
        <v>32.729166666666664</v>
      </c>
      <c r="S13" s="17">
        <f>[9]Outubro!$B$22</f>
        <v>32.287499999999994</v>
      </c>
      <c r="T13" s="17">
        <f>[9]Outubro!$B$23</f>
        <v>31.270833333333339</v>
      </c>
      <c r="U13" s="17">
        <f>[9]Outubro!$B$24</f>
        <v>28.466666666666658</v>
      </c>
      <c r="V13" s="17">
        <f>[9]Outubro!$B$25</f>
        <v>26.033333333333331</v>
      </c>
      <c r="W13" s="17">
        <f>[9]Outubro!$B$26</f>
        <v>29.291666666666671</v>
      </c>
      <c r="X13" s="17">
        <f>[9]Outubro!$B$27</f>
        <v>29.904166666666672</v>
      </c>
      <c r="Y13" s="17">
        <f>[9]Outubro!$B$28</f>
        <v>25.104166666666671</v>
      </c>
      <c r="Z13" s="17">
        <f>[9]Outubro!$B$29</f>
        <v>25.316666666666666</v>
      </c>
      <c r="AA13" s="17">
        <f>[9]Outubro!$B$30</f>
        <v>26.55</v>
      </c>
      <c r="AB13" s="17">
        <f>[9]Outubro!$B$31</f>
        <v>26.654166666666665</v>
      </c>
      <c r="AC13" s="17">
        <f>[9]Outubro!$B$32</f>
        <v>27.412499999999994</v>
      </c>
      <c r="AD13" s="17">
        <f>[9]Outubro!$B$33</f>
        <v>28.470833333333331</v>
      </c>
      <c r="AE13" s="17">
        <f>[9]Outubro!$B$34</f>
        <v>29.745833333333326</v>
      </c>
      <c r="AF13" s="17">
        <f>[9]Outubro!$B$35</f>
        <v>28.691666666666666</v>
      </c>
      <c r="AG13" s="29">
        <f t="shared" si="1"/>
        <v>29.579166666666669</v>
      </c>
    </row>
    <row r="14" spans="1:34" ht="17.100000000000001" customHeight="1">
      <c r="A14" s="15" t="s">
        <v>47</v>
      </c>
      <c r="B14" s="17">
        <f>[10]Outubro!$B$5</f>
        <v>25.733333333333331</v>
      </c>
      <c r="C14" s="17">
        <f>[10]Outubro!$B$6</f>
        <v>24.187500000000004</v>
      </c>
      <c r="D14" s="17">
        <f>[10]Outubro!$B$7</f>
        <v>24.395833333333332</v>
      </c>
      <c r="E14" s="17">
        <f>[10]Outubro!$B$8</f>
        <v>24.841666666666669</v>
      </c>
      <c r="F14" s="17">
        <f>[10]Outubro!$B$9</f>
        <v>25.391666666666666</v>
      </c>
      <c r="G14" s="17">
        <f>[10]Outubro!$B$10</f>
        <v>25.599999999999994</v>
      </c>
      <c r="H14" s="17">
        <f>[10]Outubro!$B$11</f>
        <v>25.552173913043475</v>
      </c>
      <c r="I14" s="17">
        <f>[10]Outubro!$B$12</f>
        <v>26.233333333333334</v>
      </c>
      <c r="J14" s="17">
        <f>[10]Outubro!$B$13</f>
        <v>26.837499999999995</v>
      </c>
      <c r="K14" s="17">
        <f>[10]Outubro!$B$14</f>
        <v>27.483333333333338</v>
      </c>
      <c r="L14" s="17">
        <f>[10]Outubro!$B$15</f>
        <v>28.395833333333332</v>
      </c>
      <c r="M14" s="17">
        <f>[10]Outubro!$B$16</f>
        <v>28.358333333333345</v>
      </c>
      <c r="N14" s="17">
        <f>[10]Outubro!$B$17</f>
        <v>29.137499999999992</v>
      </c>
      <c r="O14" s="17">
        <f>[10]Outubro!$B$18</f>
        <v>29.279166666666672</v>
      </c>
      <c r="P14" s="17">
        <f>[10]Outubro!$B$19</f>
        <v>29.908333333333335</v>
      </c>
      <c r="Q14" s="17">
        <f>[10]Outubro!$B$20</f>
        <v>30.145833333333339</v>
      </c>
      <c r="R14" s="17">
        <f>[10]Outubro!$B$21</f>
        <v>29.574999999999999</v>
      </c>
      <c r="S14" s="17">
        <f>[10]Outubro!$B$22</f>
        <v>26.279166666666665</v>
      </c>
      <c r="T14" s="17">
        <f>[10]Outubro!$B$23</f>
        <v>25.724999999999998</v>
      </c>
      <c r="U14" s="17">
        <f>[10]Outubro!$B$24</f>
        <v>22.916666666666668</v>
      </c>
      <c r="V14" s="17">
        <f>[10]Outubro!$B$25</f>
        <v>24</v>
      </c>
      <c r="W14" s="17">
        <f>[10]Outubro!$B$26</f>
        <v>25.741666666666664</v>
      </c>
      <c r="X14" s="17">
        <f>[10]Outubro!$B$27</f>
        <v>24.558333333333337</v>
      </c>
      <c r="Y14" s="17">
        <f>[10]Outubro!$B$28</f>
        <v>21.654166666666665</v>
      </c>
      <c r="Z14" s="17">
        <f>[10]Outubro!$B$29</f>
        <v>20.875000000000004</v>
      </c>
      <c r="AA14" s="17">
        <f>[10]Outubro!$B$30</f>
        <v>22.083333333333329</v>
      </c>
      <c r="AB14" s="17">
        <f>[10]Outubro!$B$31</f>
        <v>23.845833333333331</v>
      </c>
      <c r="AC14" s="17">
        <f>[10]Outubro!$B$32</f>
        <v>26.020833333333332</v>
      </c>
      <c r="AD14" s="17">
        <f>[10]Outubro!$B$33</f>
        <v>24.237500000000001</v>
      </c>
      <c r="AE14" s="17">
        <f>[10]Outubro!$B$34</f>
        <v>23.074999999999999</v>
      </c>
      <c r="AF14" s="17">
        <f>[10]Outubro!$B$35</f>
        <v>22.620833333333334</v>
      </c>
      <c r="AG14" s="29">
        <f>AVERAGE(B14:AF14)</f>
        <v>25.635150771388499</v>
      </c>
    </row>
    <row r="15" spans="1:34" ht="17.100000000000001" customHeight="1">
      <c r="A15" s="15" t="s">
        <v>6</v>
      </c>
      <c r="B15" s="17">
        <f>[11]Outubro!$B$5</f>
        <v>28.5625</v>
      </c>
      <c r="C15" s="17">
        <f>[11]Outubro!$B$6</f>
        <v>28.037499999999998</v>
      </c>
      <c r="D15" s="17">
        <f>[11]Outubro!$B$7</f>
        <v>28.041666666666668</v>
      </c>
      <c r="E15" s="17">
        <f>[11]Outubro!$B$8</f>
        <v>27.295833333333334</v>
      </c>
      <c r="F15" s="17">
        <f>[11]Outubro!$B$9</f>
        <v>28.270833333333332</v>
      </c>
      <c r="G15" s="17">
        <f>[11]Outubro!$B$10</f>
        <v>28.270833333333332</v>
      </c>
      <c r="H15" s="17">
        <f>[11]Outubro!$B$11</f>
        <v>28.437500000000011</v>
      </c>
      <c r="I15" s="17">
        <f>[11]Outubro!$B$12</f>
        <v>28.466666666666669</v>
      </c>
      <c r="J15" s="17">
        <f>[11]Outubro!$B$13</f>
        <v>28.608333333333331</v>
      </c>
      <c r="K15" s="17">
        <f>[11]Outubro!$B$14</f>
        <v>29.674999999999997</v>
      </c>
      <c r="L15" s="17">
        <f>[11]Outubro!$B$15</f>
        <v>29.595833333333335</v>
      </c>
      <c r="M15" s="17">
        <f>[11]Outubro!$B$16</f>
        <v>30.425000000000001</v>
      </c>
      <c r="N15" s="17">
        <f>[11]Outubro!$B$17</f>
        <v>30.295833333333334</v>
      </c>
      <c r="O15" s="17">
        <f>[11]Outubro!$B$18</f>
        <v>32.00416666666667</v>
      </c>
      <c r="P15" s="17">
        <f>[11]Outubro!$B$19</f>
        <v>31.591666666666669</v>
      </c>
      <c r="Q15" s="17">
        <f>[11]Outubro!$B$20</f>
        <v>32.187499999999993</v>
      </c>
      <c r="R15" s="17">
        <f>[11]Outubro!$B$21</f>
        <v>29.687499999999996</v>
      </c>
      <c r="S15" s="17">
        <f>[11]Outubro!$B$22</f>
        <v>27.262499999999999</v>
      </c>
      <c r="T15" s="17">
        <f>[11]Outubro!$B$23</f>
        <v>28.029166666666672</v>
      </c>
      <c r="U15" s="17">
        <f>[11]Outubro!$B$24</f>
        <v>25.712499999999995</v>
      </c>
      <c r="V15" s="17">
        <f>[11]Outubro!$B$25</f>
        <v>27.108333333333334</v>
      </c>
      <c r="W15" s="17">
        <f>[11]Outubro!$B$26</f>
        <v>28.579166666666666</v>
      </c>
      <c r="X15" s="17">
        <f>[11]Outubro!$B$27</f>
        <v>28.900000000000002</v>
      </c>
      <c r="Y15" s="17">
        <f>[11]Outubro!$B$28</f>
        <v>23.866666666666671</v>
      </c>
      <c r="Z15" s="17">
        <f>[11]Outubro!$B$29</f>
        <v>23.291666666666668</v>
      </c>
      <c r="AA15" s="17">
        <f>[11]Outubro!$B$30</f>
        <v>23.262499999999999</v>
      </c>
      <c r="AB15" s="17">
        <f>[11]Outubro!$B$31</f>
        <v>25.358333333333338</v>
      </c>
      <c r="AC15" s="17">
        <f>[11]Outubro!$B$32</f>
        <v>27.587500000000002</v>
      </c>
      <c r="AD15" s="17">
        <f>[11]Outubro!$B$33</f>
        <v>27.625</v>
      </c>
      <c r="AE15" s="17">
        <f>[11]Outubro!$B$34</f>
        <v>26.683333333333334</v>
      </c>
      <c r="AF15" s="17">
        <f>[11]Outubro!$B$35</f>
        <v>27.391666666666669</v>
      </c>
      <c r="AG15" s="29">
        <f t="shared" si="1"/>
        <v>28.068145161290325</v>
      </c>
    </row>
    <row r="16" spans="1:34" ht="17.100000000000001" customHeight="1">
      <c r="A16" s="15" t="s">
        <v>7</v>
      </c>
      <c r="B16" s="17">
        <f>[12]Outubro!$B$5</f>
        <v>27.733333333333331</v>
      </c>
      <c r="C16" s="17">
        <f>[12]Outubro!$B$6</f>
        <v>24.641666666666666</v>
      </c>
      <c r="D16" s="17">
        <f>[12]Outubro!$B$7</f>
        <v>22.25</v>
      </c>
      <c r="E16" s="17">
        <f>[12]Outubro!$B$8</f>
        <v>21.362500000000001</v>
      </c>
      <c r="F16" s="17">
        <f>[12]Outubro!$B$9</f>
        <v>21.870833333333334</v>
      </c>
      <c r="G16" s="17">
        <f>[12]Outubro!$B$10</f>
        <v>23.737499999999997</v>
      </c>
      <c r="H16" s="17">
        <f>[12]Outubro!$B$11</f>
        <v>23.166666666666661</v>
      </c>
      <c r="I16" s="17">
        <f>[12]Outubro!$B$12</f>
        <v>27.125000000000004</v>
      </c>
      <c r="J16" s="17">
        <f>[12]Outubro!$B$13</f>
        <v>27.808333333333337</v>
      </c>
      <c r="K16" s="17">
        <f>[12]Outubro!$B$14</f>
        <v>29.433333333333334</v>
      </c>
      <c r="L16" s="17">
        <f>[12]Outubro!$B$15</f>
        <v>30.541666666666661</v>
      </c>
      <c r="M16" s="17">
        <f>[12]Outubro!$B$16</f>
        <v>29.870833333333337</v>
      </c>
      <c r="N16" s="17">
        <f>[12]Outubro!$B$17</f>
        <v>31.629166666666663</v>
      </c>
      <c r="O16" s="17">
        <f>[12]Outubro!$B$18</f>
        <v>31.408333333333331</v>
      </c>
      <c r="P16" s="17">
        <f>[12]Outubro!$B$19</f>
        <v>31.695833333333329</v>
      </c>
      <c r="Q16" s="17">
        <f>[12]Outubro!$B$20</f>
        <v>31.729166666666671</v>
      </c>
      <c r="R16" s="17">
        <f>[12]Outubro!$B$21</f>
        <v>32.791666666666671</v>
      </c>
      <c r="S16" s="17">
        <f>[12]Outubro!$B$22</f>
        <v>31.074999999999999</v>
      </c>
      <c r="T16" s="17">
        <f>[12]Outubro!$B$23</f>
        <v>29.145833333333339</v>
      </c>
      <c r="U16" s="17">
        <f>[12]Outubro!$B$24</f>
        <v>21.791666666666668</v>
      </c>
      <c r="V16" s="17">
        <f>[12]Outubro!$B$25</f>
        <v>22.508333333333329</v>
      </c>
      <c r="W16" s="17">
        <f>[12]Outubro!$B$26</f>
        <v>24.204166666666666</v>
      </c>
      <c r="X16" s="17">
        <f>[12]Outubro!$B$27</f>
        <v>25.5625</v>
      </c>
      <c r="Y16" s="17">
        <f>[12]Outubro!$B$28</f>
        <v>22.762499999999999</v>
      </c>
      <c r="Z16" s="17">
        <f>[12]Outubro!$B$29</f>
        <v>21.566666666666663</v>
      </c>
      <c r="AA16" s="17">
        <f>[12]Outubro!$B$30</f>
        <v>23.983333333333334</v>
      </c>
      <c r="AB16" s="17">
        <f>[12]Outubro!$B$31</f>
        <v>26.229166666666671</v>
      </c>
      <c r="AC16" s="17">
        <f>[12]Outubro!$B$32</f>
        <v>27.95</v>
      </c>
      <c r="AD16" s="17">
        <f>[12]Outubro!$B$33</f>
        <v>27.662500000000005</v>
      </c>
      <c r="AE16" s="17">
        <f>[12]Outubro!$B$34</f>
        <v>27.233333333333338</v>
      </c>
      <c r="AF16" s="17">
        <f>[12]Outubro!$B$35</f>
        <v>24.895833333333332</v>
      </c>
      <c r="AG16" s="29">
        <f t="shared" si="1"/>
        <v>26.624731182795699</v>
      </c>
    </row>
    <row r="17" spans="1:34" ht="17.100000000000001" customHeight="1">
      <c r="A17" s="15" t="s">
        <v>8</v>
      </c>
      <c r="B17" s="17">
        <f>[13]Outubro!$B$5</f>
        <v>25.425000000000001</v>
      </c>
      <c r="C17" s="17">
        <f>[13]Outubro!$B$6</f>
        <v>23.675000000000001</v>
      </c>
      <c r="D17" s="17">
        <f>[13]Outubro!$B$7</f>
        <v>21.679166666666671</v>
      </c>
      <c r="E17" s="17">
        <f>[13]Outubro!$B$8</f>
        <v>20.437500000000004</v>
      </c>
      <c r="F17" s="17">
        <f>[13]Outubro!$B$9</f>
        <v>20.812500000000004</v>
      </c>
      <c r="G17" s="17">
        <f>[13]Outubro!$B$10</f>
        <v>21.220833333333331</v>
      </c>
      <c r="H17" s="17">
        <f>[13]Outubro!$B$11</f>
        <v>21.620833333333334</v>
      </c>
      <c r="I17" s="17">
        <f>[13]Outubro!$B$12</f>
        <v>25.283333333333342</v>
      </c>
      <c r="J17" s="17">
        <f>[13]Outubro!$B$13</f>
        <v>26.237499999999997</v>
      </c>
      <c r="K17" s="17">
        <f>[13]Outubro!$B$14</f>
        <v>27.787499999999994</v>
      </c>
      <c r="L17" s="17">
        <f>[13]Outubro!$B$15</f>
        <v>28.608333333333331</v>
      </c>
      <c r="M17" s="17">
        <f>[13]Outubro!$B$16</f>
        <v>28.850000000000005</v>
      </c>
      <c r="N17" s="17">
        <f>[13]Outubro!$B$17</f>
        <v>30.3</v>
      </c>
      <c r="O17" s="17">
        <f>[13]Outubro!$B$18</f>
        <v>30.470833333333335</v>
      </c>
      <c r="P17" s="17">
        <f>[13]Outubro!$B$19</f>
        <v>30.566666666666666</v>
      </c>
      <c r="Q17" s="17">
        <f>[13]Outubro!$B$20</f>
        <v>29.554166666666671</v>
      </c>
      <c r="R17" s="17">
        <f>[13]Outubro!$B$21</f>
        <v>31.187499999999996</v>
      </c>
      <c r="S17" s="17">
        <f>[13]Outubro!$B$22</f>
        <v>30.733333333333338</v>
      </c>
      <c r="T17" s="17">
        <f>[13]Outubro!$B$23</f>
        <v>27.333333333333339</v>
      </c>
      <c r="U17" s="17">
        <f>[13]Outubro!$B$24</f>
        <v>21.529166666666669</v>
      </c>
      <c r="V17" s="17">
        <f>[13]Outubro!$B$25</f>
        <v>22.625</v>
      </c>
      <c r="W17" s="17">
        <f>[13]Outubro!$B$26</f>
        <v>23.075000000000003</v>
      </c>
      <c r="X17" s="17">
        <f>[13]Outubro!$B$27</f>
        <v>23.850000000000005</v>
      </c>
      <c r="Y17" s="17">
        <f>[13]Outubro!$B$28</f>
        <v>25.095833333333331</v>
      </c>
      <c r="Z17" s="17">
        <f>[13]Outubro!$B$29</f>
        <v>24.079166666666666</v>
      </c>
      <c r="AA17" s="17">
        <f>[13]Outubro!$B$30</f>
        <v>24.024999999999995</v>
      </c>
      <c r="AB17" s="17">
        <f>[13]Outubro!$B$31</f>
        <v>26.079166666666666</v>
      </c>
      <c r="AC17" s="17">
        <f>[13]Outubro!$B$32</f>
        <v>27.533333333333335</v>
      </c>
      <c r="AD17" s="17">
        <f>[13]Outubro!$B$33</f>
        <v>28.374999999999996</v>
      </c>
      <c r="AE17" s="17">
        <f>[13]Outubro!$B$34</f>
        <v>26.774999999999991</v>
      </c>
      <c r="AF17" s="17">
        <f>[13]Outubro!$B$35</f>
        <v>24.037499999999998</v>
      </c>
      <c r="AG17" s="29">
        <f t="shared" si="1"/>
        <v>25.769758064516129</v>
      </c>
    </row>
    <row r="18" spans="1:34" ht="17.100000000000001" customHeight="1">
      <c r="A18" s="15" t="s">
        <v>9</v>
      </c>
      <c r="B18" s="17">
        <f>[14]Outubro!$B$5</f>
        <v>27.658333333333328</v>
      </c>
      <c r="C18" s="17">
        <f>[14]Outubro!$B$6</f>
        <v>24.654166666666658</v>
      </c>
      <c r="D18" s="17">
        <f>[14]Outubro!$B$7</f>
        <v>21.979166666666671</v>
      </c>
      <c r="E18" s="17">
        <f>[14]Outubro!$B$8</f>
        <v>21.341666666666665</v>
      </c>
      <c r="F18" s="17">
        <f>[14]Outubro!$B$9</f>
        <v>21.570833333333329</v>
      </c>
      <c r="G18" s="17">
        <f>[14]Outubro!$B$10</f>
        <v>23.058333333333334</v>
      </c>
      <c r="H18" s="17">
        <f>[14]Outubro!$B$11</f>
        <v>24.262500000000003</v>
      </c>
      <c r="I18" s="17">
        <f>[14]Outubro!$B$12</f>
        <v>26.929166666666674</v>
      </c>
      <c r="J18" s="17">
        <f>[14]Outubro!$B$13</f>
        <v>27.875</v>
      </c>
      <c r="K18" s="17">
        <f>[14]Outubro!$B$14</f>
        <v>29.05416666666666</v>
      </c>
      <c r="L18" s="17">
        <f>[14]Outubro!$B$15</f>
        <v>30.641666666666676</v>
      </c>
      <c r="M18" s="17">
        <f>[14]Outubro!$B$16</f>
        <v>31.341666666666669</v>
      </c>
      <c r="N18" s="17">
        <f>[14]Outubro!$B$17</f>
        <v>31.441666666666666</v>
      </c>
      <c r="O18" s="17">
        <f>[14]Outubro!$B$18</f>
        <v>32.05416666666666</v>
      </c>
      <c r="P18" s="17">
        <f>[14]Outubro!$B$19</f>
        <v>31.875000000000011</v>
      </c>
      <c r="Q18" s="17">
        <f>[14]Outubro!$B$20</f>
        <v>30.095833333333335</v>
      </c>
      <c r="R18" s="17">
        <f>[14]Outubro!$B$21</f>
        <v>32.608333333333334</v>
      </c>
      <c r="S18" s="17">
        <f>[14]Outubro!$B$22</f>
        <v>29.045833333333334</v>
      </c>
      <c r="T18" s="17">
        <f>[14]Outubro!$B$23</f>
        <v>27.987499999999997</v>
      </c>
      <c r="U18" s="17">
        <f>[14]Outubro!$B$24</f>
        <v>21.987499999999997</v>
      </c>
      <c r="V18" s="17">
        <f>[14]Outubro!$B$25</f>
        <v>23.162499999999998</v>
      </c>
      <c r="W18" s="17">
        <f>[14]Outubro!$B$26</f>
        <v>24.104166666666671</v>
      </c>
      <c r="X18" s="17">
        <f>[14]Outubro!$B$27</f>
        <v>25.200000000000006</v>
      </c>
      <c r="Y18" s="17">
        <f>[14]Outubro!$B$28</f>
        <v>25.641666666666669</v>
      </c>
      <c r="Z18" s="17">
        <f>[14]Outubro!$B$29</f>
        <v>22.354166666666661</v>
      </c>
      <c r="AA18" s="17">
        <f>[14]Outubro!$B$30</f>
        <v>24.212500000000006</v>
      </c>
      <c r="AB18" s="17">
        <f>[14]Outubro!$B$31</f>
        <v>26.629166666666666</v>
      </c>
      <c r="AC18" s="17">
        <f>[14]Outubro!$B$32</f>
        <v>28.262499999999999</v>
      </c>
      <c r="AD18" s="17">
        <f>[14]Outubro!$B$33</f>
        <v>28.474999999999998</v>
      </c>
      <c r="AE18" s="17">
        <f>[14]Outubro!$B$34</f>
        <v>28.241666666666671</v>
      </c>
      <c r="AF18" s="17">
        <f>[14]Outubro!$B$35</f>
        <v>25.187500000000004</v>
      </c>
      <c r="AG18" s="29">
        <f t="shared" si="1"/>
        <v>26.739784946236561</v>
      </c>
    </row>
    <row r="19" spans="1:34" ht="17.100000000000001" customHeight="1">
      <c r="A19" s="15" t="s">
        <v>46</v>
      </c>
      <c r="B19" s="17">
        <f>[15]Outubro!$B$5</f>
        <v>29.249999999999996</v>
      </c>
      <c r="C19" s="17">
        <f>[15]Outubro!$B$6</f>
        <v>27.899999999999995</v>
      </c>
      <c r="D19" s="17">
        <f>[15]Outubro!$B$7</f>
        <v>25.625</v>
      </c>
      <c r="E19" s="17">
        <f>[15]Outubro!$B$8</f>
        <v>25.483333333333334</v>
      </c>
      <c r="F19" s="17">
        <f>[15]Outubro!$B$9</f>
        <v>26.283333333333328</v>
      </c>
      <c r="G19" s="17">
        <f>[15]Outubro!$B$10</f>
        <v>27.370833333333334</v>
      </c>
      <c r="H19" s="17">
        <f>[15]Outubro!$B$11</f>
        <v>28.23478260869566</v>
      </c>
      <c r="I19" s="17">
        <f>[15]Outubro!$B$12</f>
        <v>29.183333333333334</v>
      </c>
      <c r="J19" s="17">
        <f>[15]Outubro!$B$13</f>
        <v>29.620833333333326</v>
      </c>
      <c r="K19" s="17">
        <f>[15]Outubro!$B$14</f>
        <v>29.200000000000003</v>
      </c>
      <c r="L19" s="17">
        <f>[15]Outubro!$B$15</f>
        <v>29.075000000000003</v>
      </c>
      <c r="M19" s="17">
        <f>[15]Outubro!$B$16</f>
        <v>30.404166666666669</v>
      </c>
      <c r="N19" s="17">
        <f>[15]Outubro!$B$17</f>
        <v>31.05416666666666</v>
      </c>
      <c r="O19" s="17">
        <f>[15]Outubro!$B$18</f>
        <v>31.458333333333332</v>
      </c>
      <c r="P19" s="17">
        <f>[15]Outubro!$B$19</f>
        <v>32.229166666666664</v>
      </c>
      <c r="Q19" s="17">
        <f>[15]Outubro!$B$20</f>
        <v>31.366666666666671</v>
      </c>
      <c r="R19" s="17">
        <f>[15]Outubro!$B$21</f>
        <v>32.30833333333333</v>
      </c>
      <c r="S19" s="17">
        <f>[15]Outubro!$B$22</f>
        <v>30.791666666666668</v>
      </c>
      <c r="T19" s="17">
        <f>[15]Outubro!$B$23</f>
        <v>29.887500000000003</v>
      </c>
      <c r="U19" s="17">
        <f>[15]Outubro!$B$24</f>
        <v>26.483333333333334</v>
      </c>
      <c r="V19" s="17">
        <f>[15]Outubro!$B$25</f>
        <v>25.643478260869564</v>
      </c>
      <c r="W19" s="17">
        <f>[15]Outubro!$B$26</f>
        <v>27.604166666666668</v>
      </c>
      <c r="X19" s="17">
        <f>[15]Outubro!$B$27</f>
        <v>28.120833333333341</v>
      </c>
      <c r="Y19" s="17">
        <f>[15]Outubro!$B$28</f>
        <v>25.849999999999998</v>
      </c>
      <c r="Z19" s="17">
        <f>[15]Outubro!$B$29</f>
        <v>24.683333333333334</v>
      </c>
      <c r="AA19" s="17">
        <f>[15]Outubro!$B$30</f>
        <v>26.712500000000006</v>
      </c>
      <c r="AB19" s="17">
        <f>[15]Outubro!$B$31</f>
        <v>27.879166666666666</v>
      </c>
      <c r="AC19" s="17">
        <f>[15]Outubro!$B$32</f>
        <v>29.191666666666666</v>
      </c>
      <c r="AD19" s="17">
        <f>[15]Outubro!$B$33</f>
        <v>29.439130434782601</v>
      </c>
      <c r="AE19" s="17">
        <f>[15]Outubro!$B$34</f>
        <v>28.904166666666665</v>
      </c>
      <c r="AF19" s="17">
        <f>[15]Outubro!$B$35</f>
        <v>27.220833333333335</v>
      </c>
      <c r="AG19" s="29">
        <f t="shared" si="1"/>
        <v>28.530937353903695</v>
      </c>
    </row>
    <row r="20" spans="1:34" ht="17.100000000000001" customHeight="1">
      <c r="A20" s="15" t="s">
        <v>10</v>
      </c>
      <c r="B20" s="17">
        <f>[16]Outubro!$B$5</f>
        <v>27.295833333333334</v>
      </c>
      <c r="C20" s="17">
        <f>[16]Outubro!$B$6</f>
        <v>24.387499999999999</v>
      </c>
      <c r="D20" s="17">
        <f>[16]Outubro!$B$7</f>
        <v>22.537499999999998</v>
      </c>
      <c r="E20" s="17">
        <f>[16]Outubro!$B$8</f>
        <v>21.541666666666668</v>
      </c>
      <c r="F20" s="17">
        <f>[16]Outubro!$B$9</f>
        <v>21.670833333333334</v>
      </c>
      <c r="G20" s="17">
        <f>[16]Outubro!$B$10</f>
        <v>23.037499999999998</v>
      </c>
      <c r="H20" s="17">
        <f>[16]Outubro!$B$11</f>
        <v>22.508333333333329</v>
      </c>
      <c r="I20" s="17">
        <f>[16]Outubro!$B$12</f>
        <v>26.133333333333336</v>
      </c>
      <c r="J20" s="17">
        <f>[16]Outubro!$B$13</f>
        <v>27.899999999999995</v>
      </c>
      <c r="K20" s="17">
        <f>[16]Outubro!$B$14</f>
        <v>28.395833333333339</v>
      </c>
      <c r="L20" s="17">
        <f>[16]Outubro!$B$15</f>
        <v>29.387500000000003</v>
      </c>
      <c r="M20" s="17">
        <f>[16]Outubro!$B$16</f>
        <v>29.454166666666666</v>
      </c>
      <c r="N20" s="17">
        <f>[16]Outubro!$B$17</f>
        <v>30.2</v>
      </c>
      <c r="O20" s="17">
        <f>[16]Outubro!$B$18</f>
        <v>30.287500000000005</v>
      </c>
      <c r="P20" s="17">
        <f>[16]Outubro!$B$19</f>
        <v>30.508333333333329</v>
      </c>
      <c r="Q20" s="17">
        <f>[16]Outubro!$B$20</f>
        <v>30.929166666666671</v>
      </c>
      <c r="R20" s="17">
        <f>[16]Outubro!$B$21</f>
        <v>32.545833333333341</v>
      </c>
      <c r="S20" s="17">
        <f>[16]Outubro!$B$22</f>
        <v>31.487499999999997</v>
      </c>
      <c r="T20" s="17">
        <f>[16]Outubro!$B$23</f>
        <v>26.991666666666671</v>
      </c>
      <c r="U20" s="17">
        <f>[16]Outubro!$B$24</f>
        <v>21.4375</v>
      </c>
      <c r="V20" s="17">
        <f>[16]Outubro!$B$25</f>
        <v>22.662499999999994</v>
      </c>
      <c r="W20" s="17">
        <f>[16]Outubro!$B$26</f>
        <v>23.587500000000006</v>
      </c>
      <c r="X20" s="17">
        <f>[16]Outubro!$B$27</f>
        <v>24.270833333333332</v>
      </c>
      <c r="Y20" s="17">
        <f>[16]Outubro!$B$28</f>
        <v>23.150000000000002</v>
      </c>
      <c r="Z20" s="17">
        <f>[16]Outubro!$B$29</f>
        <v>23.05</v>
      </c>
      <c r="AA20" s="17">
        <f>[16]Outubro!$B$30</f>
        <v>24.425000000000001</v>
      </c>
      <c r="AB20" s="17">
        <f>[16]Outubro!$B$31</f>
        <v>26.737499999999997</v>
      </c>
      <c r="AC20" s="17">
        <f>[16]Outubro!$B$32</f>
        <v>28.129166666666659</v>
      </c>
      <c r="AD20" s="17">
        <f>[16]Outubro!$B$33</f>
        <v>28.662499999999991</v>
      </c>
      <c r="AE20" s="17">
        <f>[16]Outubro!$B$34</f>
        <v>27.383333333333329</v>
      </c>
      <c r="AF20" s="17">
        <f>[16]Outubro!$B$35</f>
        <v>25.066666666666666</v>
      </c>
      <c r="AG20" s="29">
        <f t="shared" ref="AG20:AG32" si="2">AVERAGE(B20:AF20)</f>
        <v>26.314919354838707</v>
      </c>
    </row>
    <row r="21" spans="1:34" ht="17.100000000000001" customHeight="1">
      <c r="A21" s="15" t="s">
        <v>11</v>
      </c>
      <c r="B21" s="17">
        <f>[17]Outubro!$B$5</f>
        <v>27.287499999999994</v>
      </c>
      <c r="C21" s="17">
        <f>[17]Outubro!$B$6</f>
        <v>25.683333333333334</v>
      </c>
      <c r="D21" s="17">
        <f>[17]Outubro!$B$7</f>
        <v>23.066666666666666</v>
      </c>
      <c r="E21" s="17">
        <f>[17]Outubro!$B$8</f>
        <v>22.283333333333331</v>
      </c>
      <c r="F21" s="17">
        <f>[17]Outubro!$B$9</f>
        <v>22.712499999999995</v>
      </c>
      <c r="G21" s="17">
        <f>[17]Outubro!$B$10</f>
        <v>24.216666666666669</v>
      </c>
      <c r="H21" s="17">
        <f>[17]Outubro!$B$11</f>
        <v>24.829166666666666</v>
      </c>
      <c r="I21" s="17">
        <f>[17]Outubro!$B$12</f>
        <v>25.929166666666664</v>
      </c>
      <c r="J21" s="17">
        <f>[17]Outubro!$B$13</f>
        <v>26.758333333333329</v>
      </c>
      <c r="K21" s="17">
        <f>[17]Outubro!$B$14</f>
        <v>26.483333333333338</v>
      </c>
      <c r="L21" s="17">
        <f>[17]Outubro!$B$15</f>
        <v>27.558333333333337</v>
      </c>
      <c r="M21" s="17">
        <f>[17]Outubro!$B$16</f>
        <v>29.583333333333332</v>
      </c>
      <c r="N21" s="17">
        <f>[17]Outubro!$B$17</f>
        <v>28.900000000000006</v>
      </c>
      <c r="O21" s="17">
        <f>[17]Outubro!$B$18</f>
        <v>30.095833333333331</v>
      </c>
      <c r="P21" s="17">
        <f>[17]Outubro!$B$19</f>
        <v>30.837500000000009</v>
      </c>
      <c r="Q21" s="17">
        <f>[17]Outubro!$B$20</f>
        <v>29.758333333333336</v>
      </c>
      <c r="R21" s="17">
        <f>[17]Outubro!$B$21</f>
        <v>31.279166666666658</v>
      </c>
      <c r="S21" s="17">
        <f>[17]Outubro!$B$22</f>
        <v>30.266666666666669</v>
      </c>
      <c r="T21" s="17">
        <f>[17]Outubro!$B$23</f>
        <v>29.362500000000001</v>
      </c>
      <c r="U21" s="17">
        <f>[17]Outubro!$B$24</f>
        <v>22.833333333333332</v>
      </c>
      <c r="V21" s="17">
        <f>[17]Outubro!$B$25</f>
        <v>23.020833333333329</v>
      </c>
      <c r="W21" s="17">
        <f>[17]Outubro!$B$26</f>
        <v>24.712499999999995</v>
      </c>
      <c r="X21" s="17">
        <f>[17]Outubro!$B$27</f>
        <v>24.583333333333329</v>
      </c>
      <c r="Y21" s="17">
        <f>[17]Outubro!$B$28</f>
        <v>23.462499999999991</v>
      </c>
      <c r="Z21" s="17">
        <f>[17]Outubro!$B$29</f>
        <v>22.441666666666666</v>
      </c>
      <c r="AA21" s="17">
        <f>[17]Outubro!$B$30</f>
        <v>24.741666666666664</v>
      </c>
      <c r="AB21" s="17">
        <f>[17]Outubro!$B$31</f>
        <v>26.049999999999997</v>
      </c>
      <c r="AC21" s="17">
        <f>[17]Outubro!$B$32</f>
        <v>26.695833333333336</v>
      </c>
      <c r="AD21" s="17">
        <f>[17]Outubro!$B$33</f>
        <v>28.512499999999999</v>
      </c>
      <c r="AE21" s="17">
        <f>[17]Outubro!$B$34</f>
        <v>28.200000000000003</v>
      </c>
      <c r="AF21" s="17">
        <f>[17]Outubro!$B$35</f>
        <v>26.062499999999996</v>
      </c>
      <c r="AG21" s="29">
        <f t="shared" si="2"/>
        <v>26.393817204301076</v>
      </c>
    </row>
    <row r="22" spans="1:34" ht="17.100000000000001" customHeight="1">
      <c r="A22" s="15" t="s">
        <v>12</v>
      </c>
      <c r="B22" s="17">
        <f>[18]Outubro!$B$5</f>
        <v>29.604166666666668</v>
      </c>
      <c r="C22" s="17">
        <f>[18]Outubro!$B$6</f>
        <v>27.929166666666671</v>
      </c>
      <c r="D22" s="17">
        <f>[18]Outubro!$B$7</f>
        <v>26.216666666666665</v>
      </c>
      <c r="E22" s="17">
        <f>[18]Outubro!$B$8</f>
        <v>26.529166666666669</v>
      </c>
      <c r="F22" s="17">
        <f>[18]Outubro!$B$9</f>
        <v>26.875</v>
      </c>
      <c r="G22" s="17">
        <f>[18]Outubro!$B$10</f>
        <v>26.908333333333331</v>
      </c>
      <c r="H22" s="17">
        <f>[18]Outubro!$B$11</f>
        <v>26.466666666666669</v>
      </c>
      <c r="I22" s="17">
        <f>[18]Outubro!$B$12</f>
        <v>27.920833333333334</v>
      </c>
      <c r="J22" s="17">
        <f>[18]Outubro!$B$13</f>
        <v>28.866666666666671</v>
      </c>
      <c r="K22" s="17">
        <f>[18]Outubro!$B$14</f>
        <v>28.937499999999996</v>
      </c>
      <c r="L22" s="17">
        <f>[18]Outubro!$B$15</f>
        <v>29.416666666666675</v>
      </c>
      <c r="M22" s="17">
        <f>[18]Outubro!$B$16</f>
        <v>30.904166666666665</v>
      </c>
      <c r="N22" s="17">
        <f>[18]Outubro!$B$17</f>
        <v>30.095833333333331</v>
      </c>
      <c r="O22" s="17">
        <f>[18]Outubro!$B$18</f>
        <v>30.558333333333334</v>
      </c>
      <c r="P22" s="17">
        <f>[18]Outubro!$B$19</f>
        <v>31.108333333333334</v>
      </c>
      <c r="Q22" s="17">
        <f>[18]Outubro!$B$20</f>
        <v>30.612499999999997</v>
      </c>
      <c r="R22" s="17">
        <f>[18]Outubro!$B$21</f>
        <v>30.870833333333337</v>
      </c>
      <c r="S22" s="17">
        <f>[18]Outubro!$B$22</f>
        <v>30.087500000000002</v>
      </c>
      <c r="T22" s="17">
        <f>[18]Outubro!$B$23</f>
        <v>28.812500000000004</v>
      </c>
      <c r="U22" s="17">
        <f>[18]Outubro!$B$24</f>
        <v>26.187499999999996</v>
      </c>
      <c r="V22" s="17">
        <f>[18]Outubro!$B$25</f>
        <v>24.916666666666668</v>
      </c>
      <c r="W22" s="17">
        <f>[18]Outubro!$B$26</f>
        <v>27.358333333333331</v>
      </c>
      <c r="X22" s="17">
        <f>[18]Outubro!$B$27</f>
        <v>27.591666666666672</v>
      </c>
      <c r="Y22" s="17">
        <f>[18]Outubro!$B$28</f>
        <v>26.074999999999999</v>
      </c>
      <c r="Z22" s="17">
        <f>[18]Outubro!$B$29</f>
        <v>23.174999999999994</v>
      </c>
      <c r="AA22" s="17">
        <f>[18]Outubro!$B$30</f>
        <v>25.249999999999996</v>
      </c>
      <c r="AB22" s="17">
        <f>[18]Outubro!$B$31</f>
        <v>26.783333333333335</v>
      </c>
      <c r="AC22" s="17">
        <f>[18]Outubro!$B$32</f>
        <v>28.429166666666671</v>
      </c>
      <c r="AD22" s="17">
        <f>[18]Outubro!$B$33</f>
        <v>28.683333333333337</v>
      </c>
      <c r="AE22" s="17">
        <f>[18]Outubro!$B$34</f>
        <v>29.029166666666665</v>
      </c>
      <c r="AF22" s="17">
        <f>[18]Outubro!$B$35</f>
        <v>28.545833333333338</v>
      </c>
      <c r="AG22" s="29">
        <f t="shared" si="2"/>
        <v>28.088575268817205</v>
      </c>
    </row>
    <row r="23" spans="1:34" ht="17.100000000000001" customHeight="1">
      <c r="A23" s="15" t="s">
        <v>13</v>
      </c>
      <c r="B23" s="17" t="str">
        <f>[19]Outubro!$B$5</f>
        <v>*</v>
      </c>
      <c r="C23" s="17" t="str">
        <f>[19]Outubro!$B$6</f>
        <v>*</v>
      </c>
      <c r="D23" s="17" t="str">
        <f>[19]Outubro!$B$7</f>
        <v>*</v>
      </c>
      <c r="E23" s="17" t="str">
        <f>[19]Outubro!$B$8</f>
        <v>*</v>
      </c>
      <c r="F23" s="17" t="str">
        <f>[19]Outubro!$B$9</f>
        <v>*</v>
      </c>
      <c r="G23" s="17" t="str">
        <f>[19]Outubro!$B$10</f>
        <v>*</v>
      </c>
      <c r="H23" s="17">
        <f>[19]Outubro!$B$11</f>
        <v>34.042857142857137</v>
      </c>
      <c r="I23" s="17">
        <f>[19]Outubro!$B$12</f>
        <v>34.800000000000004</v>
      </c>
      <c r="J23" s="17">
        <f>[19]Outubro!$B$13</f>
        <v>28.679166666666664</v>
      </c>
      <c r="K23" s="17">
        <f>[19]Outubro!$B$14</f>
        <v>28.916666666666668</v>
      </c>
      <c r="L23" s="17">
        <f>[19]Outubro!$B$15</f>
        <v>27.614999999999998</v>
      </c>
      <c r="M23" s="17" t="str">
        <f>[19]Outubro!$B$16</f>
        <v>*</v>
      </c>
      <c r="N23" s="17" t="str">
        <f>[19]Outubro!$B$17</f>
        <v>*</v>
      </c>
      <c r="O23" s="17" t="str">
        <f>[19]Outubro!$B$18</f>
        <v>*</v>
      </c>
      <c r="P23" s="17" t="str">
        <f>[19]Outubro!$B$19</f>
        <v>*</v>
      </c>
      <c r="Q23" s="17" t="str">
        <f>[19]Outubro!$B$20</f>
        <v>*</v>
      </c>
      <c r="R23" s="17" t="str">
        <f>[19]Outubro!$B$21</f>
        <v>*</v>
      </c>
      <c r="S23" s="17" t="str">
        <f>[19]Outubro!$B$22</f>
        <v>*</v>
      </c>
      <c r="T23" s="17" t="str">
        <f>[19]Outubro!$B$23</f>
        <v>*</v>
      </c>
      <c r="U23" s="17" t="str">
        <f>[19]Outubro!$B$24</f>
        <v>*</v>
      </c>
      <c r="V23" s="17" t="str">
        <f>[19]Outubro!$B$25</f>
        <v>*</v>
      </c>
      <c r="W23" s="17" t="str">
        <f>[19]Outubro!$B$26</f>
        <v>*</v>
      </c>
      <c r="X23" s="17" t="str">
        <f>[19]Outubro!$B$27</f>
        <v>*</v>
      </c>
      <c r="Y23" s="17" t="str">
        <f>[19]Outubro!$B$28</f>
        <v>*</v>
      </c>
      <c r="Z23" s="17" t="str">
        <f>[19]Outubro!$B$29</f>
        <v>*</v>
      </c>
      <c r="AA23" s="17" t="str">
        <f>[19]Outubro!$B$30</f>
        <v>*</v>
      </c>
      <c r="AB23" s="17" t="str">
        <f>[19]Outubro!$B$31</f>
        <v>*</v>
      </c>
      <c r="AC23" s="17" t="str">
        <f>[19]Outubro!$B$32</f>
        <v>*</v>
      </c>
      <c r="AD23" s="17" t="str">
        <f>[19]Outubro!$B$33</f>
        <v>*</v>
      </c>
      <c r="AE23" s="17" t="str">
        <f>[19]Outubro!$B$34</f>
        <v>*</v>
      </c>
      <c r="AF23" s="17" t="str">
        <f>[19]Outubro!$B$35</f>
        <v>*</v>
      </c>
      <c r="AG23" s="29">
        <f t="shared" si="2"/>
        <v>30.810738095238094</v>
      </c>
    </row>
    <row r="24" spans="1:34" ht="17.100000000000001" customHeight="1">
      <c r="A24" s="15" t="s">
        <v>14</v>
      </c>
      <c r="B24" s="17">
        <f>[20]Outubro!$B$5</f>
        <v>26.921052631578949</v>
      </c>
      <c r="C24" s="17">
        <f>[20]Outubro!$B$6</f>
        <v>25.006666666666668</v>
      </c>
      <c r="D24" s="17">
        <f>[20]Outubro!$B$7</f>
        <v>24.439999999999998</v>
      </c>
      <c r="E24" s="17">
        <f>[20]Outubro!$B$8</f>
        <v>22.015789473684212</v>
      </c>
      <c r="F24" s="17">
        <f>[20]Outubro!$B$9</f>
        <v>23.823529411764707</v>
      </c>
      <c r="G24" s="17">
        <f>[20]Outubro!$B$10</f>
        <v>23.53</v>
      </c>
      <c r="H24" s="17">
        <f>[20]Outubro!$B$11</f>
        <v>23.238888888888891</v>
      </c>
      <c r="I24" s="17">
        <f>[20]Outubro!$B$12</f>
        <v>25.131818181818179</v>
      </c>
      <c r="J24" s="17">
        <f>[20]Outubro!$B$13</f>
        <v>26.813043478260866</v>
      </c>
      <c r="K24" s="17">
        <f>[20]Outubro!$B$14</f>
        <v>28.783333333333331</v>
      </c>
      <c r="L24" s="17">
        <f>[20]Outubro!$B$15</f>
        <v>29.568181818181824</v>
      </c>
      <c r="M24" s="17">
        <f>[20]Outubro!$B$16</f>
        <v>29.362499999999997</v>
      </c>
      <c r="N24" s="17">
        <f>[20]Outubro!$B$17</f>
        <v>29.395833333333339</v>
      </c>
      <c r="O24" s="17">
        <f>[20]Outubro!$B$18</f>
        <v>27.233333333333331</v>
      </c>
      <c r="P24" s="17">
        <f>[20]Outubro!$B$19</f>
        <v>30.044444444444441</v>
      </c>
      <c r="Q24" s="17">
        <f>[20]Outubro!$B$20</f>
        <v>32.528571428571425</v>
      </c>
      <c r="R24" s="17">
        <f>[20]Outubro!$B$21</f>
        <v>30.98</v>
      </c>
      <c r="S24" s="17" t="str">
        <f>[20]Outubro!$B$22</f>
        <v>*</v>
      </c>
      <c r="T24" s="17">
        <f>[20]Outubro!$B$23</f>
        <v>30.112500000000001</v>
      </c>
      <c r="U24" s="17">
        <f>[20]Outubro!$B$24</f>
        <v>27.457142857142856</v>
      </c>
      <c r="V24" s="17">
        <f>[20]Outubro!$B$25</f>
        <v>25.477777777777774</v>
      </c>
      <c r="W24" s="17">
        <f>[20]Outubro!$B$26</f>
        <v>25.360000000000003</v>
      </c>
      <c r="X24" s="17">
        <f>[20]Outubro!$B$27</f>
        <v>27.920833333333334</v>
      </c>
      <c r="Y24" s="17">
        <f>[20]Outubro!$B$28</f>
        <v>25.981818181818184</v>
      </c>
      <c r="Z24" s="17">
        <f>[20]Outubro!$B$29</f>
        <v>22.626086956521743</v>
      </c>
      <c r="AA24" s="17">
        <f>[20]Outubro!$B$30</f>
        <v>23.233333333333331</v>
      </c>
      <c r="AB24" s="17">
        <f>[20]Outubro!$B$31</f>
        <v>25.5</v>
      </c>
      <c r="AC24" s="17">
        <f>[20]Outubro!$B$32</f>
        <v>27.727272727272727</v>
      </c>
      <c r="AD24" s="17">
        <f>[20]Outubro!$B$33</f>
        <v>27.936842105263157</v>
      </c>
      <c r="AE24" s="17">
        <f>[20]Outubro!$B$34</f>
        <v>26.829166666666669</v>
      </c>
      <c r="AF24" s="17">
        <f>[20]Outubro!$B$35</f>
        <v>25.808333333333337</v>
      </c>
      <c r="AG24" s="29">
        <f t="shared" si="2"/>
        <v>26.692936456544111</v>
      </c>
    </row>
    <row r="25" spans="1:34" ht="17.100000000000001" customHeight="1">
      <c r="A25" s="15" t="s">
        <v>15</v>
      </c>
      <c r="B25" s="17">
        <f>[21]Outubro!$B$5</f>
        <v>27.279166666666669</v>
      </c>
      <c r="C25" s="17">
        <f>[21]Outubro!$B$6</f>
        <v>24.016666666666666</v>
      </c>
      <c r="D25" s="17">
        <f>[21]Outubro!$B$7</f>
        <v>21.470833333333335</v>
      </c>
      <c r="E25" s="17">
        <f>[21]Outubro!$B$8</f>
        <v>20.362500000000001</v>
      </c>
      <c r="F25" s="17">
        <f>[21]Outubro!$B$9</f>
        <v>20.770833333333332</v>
      </c>
      <c r="G25" s="17">
        <f>[21]Outubro!$B$10</f>
        <v>22.083333333333332</v>
      </c>
      <c r="H25" s="17">
        <f>[21]Outubro!$B$11</f>
        <v>21.445833333333329</v>
      </c>
      <c r="I25" s="17">
        <f>[21]Outubro!$B$12</f>
        <v>25.400000000000002</v>
      </c>
      <c r="J25" s="17">
        <f>[21]Outubro!$B$13</f>
        <v>26.062500000000004</v>
      </c>
      <c r="K25" s="17">
        <f>[21]Outubro!$B$14</f>
        <v>27.741666666666671</v>
      </c>
      <c r="L25" s="17">
        <f>[21]Outubro!$B$15</f>
        <v>28.254166666666663</v>
      </c>
      <c r="M25" s="17">
        <f>[21]Outubro!$B$16</f>
        <v>28.495833333333334</v>
      </c>
      <c r="N25" s="17">
        <f>[21]Outubro!$B$17</f>
        <v>30.179166666666674</v>
      </c>
      <c r="O25" s="17">
        <f>[21]Outubro!$B$18</f>
        <v>30.724999999999994</v>
      </c>
      <c r="P25" s="17">
        <f>[21]Outubro!$B$19</f>
        <v>30.583333333333339</v>
      </c>
      <c r="Q25" s="17">
        <f>[21]Outubro!$B$20</f>
        <v>29.933333333333334</v>
      </c>
      <c r="R25" s="17">
        <f>[21]Outubro!$B$21</f>
        <v>31.158333333333335</v>
      </c>
      <c r="S25" s="17">
        <f>[21]Outubro!$B$22</f>
        <v>29.366666666666664</v>
      </c>
      <c r="T25" s="17">
        <f>[21]Outubro!$B$23</f>
        <v>29.920833333333345</v>
      </c>
      <c r="U25" s="17">
        <f>[21]Outubro!$B$24</f>
        <v>20.141666666666669</v>
      </c>
      <c r="V25" s="17">
        <f>[21]Outubro!$B$25</f>
        <v>21.554166666666671</v>
      </c>
      <c r="W25" s="17">
        <f>[21]Outubro!$B$26</f>
        <v>22.791666666666661</v>
      </c>
      <c r="X25" s="17">
        <f>[21]Outubro!$B$27</f>
        <v>23.829166666666666</v>
      </c>
      <c r="Y25" s="17">
        <f>[21]Outubro!$B$28</f>
        <v>21.845833333333331</v>
      </c>
      <c r="Z25" s="17">
        <f>[21]Outubro!$B$29</f>
        <v>22.487499999999997</v>
      </c>
      <c r="AA25" s="17">
        <f>[21]Outubro!$B$30</f>
        <v>23.274999999999995</v>
      </c>
      <c r="AB25" s="17">
        <f>[21]Outubro!$B$31</f>
        <v>24.754166666666666</v>
      </c>
      <c r="AC25" s="17">
        <f>[21]Outubro!$B$32</f>
        <v>25.162500000000005</v>
      </c>
      <c r="AD25" s="17">
        <f>[21]Outubro!$B$33</f>
        <v>26.725000000000005</v>
      </c>
      <c r="AE25" s="17">
        <f>[21]Outubro!$B$34</f>
        <v>25.549999999999997</v>
      </c>
      <c r="AF25" s="17">
        <f>[21]Outubro!$B$35</f>
        <v>23.720833333333331</v>
      </c>
      <c r="AG25" s="29">
        <f t="shared" si="2"/>
        <v>25.38991935483871</v>
      </c>
    </row>
    <row r="26" spans="1:34" ht="17.100000000000001" customHeight="1">
      <c r="A26" s="15" t="s">
        <v>16</v>
      </c>
      <c r="B26" s="17">
        <f>[22]Outubro!$B$5</f>
        <v>30.479166666666668</v>
      </c>
      <c r="C26" s="17">
        <f>[22]Outubro!$B$6</f>
        <v>27.470833333333331</v>
      </c>
      <c r="D26" s="17">
        <f>[22]Outubro!$B$7</f>
        <v>27.691666666666666</v>
      </c>
      <c r="E26" s="17">
        <f>[22]Outubro!$B$8</f>
        <v>28.383333333333336</v>
      </c>
      <c r="F26" s="17">
        <f>[22]Outubro!$B$9</f>
        <v>29.412499999999998</v>
      </c>
      <c r="G26" s="17">
        <f>[22]Outubro!$B$10</f>
        <v>29.141666666666669</v>
      </c>
      <c r="H26" s="17">
        <f>[22]Outubro!$B$11</f>
        <v>28.020833333333339</v>
      </c>
      <c r="I26" s="17">
        <f>[22]Outubro!$B$12</f>
        <v>29.104166666666671</v>
      </c>
      <c r="J26" s="17">
        <f>[22]Outubro!$B$13</f>
        <v>31.233333333333338</v>
      </c>
      <c r="K26" s="17">
        <f>[22]Outubro!$B$14</f>
        <v>32.0625</v>
      </c>
      <c r="L26" s="17">
        <f>[22]Outubro!$B$15</f>
        <v>25.941666666666666</v>
      </c>
      <c r="M26" s="17">
        <f>[22]Outubro!$B$16</f>
        <v>28.179166666666674</v>
      </c>
      <c r="N26" s="17">
        <f>[22]Outubro!$B$17</f>
        <v>31.004166666666666</v>
      </c>
      <c r="O26" s="17">
        <f>[22]Outubro!$B$18</f>
        <v>32.43333333333333</v>
      </c>
      <c r="P26" s="17">
        <f>[22]Outubro!$B$19</f>
        <v>32.720833333333324</v>
      </c>
      <c r="Q26" s="17">
        <f>[22]Outubro!$B$20</f>
        <v>34.13750000000001</v>
      </c>
      <c r="R26" s="17">
        <f>[22]Outubro!$B$21</f>
        <v>33.87083333333333</v>
      </c>
      <c r="S26" s="17">
        <f>[22]Outubro!$B$22</f>
        <v>33.875</v>
      </c>
      <c r="T26" s="17">
        <f>[22]Outubro!$B$23</f>
        <v>32.408333333333331</v>
      </c>
      <c r="U26" s="17">
        <f>[22]Outubro!$B$24</f>
        <v>26.066666666666666</v>
      </c>
      <c r="V26" s="17">
        <f>[22]Outubro!$B$25</f>
        <v>26.795833333333338</v>
      </c>
      <c r="W26" s="17">
        <f>[22]Outubro!$B$26</f>
        <v>28.745833333333334</v>
      </c>
      <c r="X26" s="17">
        <f>[22]Outubro!$B$27</f>
        <v>28.141666666666662</v>
      </c>
      <c r="Y26" s="17">
        <f>[22]Outubro!$B$28</f>
        <v>27.012500000000003</v>
      </c>
      <c r="Z26" s="17">
        <f>[22]Outubro!$B$29</f>
        <v>26.008333333333336</v>
      </c>
      <c r="AA26" s="17">
        <f>[22]Outubro!$B$30</f>
        <v>28.099999999999998</v>
      </c>
      <c r="AB26" s="17">
        <f>[22]Outubro!$B$31</f>
        <v>29.641666666666666</v>
      </c>
      <c r="AC26" s="17">
        <f>[22]Outubro!$B$32</f>
        <v>30.329166666666666</v>
      </c>
      <c r="AD26" s="17">
        <f>[22]Outubro!$B$33</f>
        <v>30.408333333333331</v>
      </c>
      <c r="AE26" s="17">
        <f>[22]Outubro!$B$34</f>
        <v>31.400000000000002</v>
      </c>
      <c r="AF26" s="17">
        <f>[22]Outubro!$B$35</f>
        <v>31.341666666666672</v>
      </c>
      <c r="AG26" s="29">
        <f t="shared" si="2"/>
        <v>29.72782258064516</v>
      </c>
      <c r="AH26" s="1" t="s">
        <v>51</v>
      </c>
    </row>
    <row r="27" spans="1:34" ht="17.100000000000001" customHeight="1">
      <c r="A27" s="15" t="s">
        <v>17</v>
      </c>
      <c r="B27" s="17">
        <f>[23]Outubro!$B$5</f>
        <v>27.637500000000006</v>
      </c>
      <c r="C27" s="17">
        <f>[23]Outubro!$B$6</f>
        <v>25.233333333333334</v>
      </c>
      <c r="D27" s="17">
        <f>[23]Outubro!$B$7</f>
        <v>23.041666666666668</v>
      </c>
      <c r="E27" s="17">
        <f>[23]Outubro!$B$8</f>
        <v>22.379166666666666</v>
      </c>
      <c r="F27" s="17">
        <f>[23]Outubro!$B$9</f>
        <v>22.608333333333334</v>
      </c>
      <c r="G27" s="17">
        <f>[23]Outubro!$B$10</f>
        <v>24.558333333333334</v>
      </c>
      <c r="H27" s="17">
        <f>[23]Outubro!$B$11</f>
        <v>24.754166666666663</v>
      </c>
      <c r="I27" s="17">
        <f>[23]Outubro!$B$12</f>
        <v>26.112500000000001</v>
      </c>
      <c r="J27" s="17">
        <f>[23]Outubro!$B$13</f>
        <v>27.808333333333334</v>
      </c>
      <c r="K27" s="17">
        <f>[23]Outubro!$B$14</f>
        <v>27.808333333333334</v>
      </c>
      <c r="L27" s="17">
        <f>[23]Outubro!$B$15</f>
        <v>28.32083333333334</v>
      </c>
      <c r="M27" s="17">
        <f>[23]Outubro!$B$16</f>
        <v>29.429166666666671</v>
      </c>
      <c r="N27" s="17">
        <f>[23]Outubro!$B$17</f>
        <v>29.75</v>
      </c>
      <c r="O27" s="17">
        <f>[23]Outubro!$B$18</f>
        <v>29.883333333333336</v>
      </c>
      <c r="P27" s="17">
        <f>[23]Outubro!$B$19</f>
        <v>30.241666666666664</v>
      </c>
      <c r="Q27" s="17">
        <f>[23]Outubro!$B$20</f>
        <v>31.570833333333329</v>
      </c>
      <c r="R27" s="17">
        <f>[23]Outubro!$B$21</f>
        <v>32.087499999999999</v>
      </c>
      <c r="S27" s="17">
        <f>[23]Outubro!$B$22</f>
        <v>31.112500000000001</v>
      </c>
      <c r="T27" s="17">
        <f>[23]Outubro!$B$23</f>
        <v>28.816666666666666</v>
      </c>
      <c r="U27" s="17">
        <f>[23]Outubro!$B$24</f>
        <v>22.154166666666665</v>
      </c>
      <c r="V27" s="17">
        <f>[23]Outubro!$B$25</f>
        <v>22.658333333333328</v>
      </c>
      <c r="W27" s="17">
        <f>[23]Outubro!$B$26</f>
        <v>24.229166666666668</v>
      </c>
      <c r="X27" s="17">
        <f>[23]Outubro!$B$27</f>
        <v>25.312500000000004</v>
      </c>
      <c r="Y27" s="17">
        <f>[23]Outubro!$B$28</f>
        <v>25.083333333333332</v>
      </c>
      <c r="Z27" s="17">
        <f>[23]Outubro!$B$29</f>
        <v>22.479166666666668</v>
      </c>
      <c r="AA27" s="17">
        <f>[23]Outubro!$B$30</f>
        <v>24.945833333333336</v>
      </c>
      <c r="AB27" s="17">
        <f>[23]Outubro!$B$31</f>
        <v>26.512499999999992</v>
      </c>
      <c r="AC27" s="17">
        <f>[23]Outubro!$B$32</f>
        <v>27.929166666666671</v>
      </c>
      <c r="AD27" s="17">
        <f>[23]Outubro!$B$33</f>
        <v>28.941666666666666</v>
      </c>
      <c r="AE27" s="17">
        <f>[23]Outubro!$B$34</f>
        <v>28.750000000000004</v>
      </c>
      <c r="AF27" s="17">
        <f>[23]Outubro!$B$35</f>
        <v>26.204166666666666</v>
      </c>
      <c r="AG27" s="29">
        <f t="shared" si="2"/>
        <v>26.721102150537636</v>
      </c>
    </row>
    <row r="28" spans="1:34" ht="17.100000000000001" customHeight="1">
      <c r="A28" s="15" t="s">
        <v>18</v>
      </c>
      <c r="B28" s="17">
        <f>[24]Outubro!$B$5</f>
        <v>28.258333333333329</v>
      </c>
      <c r="C28" s="17">
        <f>[24]Outubro!$B$6</f>
        <v>26.829166666666666</v>
      </c>
      <c r="D28" s="17">
        <f>[24]Outubro!$B$7</f>
        <v>25.416666666666668</v>
      </c>
      <c r="E28" s="17">
        <f>[24]Outubro!$B$8</f>
        <v>25.179166666666664</v>
      </c>
      <c r="F28" s="17">
        <f>[24]Outubro!$B$9</f>
        <v>26.487500000000001</v>
      </c>
      <c r="G28" s="17">
        <f>[24]Outubro!$B$10</f>
        <v>26.900000000000006</v>
      </c>
      <c r="H28" s="17">
        <f>[24]Outubro!$B$11</f>
        <v>27.629166666666663</v>
      </c>
      <c r="I28" s="17">
        <f>[24]Outubro!$B$12</f>
        <v>27.562499999999996</v>
      </c>
      <c r="J28" s="17">
        <f>[24]Outubro!$B$13</f>
        <v>27.645833333333343</v>
      </c>
      <c r="K28" s="17">
        <f>[24]Outubro!$B$14</f>
        <v>27.604166666666671</v>
      </c>
      <c r="L28" s="17">
        <f>[24]Outubro!$B$15</f>
        <v>27.870833333333334</v>
      </c>
      <c r="M28" s="17">
        <f>[24]Outubro!$B$16</f>
        <v>28.583333333333329</v>
      </c>
      <c r="N28" s="17">
        <f>[24]Outubro!$B$17</f>
        <v>27.741666666666671</v>
      </c>
      <c r="O28" s="17">
        <f>[24]Outubro!$B$18</f>
        <v>28.816666666666663</v>
      </c>
      <c r="P28" s="17">
        <f>[24]Outubro!$B$19</f>
        <v>28.616666666666664</v>
      </c>
      <c r="Q28" s="17">
        <f>[24]Outubro!$B$20</f>
        <v>28.3125</v>
      </c>
      <c r="R28" s="17">
        <f>[24]Outubro!$B$21</f>
        <v>28.195833333333329</v>
      </c>
      <c r="S28" s="17">
        <f>[24]Outubro!$B$22</f>
        <v>26.891666666666669</v>
      </c>
      <c r="T28" s="17">
        <f>[24]Outubro!$B$23</f>
        <v>26.599999999999998</v>
      </c>
      <c r="U28" s="17">
        <f>[24]Outubro!$B$24</f>
        <v>25.404166666666665</v>
      </c>
      <c r="V28" s="17">
        <f>[24]Outubro!$B$25</f>
        <v>25.325000000000003</v>
      </c>
      <c r="W28" s="17">
        <f>[24]Outubro!$B$26</f>
        <v>26.125000000000004</v>
      </c>
      <c r="X28" s="17">
        <f>[24]Outubro!$B$27</f>
        <v>26.970833333333328</v>
      </c>
      <c r="Y28" s="17">
        <f>[24]Outubro!$B$28</f>
        <v>22.320833333333336</v>
      </c>
      <c r="Z28" s="17">
        <f>[24]Outubro!$B$29</f>
        <v>22.275000000000002</v>
      </c>
      <c r="AA28" s="17">
        <f>[24]Outubro!$B$30</f>
        <v>22.795833333333338</v>
      </c>
      <c r="AB28" s="17">
        <f>[24]Outubro!$B$31</f>
        <v>24.012499999999999</v>
      </c>
      <c r="AC28" s="17">
        <f>[24]Outubro!$B$32</f>
        <v>25.087500000000002</v>
      </c>
      <c r="AD28" s="17">
        <f>[24]Outubro!$B$33</f>
        <v>24.749999999999996</v>
      </c>
      <c r="AE28" s="17">
        <f>[24]Outubro!$B$34</f>
        <v>24.758333333333329</v>
      </c>
      <c r="AF28" s="17">
        <f>[24]Outubro!$B$35</f>
        <v>24.587499999999995</v>
      </c>
      <c r="AG28" s="29">
        <f t="shared" si="2"/>
        <v>26.308198924731183</v>
      </c>
    </row>
    <row r="29" spans="1:34" ht="17.100000000000001" customHeight="1">
      <c r="A29" s="15" t="s">
        <v>19</v>
      </c>
      <c r="B29" s="17">
        <f>[25]Outubro!$B$5</f>
        <v>23.5</v>
      </c>
      <c r="C29" s="17">
        <f>[25]Outubro!$B$6</f>
        <v>22.891666666666669</v>
      </c>
      <c r="D29" s="17">
        <f>[25]Outubro!$B$7</f>
        <v>21.641666666666666</v>
      </c>
      <c r="E29" s="17">
        <f>[25]Outubro!$B$8</f>
        <v>20.716666666666665</v>
      </c>
      <c r="F29" s="17">
        <f>[25]Outubro!$B$9</f>
        <v>21.191666666666663</v>
      </c>
      <c r="G29" s="17">
        <f>[25]Outubro!$B$10</f>
        <v>20.125000000000004</v>
      </c>
      <c r="H29" s="17">
        <f>[25]Outubro!$B$11</f>
        <v>20.387500000000003</v>
      </c>
      <c r="I29" s="17">
        <f>[25]Outubro!$B$12</f>
        <v>25.779166666666669</v>
      </c>
      <c r="J29" s="17">
        <f>[25]Outubro!$B$13</f>
        <v>26.529166666666669</v>
      </c>
      <c r="K29" s="17">
        <f>[25]Outubro!$B$14</f>
        <v>27.841666666666669</v>
      </c>
      <c r="L29" s="17">
        <f>[25]Outubro!$B$15</f>
        <v>28.158333333333335</v>
      </c>
      <c r="M29" s="17">
        <f>[25]Outubro!$B$16</f>
        <v>27.858333333333331</v>
      </c>
      <c r="N29" s="17">
        <f>[25]Outubro!$B$17</f>
        <v>29.070833333333329</v>
      </c>
      <c r="O29" s="17">
        <f>[25]Outubro!$B$18</f>
        <v>29.424999999999994</v>
      </c>
      <c r="P29" s="17">
        <f>[25]Outubro!$B$19</f>
        <v>30.445833333333329</v>
      </c>
      <c r="Q29" s="17">
        <f>[25]Outubro!$B$20</f>
        <v>29.733333333333334</v>
      </c>
      <c r="R29" s="17">
        <f>[25]Outubro!$B$21</f>
        <v>31.166666666666661</v>
      </c>
      <c r="S29" s="17">
        <f>[25]Outubro!$B$22</f>
        <v>30.3125</v>
      </c>
      <c r="T29" s="17">
        <f>[25]Outubro!$B$23</f>
        <v>27.300000000000008</v>
      </c>
      <c r="U29" s="17">
        <f>[25]Outubro!$B$24</f>
        <v>21.595833333333335</v>
      </c>
      <c r="V29" s="17">
        <f>[25]Outubro!$B$25</f>
        <v>23.362500000000001</v>
      </c>
      <c r="W29" s="17">
        <f>[25]Outubro!$B$26</f>
        <v>23.629166666666674</v>
      </c>
      <c r="X29" s="17">
        <f>[25]Outubro!$B$27</f>
        <v>24.120833333333326</v>
      </c>
      <c r="Y29" s="17">
        <f>[25]Outubro!$B$28</f>
        <v>24.945833333333336</v>
      </c>
      <c r="Z29" s="17">
        <f>[25]Outubro!$B$29</f>
        <v>24.662499999999998</v>
      </c>
      <c r="AA29" s="17">
        <f>[25]Outubro!$B$30</f>
        <v>23.849999999999998</v>
      </c>
      <c r="AB29" s="17">
        <f>[25]Outubro!$B$31</f>
        <v>26.249999999999996</v>
      </c>
      <c r="AC29" s="17">
        <f>[25]Outubro!$B$32</f>
        <v>28.162499999999994</v>
      </c>
      <c r="AD29" s="17">
        <f>[25]Outubro!$B$33</f>
        <v>28.150000000000006</v>
      </c>
      <c r="AE29" s="17">
        <f>[25]Outubro!$B$34</f>
        <v>25.220833333333335</v>
      </c>
      <c r="AF29" s="17">
        <f>[25]Outubro!$B$35</f>
        <v>22.349999999999998</v>
      </c>
      <c r="AG29" s="29">
        <f t="shared" si="2"/>
        <v>25.495967741935484</v>
      </c>
    </row>
    <row r="30" spans="1:34" ht="17.100000000000001" customHeight="1">
      <c r="A30" s="15" t="s">
        <v>31</v>
      </c>
      <c r="B30" s="17">
        <f>[26]Outubro!$B$5</f>
        <v>27.241666666666671</v>
      </c>
      <c r="C30" s="17">
        <f>[26]Outubro!$B$6</f>
        <v>24.558333333333334</v>
      </c>
      <c r="D30" s="17">
        <f>[26]Outubro!$B$7</f>
        <v>22.662500000000005</v>
      </c>
      <c r="E30" s="17">
        <f>[26]Outubro!$B$8</f>
        <v>22.770833333333329</v>
      </c>
      <c r="F30" s="17">
        <f>[26]Outubro!$B$9</f>
        <v>24.029166666666665</v>
      </c>
      <c r="G30" s="17">
        <f>[26]Outubro!$B$10</f>
        <v>25.458333333333339</v>
      </c>
      <c r="H30" s="17">
        <f>[26]Outubro!$B$11</f>
        <v>25.6875</v>
      </c>
      <c r="I30" s="17">
        <f>[26]Outubro!$B$12</f>
        <v>27.395833333333339</v>
      </c>
      <c r="J30" s="17">
        <f>[26]Outubro!$B$13</f>
        <v>28.612500000000001</v>
      </c>
      <c r="K30" s="17">
        <f>[26]Outubro!$B$14</f>
        <v>29.774999999999991</v>
      </c>
      <c r="L30" s="17">
        <f>[26]Outubro!$B$15</f>
        <v>29.866666666666664</v>
      </c>
      <c r="M30" s="17">
        <f>[26]Outubro!$B$16</f>
        <v>30.383333333333336</v>
      </c>
      <c r="N30" s="17">
        <f>[26]Outubro!$B$17</f>
        <v>31.112500000000001</v>
      </c>
      <c r="O30" s="17">
        <f>[26]Outubro!$B$18</f>
        <v>31.666666666666671</v>
      </c>
      <c r="P30" s="17">
        <f>[26]Outubro!$B$19</f>
        <v>31.349999999999998</v>
      </c>
      <c r="Q30" s="17">
        <f>[26]Outubro!$B$20</f>
        <v>31.7</v>
      </c>
      <c r="R30" s="17">
        <f>[26]Outubro!$B$21</f>
        <v>32.170833333333334</v>
      </c>
      <c r="S30" s="17">
        <f>[26]Outubro!$B$22</f>
        <v>28.808333333333334</v>
      </c>
      <c r="T30" s="17">
        <f>[26]Outubro!$B$23</f>
        <v>26.370833333333334</v>
      </c>
      <c r="U30" s="17">
        <f>[26]Outubro!$B$24</f>
        <v>22.845833333333331</v>
      </c>
      <c r="V30" s="17">
        <f>[26]Outubro!$B$25</f>
        <v>23.275000000000002</v>
      </c>
      <c r="W30" s="17">
        <f>[26]Outubro!$B$26</f>
        <v>24.216666666666672</v>
      </c>
      <c r="X30" s="17">
        <f>[26]Outubro!$B$27</f>
        <v>25.266666666666666</v>
      </c>
      <c r="Y30" s="17">
        <f>[26]Outubro!$B$28</f>
        <v>24.712500000000002</v>
      </c>
      <c r="Z30" s="17">
        <f>[26]Outubro!$B$29</f>
        <v>22.533333333333335</v>
      </c>
      <c r="AA30" s="17">
        <f>[26]Outubro!$B$30</f>
        <v>24.091666666666672</v>
      </c>
      <c r="AB30" s="17">
        <f>[26]Outubro!$B$31</f>
        <v>25.587500000000002</v>
      </c>
      <c r="AC30" s="17">
        <f>[26]Outubro!$B$32</f>
        <v>27.795833333333334</v>
      </c>
      <c r="AD30" s="17">
        <f>[26]Outubro!$B$33</f>
        <v>28.016666666666662</v>
      </c>
      <c r="AE30" s="17">
        <f>[26]Outubro!$B$34</f>
        <v>28.129166666666666</v>
      </c>
      <c r="AF30" s="17">
        <f>[26]Outubro!$B$35</f>
        <v>26.125</v>
      </c>
      <c r="AG30" s="29">
        <f t="shared" si="2"/>
        <v>26.910215053763441</v>
      </c>
    </row>
    <row r="31" spans="1:34" ht="17.100000000000001" customHeight="1">
      <c r="A31" s="15" t="s">
        <v>48</v>
      </c>
      <c r="B31" s="17">
        <f>[27]Outubro!$B$5</f>
        <v>28.108333333333331</v>
      </c>
      <c r="C31" s="17">
        <f>[27]Outubro!$B$6</f>
        <v>25.487500000000001</v>
      </c>
      <c r="D31" s="17">
        <f>[27]Outubro!$B$7</f>
        <v>27.120833333333334</v>
      </c>
      <c r="E31" s="17">
        <f>[27]Outubro!$B$8</f>
        <v>27.824999999999999</v>
      </c>
      <c r="F31" s="17">
        <f>[27]Outubro!$B$9</f>
        <v>28.383333333333344</v>
      </c>
      <c r="G31" s="17">
        <f>[27]Outubro!$B$10</f>
        <v>28.170833333333338</v>
      </c>
      <c r="H31" s="17">
        <f>[27]Outubro!$B$11</f>
        <v>28.595833333333328</v>
      </c>
      <c r="I31" s="17">
        <f>[27]Outubro!$B$12</f>
        <v>28.804166666666674</v>
      </c>
      <c r="J31" s="17">
        <f>[27]Outubro!$B$13</f>
        <v>28.383333333333336</v>
      </c>
      <c r="K31" s="17">
        <f>[27]Outubro!$B$14</f>
        <v>28.966666666666669</v>
      </c>
      <c r="L31" s="17">
        <f>[27]Outubro!$B$15</f>
        <v>30.158333333333328</v>
      </c>
      <c r="M31" s="17">
        <f>[27]Outubro!$B$16</f>
        <v>29.604166666666668</v>
      </c>
      <c r="N31" s="17">
        <f>[27]Outubro!$B$17</f>
        <v>29.525000000000002</v>
      </c>
      <c r="O31" s="17">
        <f>[27]Outubro!$B$18</f>
        <v>29.441666666666663</v>
      </c>
      <c r="P31" s="17">
        <f>[27]Outubro!$B$19</f>
        <v>30.237500000000008</v>
      </c>
      <c r="Q31" s="17">
        <f>[27]Outubro!$B$20</f>
        <v>29.849999999999998</v>
      </c>
      <c r="R31" s="17">
        <f>[27]Outubro!$B$21</f>
        <v>29.674999999999997</v>
      </c>
      <c r="S31" s="17">
        <f>[27]Outubro!$B$22</f>
        <v>26.895833333333332</v>
      </c>
      <c r="T31" s="17">
        <f>[27]Outubro!$B$23</f>
        <v>27.237500000000001</v>
      </c>
      <c r="U31" s="17">
        <f>[27]Outubro!$B$24</f>
        <v>22.8125</v>
      </c>
      <c r="V31" s="17">
        <f>[27]Outubro!$B$25</f>
        <v>24.625</v>
      </c>
      <c r="W31" s="17">
        <f>[27]Outubro!$B$26</f>
        <v>27</v>
      </c>
      <c r="X31" s="17">
        <f>[27]Outubro!$B$27</f>
        <v>27.595833333333335</v>
      </c>
      <c r="Y31" s="17">
        <f>[27]Outubro!$B$28</f>
        <v>25.033333333333335</v>
      </c>
      <c r="Z31" s="17">
        <f>[27]Outubro!$B$29</f>
        <v>22.883333333333329</v>
      </c>
      <c r="AA31" s="17">
        <f>[27]Outubro!$B$30</f>
        <v>22.841666666666669</v>
      </c>
      <c r="AB31" s="17">
        <f>[27]Outubro!$B$31</f>
        <v>24.708333333333339</v>
      </c>
      <c r="AC31" s="17">
        <f>[27]Outubro!$B$32</f>
        <v>25.033333333333335</v>
      </c>
      <c r="AD31" s="17">
        <f>[27]Outubro!$B$33</f>
        <v>25.499999999999996</v>
      </c>
      <c r="AE31" s="17">
        <f>[27]Outubro!$B$34</f>
        <v>25.904166666666669</v>
      </c>
      <c r="AF31" s="17">
        <f>[27]Outubro!$B$35</f>
        <v>24.225000000000005</v>
      </c>
      <c r="AG31" s="29">
        <f>AVERAGE(B31:AF31)</f>
        <v>27.117204301075269</v>
      </c>
    </row>
    <row r="32" spans="1:34" ht="17.100000000000001" customHeight="1">
      <c r="A32" s="15" t="s">
        <v>20</v>
      </c>
      <c r="B32" s="17">
        <f>[28]Outubro!$B$5</f>
        <v>25.879166666666674</v>
      </c>
      <c r="C32" s="17">
        <f>[28]Outubro!$B$6</f>
        <v>24.891666666666666</v>
      </c>
      <c r="D32" s="17">
        <f>[28]Outubro!$B$7</f>
        <v>23.695833333333336</v>
      </c>
      <c r="E32" s="17">
        <f>[28]Outubro!$B$8</f>
        <v>23.099999999999998</v>
      </c>
      <c r="F32" s="17">
        <f>[28]Outubro!$B$9</f>
        <v>23.587500000000002</v>
      </c>
      <c r="G32" s="17">
        <f>[28]Outubro!$B$10</f>
        <v>24.3125</v>
      </c>
      <c r="H32" s="17">
        <f>[28]Outubro!$B$11</f>
        <v>24.812499999999996</v>
      </c>
      <c r="I32" s="17">
        <f>[28]Outubro!$B$12</f>
        <v>26.587499999999991</v>
      </c>
      <c r="J32" s="17">
        <f>[28]Outubro!$B$13</f>
        <v>28.05</v>
      </c>
      <c r="K32" s="17">
        <f>[28]Outubro!$B$14</f>
        <v>29.691666666666666</v>
      </c>
      <c r="L32" s="17">
        <f>[28]Outubro!$B$15</f>
        <v>30.383333333333336</v>
      </c>
      <c r="M32" s="17">
        <f>[28]Outubro!$B$16</f>
        <v>30.570833333333329</v>
      </c>
      <c r="N32" s="17">
        <f>[28]Outubro!$B$17</f>
        <v>31.116666666666664</v>
      </c>
      <c r="O32" s="17">
        <f>[28]Outubro!$B$18</f>
        <v>31.841666666666665</v>
      </c>
      <c r="P32" s="17">
        <f>[28]Outubro!$B$19</f>
        <v>32.595833333333331</v>
      </c>
      <c r="Q32" s="17">
        <f>[28]Outubro!$B$20</f>
        <v>31.412500000000005</v>
      </c>
      <c r="R32" s="17">
        <f>[28]Outubro!$B$21</f>
        <v>32.470833333333346</v>
      </c>
      <c r="S32" s="17">
        <f>[28]Outubro!$B$22</f>
        <v>32.779166666666661</v>
      </c>
      <c r="T32" s="17">
        <f>[28]Outubro!$B$23</f>
        <v>32.237500000000004</v>
      </c>
      <c r="U32" s="17">
        <f>[28]Outubro!$B$24</f>
        <v>25.058333333333334</v>
      </c>
      <c r="V32" s="17">
        <f>[28]Outubro!$B$25</f>
        <v>25.433333333333334</v>
      </c>
      <c r="W32" s="17">
        <f>[28]Outubro!$B$26</f>
        <v>26.049999999999997</v>
      </c>
      <c r="X32" s="17">
        <f>[28]Outubro!$B$27</f>
        <v>27.433333333333334</v>
      </c>
      <c r="Y32" s="17">
        <f>[28]Outubro!$B$28</f>
        <v>25.416666666666668</v>
      </c>
      <c r="Z32" s="17">
        <f>[28]Outubro!$B$29</f>
        <v>23.362499999999997</v>
      </c>
      <c r="AA32" s="17">
        <f>[28]Outubro!$B$30</f>
        <v>24.329166666666669</v>
      </c>
      <c r="AB32" s="17">
        <f>[28]Outubro!$B$31</f>
        <v>26.991666666666671</v>
      </c>
      <c r="AC32" s="17">
        <f>[28]Outubro!$B$32</f>
        <v>28.308333333333337</v>
      </c>
      <c r="AD32" s="17">
        <f>[28]Outubro!$B$33</f>
        <v>28.137499999999992</v>
      </c>
      <c r="AE32" s="17">
        <f>[28]Outubro!$B$34</f>
        <v>28.891666666666669</v>
      </c>
      <c r="AF32" s="17">
        <f>[28]Outubro!$B$35</f>
        <v>26.625</v>
      </c>
      <c r="AG32" s="29">
        <f t="shared" si="2"/>
        <v>27.614650537634397</v>
      </c>
    </row>
    <row r="33" spans="1:35" s="5" customFormat="1" ht="17.100000000000001" customHeight="1">
      <c r="A33" s="24" t="s">
        <v>34</v>
      </c>
      <c r="B33" s="25">
        <f t="shared" ref="B33:AG33" si="3">AVERAGE(B5:B32)</f>
        <v>27.441675101214575</v>
      </c>
      <c r="C33" s="25">
        <f t="shared" si="3"/>
        <v>25.299935897435891</v>
      </c>
      <c r="D33" s="25">
        <f t="shared" si="3"/>
        <v>23.996730769230769</v>
      </c>
      <c r="E33" s="25">
        <f t="shared" si="3"/>
        <v>23.652530364372481</v>
      </c>
      <c r="F33" s="25">
        <f t="shared" si="3"/>
        <v>24.182154977375561</v>
      </c>
      <c r="G33" s="25">
        <f t="shared" si="3"/>
        <v>24.789455128205127</v>
      </c>
      <c r="H33" s="25">
        <f t="shared" si="3"/>
        <v>25.353007501980933</v>
      </c>
      <c r="I33" s="25">
        <f t="shared" si="3"/>
        <v>27.172937710437711</v>
      </c>
      <c r="J33" s="25">
        <f t="shared" si="3"/>
        <v>27.80773617820719</v>
      </c>
      <c r="K33" s="25">
        <f t="shared" si="3"/>
        <v>28.597067901234571</v>
      </c>
      <c r="L33" s="25">
        <f t="shared" si="3"/>
        <v>28.754006734006733</v>
      </c>
      <c r="M33" s="25">
        <f t="shared" si="3"/>
        <v>29.349038461538459</v>
      </c>
      <c r="N33" s="25">
        <f t="shared" si="3"/>
        <v>30.011395074224023</v>
      </c>
      <c r="O33" s="25">
        <f t="shared" si="3"/>
        <v>30.509519230769229</v>
      </c>
      <c r="P33" s="25">
        <f t="shared" si="3"/>
        <v>31.002312719959779</v>
      </c>
      <c r="Q33" s="25">
        <f t="shared" si="3"/>
        <v>30.910169413919423</v>
      </c>
      <c r="R33" s="25">
        <f t="shared" si="3"/>
        <v>31.440470085470075</v>
      </c>
      <c r="S33" s="25">
        <f t="shared" si="3"/>
        <v>29.894282608695647</v>
      </c>
      <c r="T33" s="25">
        <f t="shared" si="3"/>
        <v>28.773029788838606</v>
      </c>
      <c r="U33" s="25">
        <f t="shared" si="3"/>
        <v>23.697550366300359</v>
      </c>
      <c r="V33" s="25">
        <f t="shared" si="3"/>
        <v>24.319659115039546</v>
      </c>
      <c r="W33" s="25">
        <f t="shared" si="3"/>
        <v>25.539638009049778</v>
      </c>
      <c r="X33" s="25">
        <f t="shared" si="3"/>
        <v>26.182271460423628</v>
      </c>
      <c r="Y33" s="25">
        <f t="shared" si="3"/>
        <v>24.300524475524469</v>
      </c>
      <c r="Z33" s="25">
        <f t="shared" si="3"/>
        <v>23.148530817009075</v>
      </c>
      <c r="AA33" s="25">
        <f t="shared" si="3"/>
        <v>24.308301282051289</v>
      </c>
      <c r="AB33" s="25">
        <f t="shared" si="3"/>
        <v>26.10830128205129</v>
      </c>
      <c r="AC33" s="25">
        <f t="shared" si="3"/>
        <v>27.483016621060099</v>
      </c>
      <c r="AD33" s="25">
        <f t="shared" si="3"/>
        <v>27.786575866924842</v>
      </c>
      <c r="AE33" s="25">
        <f t="shared" si="3"/>
        <v>27.214962121212118</v>
      </c>
      <c r="AF33" s="25">
        <f t="shared" si="3"/>
        <v>25.558828671328676</v>
      </c>
      <c r="AG33" s="29">
        <f t="shared" si="3"/>
        <v>27.042758195295455</v>
      </c>
      <c r="AH33" s="8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>
      <c r="A37" s="86"/>
      <c r="B37" s="86"/>
      <c r="C37" s="86"/>
      <c r="D37" s="86"/>
      <c r="E37" s="86"/>
      <c r="F37" s="86"/>
      <c r="G37" s="86" t="s">
        <v>134</v>
      </c>
      <c r="H37" s="86"/>
      <c r="I37" s="86"/>
      <c r="J37" s="86"/>
      <c r="K37" s="86"/>
      <c r="L37" s="86"/>
      <c r="M37" s="86"/>
      <c r="N37" s="86"/>
      <c r="AD37" s="9"/>
      <c r="AE37" s="1"/>
      <c r="AF37"/>
      <c r="AG37" s="41"/>
      <c r="AH37" s="41"/>
      <c r="AI37" s="2"/>
    </row>
    <row r="38" spans="1:35">
      <c r="G38" s="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35">
      <c r="AF39" s="2" t="s">
        <v>51</v>
      </c>
    </row>
    <row r="42" spans="1:35">
      <c r="P42" s="2" t="s">
        <v>51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0"/>
  <sheetViews>
    <sheetView topLeftCell="D6" zoomScale="90" zoomScaleNormal="90" workbookViewId="0">
      <selection activeCell="AG5" sqref="AG5:AG34"/>
    </sheetView>
  </sheetViews>
  <sheetFormatPr defaultRowHeight="12.75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6.285156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5" s="4" customFormat="1" ht="20.100000000000001" customHeight="1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I2" s="20" t="s">
        <v>42</v>
      </c>
    </row>
    <row r="3" spans="1:35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41</v>
      </c>
      <c r="AH3" s="34" t="s">
        <v>39</v>
      </c>
      <c r="AI3" s="20" t="s">
        <v>43</v>
      </c>
    </row>
    <row r="4" spans="1:35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34" t="s">
        <v>37</v>
      </c>
      <c r="AI4" s="21"/>
    </row>
    <row r="5" spans="1:35" s="5" customFormat="1" ht="20.100000000000001" customHeight="1">
      <c r="A5" s="15" t="s">
        <v>44</v>
      </c>
      <c r="B5" s="17">
        <f>[1]Outubro!$K$5</f>
        <v>0</v>
      </c>
      <c r="C5" s="17">
        <f>[1]Outubro!$K$6</f>
        <v>0</v>
      </c>
      <c r="D5" s="17">
        <f>[1]Outubro!$K$7</f>
        <v>0</v>
      </c>
      <c r="E5" s="17">
        <f>[1]Outubro!$K$8</f>
        <v>0</v>
      </c>
      <c r="F5" s="17">
        <f>[1]Outubro!$K$9</f>
        <v>0</v>
      </c>
      <c r="G5" s="17">
        <f>[1]Outubro!$K$10</f>
        <v>0</v>
      </c>
      <c r="H5" s="17">
        <f>[1]Outubro!$K$11</f>
        <v>0</v>
      </c>
      <c r="I5" s="17">
        <f>[1]Outubro!$K$12</f>
        <v>0</v>
      </c>
      <c r="J5" s="17">
        <f>[1]Outubro!$K$13</f>
        <v>0</v>
      </c>
      <c r="K5" s="17">
        <f>[1]Outubro!$K$14</f>
        <v>0</v>
      </c>
      <c r="L5" s="17">
        <f>[1]Outubro!$K$15</f>
        <v>0</v>
      </c>
      <c r="M5" s="17">
        <f>[1]Outubro!$K$16</f>
        <v>0</v>
      </c>
      <c r="N5" s="17">
        <f>[1]Outubro!$K$17</f>
        <v>0</v>
      </c>
      <c r="O5" s="17">
        <f>[1]Outubro!$K$18</f>
        <v>0</v>
      </c>
      <c r="P5" s="17">
        <f>[1]Outubro!$K$19</f>
        <v>0</v>
      </c>
      <c r="Q5" s="17">
        <f>[1]Outubro!$K$20</f>
        <v>0</v>
      </c>
      <c r="R5" s="17">
        <f>[1]Outubro!$K$21</f>
        <v>0</v>
      </c>
      <c r="S5" s="17">
        <f>[1]Outubro!$K$22</f>
        <v>5</v>
      </c>
      <c r="T5" s="17">
        <f>[1]Outubro!$K$23</f>
        <v>0</v>
      </c>
      <c r="U5" s="17">
        <f>[1]Outubro!$K$24</f>
        <v>19.600000000000001</v>
      </c>
      <c r="V5" s="17">
        <f>[1]Outubro!$K$25</f>
        <v>0</v>
      </c>
      <c r="W5" s="17">
        <f>[1]Outubro!$K$26</f>
        <v>0</v>
      </c>
      <c r="X5" s="17">
        <f>[1]Outubro!$K$27</f>
        <v>0.6</v>
      </c>
      <c r="Y5" s="17">
        <f>[1]Outubro!$K$28</f>
        <v>19.399999999999999</v>
      </c>
      <c r="Z5" s="17">
        <f>[1]Outubro!$K$29</f>
        <v>2.6</v>
      </c>
      <c r="AA5" s="17">
        <f>[1]Outubro!$K$30</f>
        <v>1.2</v>
      </c>
      <c r="AB5" s="17">
        <f>[1]Outubro!$K$31</f>
        <v>0</v>
      </c>
      <c r="AC5" s="17">
        <f>[1]Outubro!$K$32</f>
        <v>0</v>
      </c>
      <c r="AD5" s="17">
        <f>[1]Outubro!$K$33</f>
        <v>0</v>
      </c>
      <c r="AE5" s="17">
        <f>[1]Outubro!$K$34</f>
        <v>2.8000000000000003</v>
      </c>
      <c r="AF5" s="16">
        <f>[1]Outubro!$K$35</f>
        <v>11.999999999999998</v>
      </c>
      <c r="AG5" s="27">
        <f>SUM(B5:AF5)</f>
        <v>63.2</v>
      </c>
      <c r="AH5" s="35">
        <f>MAX(B5:AF5)</f>
        <v>19.600000000000001</v>
      </c>
      <c r="AI5" s="80">
        <f t="shared" ref="AI5:AI31" si="1">COUNTIF(B5:AF5,"=0,0")</f>
        <v>23</v>
      </c>
    </row>
    <row r="6" spans="1:35" ht="17.100000000000001" customHeight="1">
      <c r="A6" s="15" t="s">
        <v>0</v>
      </c>
      <c r="B6" s="17">
        <f>[2]Outubro!$K$5</f>
        <v>0</v>
      </c>
      <c r="C6" s="17">
        <f>[2]Outubro!$K$6</f>
        <v>0</v>
      </c>
      <c r="D6" s="17">
        <f>[2]Outubro!$K$7</f>
        <v>0</v>
      </c>
      <c r="E6" s="17">
        <f>[2]Outubro!$K$8</f>
        <v>0</v>
      </c>
      <c r="F6" s="17">
        <f>[2]Outubro!$K$9</f>
        <v>0</v>
      </c>
      <c r="G6" s="17">
        <f>[2]Outubro!$K$10</f>
        <v>0.4</v>
      </c>
      <c r="H6" s="17">
        <f>[2]Outubro!$K$11</f>
        <v>9.6</v>
      </c>
      <c r="I6" s="17">
        <f>[2]Outubro!$K$12</f>
        <v>0</v>
      </c>
      <c r="J6" s="17">
        <f>[2]Outubro!$K$13</f>
        <v>0</v>
      </c>
      <c r="K6" s="17">
        <f>[2]Outubro!$K$14</f>
        <v>0</v>
      </c>
      <c r="L6" s="17">
        <f>[2]Outubro!$K$15</f>
        <v>0</v>
      </c>
      <c r="M6" s="17">
        <f>[2]Outubro!$K$16</f>
        <v>0</v>
      </c>
      <c r="N6" s="17">
        <f>[2]Outubro!$K$17</f>
        <v>0</v>
      </c>
      <c r="O6" s="17">
        <f>[2]Outubro!$K$18</f>
        <v>0</v>
      </c>
      <c r="P6" s="17">
        <f>[2]Outubro!$K$19</f>
        <v>0</v>
      </c>
      <c r="Q6" s="17">
        <f>[2]Outubro!$K$20</f>
        <v>0</v>
      </c>
      <c r="R6" s="17">
        <f>[2]Outubro!$K$21</f>
        <v>0</v>
      </c>
      <c r="S6" s="17">
        <f>[2]Outubro!$K$22</f>
        <v>0</v>
      </c>
      <c r="T6" s="17">
        <f>[2]Outubro!$K$23</f>
        <v>2</v>
      </c>
      <c r="U6" s="17">
        <f>[2]Outubro!$K$24</f>
        <v>39.4</v>
      </c>
      <c r="V6" s="17">
        <f>[2]Outubro!$K$25</f>
        <v>0.2</v>
      </c>
      <c r="W6" s="17">
        <f>[2]Outubro!$K$26</f>
        <v>0</v>
      </c>
      <c r="X6" s="17">
        <f>[2]Outubro!$K$27</f>
        <v>0</v>
      </c>
      <c r="Y6" s="17">
        <f>[2]Outubro!$K$28</f>
        <v>2.6000000000000005</v>
      </c>
      <c r="Z6" s="17">
        <f>[2]Outubro!$K$29</f>
        <v>0</v>
      </c>
      <c r="AA6" s="17">
        <f>[2]Outubro!$K$30</f>
        <v>0</v>
      </c>
      <c r="AB6" s="17">
        <f>[2]Outubro!$K$31</f>
        <v>0</v>
      </c>
      <c r="AC6" s="17">
        <f>[2]Outubro!$K$32</f>
        <v>0</v>
      </c>
      <c r="AD6" s="17">
        <f>[2]Outubro!$K$33</f>
        <v>1.2</v>
      </c>
      <c r="AE6" s="17">
        <f>[2]Outubro!$K$34</f>
        <v>7.2</v>
      </c>
      <c r="AF6" s="17">
        <f>[2]Outubro!$K$35</f>
        <v>0.2</v>
      </c>
      <c r="AG6" s="28">
        <f t="shared" ref="AG6:AG17" si="2">SUM(B6:AF6)</f>
        <v>62.800000000000011</v>
      </c>
      <c r="AH6" s="31">
        <f>MAX(B6:AF6)</f>
        <v>39.4</v>
      </c>
      <c r="AI6" s="80">
        <f t="shared" si="1"/>
        <v>22</v>
      </c>
    </row>
    <row r="7" spans="1:35" ht="17.100000000000001" customHeight="1">
      <c r="A7" s="15" t="s">
        <v>1</v>
      </c>
      <c r="B7" s="83" t="str">
        <f>[3]Outubro!$K$5</f>
        <v>*</v>
      </c>
      <c r="C7" s="83" t="str">
        <f>[3]Outubro!$K$6</f>
        <v>*</v>
      </c>
      <c r="D7" s="83" t="str">
        <f>[3]Outubro!$K$7</f>
        <v>*</v>
      </c>
      <c r="E7" s="83" t="str">
        <f>[3]Outubro!$K$8</f>
        <v>*</v>
      </c>
      <c r="F7" s="83" t="str">
        <f>[3]Outubro!$K$9</f>
        <v>*</v>
      </c>
      <c r="G7" s="83" t="str">
        <f>[3]Outubro!$K$10</f>
        <v>*</v>
      </c>
      <c r="H7" s="83" t="str">
        <f>[3]Outubro!$K$11</f>
        <v>*</v>
      </c>
      <c r="I7" s="83" t="str">
        <f>[3]Outubro!$K$12</f>
        <v>*</v>
      </c>
      <c r="J7" s="83" t="str">
        <f>[3]Outubro!$K$13</f>
        <v>*</v>
      </c>
      <c r="K7" s="83" t="str">
        <f>[3]Outubro!$K$14</f>
        <v>*</v>
      </c>
      <c r="L7" s="83" t="str">
        <f>[3]Outubro!$K$15</f>
        <v>*</v>
      </c>
      <c r="M7" s="83" t="str">
        <f>[3]Outubro!$K$16</f>
        <v>*</v>
      </c>
      <c r="N7" s="83" t="str">
        <f>[3]Outubro!$K$17</f>
        <v>*</v>
      </c>
      <c r="O7" s="83" t="str">
        <f>[3]Outubro!$K$18</f>
        <v>*</v>
      </c>
      <c r="P7" s="83" t="str">
        <f>[3]Outubro!$K$19</f>
        <v>*</v>
      </c>
      <c r="Q7" s="83" t="str">
        <f>[3]Outubro!$K$20</f>
        <v>*</v>
      </c>
      <c r="R7" s="83" t="str">
        <f>[3]Outubro!$K$21</f>
        <v>*</v>
      </c>
      <c r="S7" s="83" t="str">
        <f>[3]Outubro!$K$22</f>
        <v>*</v>
      </c>
      <c r="T7" s="83" t="str">
        <f>[3]Outubro!$K$23</f>
        <v>*</v>
      </c>
      <c r="U7" s="83" t="str">
        <f>[3]Outubro!$K$24</f>
        <v>*</v>
      </c>
      <c r="V7" s="83" t="str">
        <f>[3]Outubro!$K$25</f>
        <v>*</v>
      </c>
      <c r="W7" s="83" t="str">
        <f>[3]Outubro!$K$26</f>
        <v>*</v>
      </c>
      <c r="X7" s="83" t="str">
        <f>[3]Outubro!$K$27</f>
        <v>*</v>
      </c>
      <c r="Y7" s="17" t="str">
        <f>[3]Outubro!$K$28</f>
        <v>*</v>
      </c>
      <c r="Z7" s="17" t="str">
        <f>[3]Outubro!$K$29</f>
        <v>*</v>
      </c>
      <c r="AA7" s="17" t="str">
        <f>[3]Outubro!$K$30</f>
        <v>*</v>
      </c>
      <c r="AB7" s="17" t="str">
        <f>[3]Outubro!$K$31</f>
        <v>*</v>
      </c>
      <c r="AC7" s="17" t="str">
        <f>[3]Outubro!$K$32</f>
        <v>*</v>
      </c>
      <c r="AD7" s="17" t="str">
        <f>[3]Outubro!$K$33</f>
        <v>*</v>
      </c>
      <c r="AE7" s="17" t="str">
        <f>[3]Outubro!$K$34</f>
        <v>*</v>
      </c>
      <c r="AF7" s="17" t="str">
        <f>[3]Outubro!$K$35</f>
        <v>*</v>
      </c>
      <c r="AG7" s="28" t="s">
        <v>138</v>
      </c>
      <c r="AH7" s="31" t="s">
        <v>138</v>
      </c>
      <c r="AI7" s="80" t="s">
        <v>138</v>
      </c>
    </row>
    <row r="8" spans="1:35" ht="17.100000000000001" customHeight="1">
      <c r="A8" s="15" t="s">
        <v>76</v>
      </c>
      <c r="B8" s="17">
        <f>[4]Outubro!$K$5</f>
        <v>0.2</v>
      </c>
      <c r="C8" s="17">
        <f>[4]Outubro!$K$6</f>
        <v>0</v>
      </c>
      <c r="D8" s="17">
        <f>[4]Outubro!$K$7</f>
        <v>0</v>
      </c>
      <c r="E8" s="17">
        <f>[4]Outubro!$K$8</f>
        <v>0</v>
      </c>
      <c r="F8" s="17">
        <f>[4]Outubro!$K$9</f>
        <v>0</v>
      </c>
      <c r="G8" s="17">
        <f>[4]Outubro!$K$10</f>
        <v>0</v>
      </c>
      <c r="H8" s="17">
        <f>[4]Outubro!$K$11</f>
        <v>0</v>
      </c>
      <c r="I8" s="17">
        <f>[4]Outubro!$K$12</f>
        <v>0</v>
      </c>
      <c r="J8" s="17">
        <f>[4]Outubro!$K$13</f>
        <v>0</v>
      </c>
      <c r="K8" s="17">
        <f>[4]Outubro!$K$14</f>
        <v>0</v>
      </c>
      <c r="L8" s="17">
        <f>[4]Outubro!$K$15</f>
        <v>0</v>
      </c>
      <c r="M8" s="17">
        <f>[4]Outubro!$K$16</f>
        <v>0</v>
      </c>
      <c r="N8" s="17">
        <f>[4]Outubro!$K$17</f>
        <v>0</v>
      </c>
      <c r="O8" s="17">
        <f>[4]Outubro!$K$18</f>
        <v>0</v>
      </c>
      <c r="P8" s="17">
        <f>[4]Outubro!$K$19</f>
        <v>0</v>
      </c>
      <c r="Q8" s="17">
        <f>[4]Outubro!$K$20</f>
        <v>0</v>
      </c>
      <c r="R8" s="17">
        <f>[4]Outubro!$K$21</f>
        <v>0</v>
      </c>
      <c r="S8" s="17">
        <f>[4]Outubro!$K$22</f>
        <v>1.4</v>
      </c>
      <c r="T8" s="17">
        <f>[4]Outubro!$K$23</f>
        <v>0</v>
      </c>
      <c r="U8" s="17">
        <f>[4]Outubro!$K$24</f>
        <v>0.60000000000000009</v>
      </c>
      <c r="V8" s="17">
        <f>[4]Outubro!$K$25</f>
        <v>0</v>
      </c>
      <c r="W8" s="17">
        <f>[4]Outubro!$K$26</f>
        <v>0</v>
      </c>
      <c r="X8" s="17">
        <f>[4]Outubro!$K$27</f>
        <v>0</v>
      </c>
      <c r="Y8" s="17">
        <f>[4]Outubro!$K$28</f>
        <v>0</v>
      </c>
      <c r="Z8" s="17">
        <f>[4]Outubro!$K$29</f>
        <v>0</v>
      </c>
      <c r="AA8" s="17">
        <f>[4]Outubro!$K$30</f>
        <v>0</v>
      </c>
      <c r="AB8" s="17">
        <f>[4]Outubro!$K$31</f>
        <v>0</v>
      </c>
      <c r="AC8" s="17">
        <f>[4]Outubro!$K$32</f>
        <v>0</v>
      </c>
      <c r="AD8" s="17">
        <f>[4]Outubro!$K$33</f>
        <v>0</v>
      </c>
      <c r="AE8" s="17">
        <f>[4]Outubro!$K$34</f>
        <v>0</v>
      </c>
      <c r="AF8" s="17">
        <f>[4]Outubro!$K$35</f>
        <v>53.2</v>
      </c>
      <c r="AG8" s="28">
        <f t="shared" si="2"/>
        <v>55.400000000000006</v>
      </c>
      <c r="AH8" s="31">
        <f t="shared" ref="AH8:AH17" si="3">MAX(B8:AF8)</f>
        <v>53.2</v>
      </c>
      <c r="AI8" s="80">
        <f t="shared" si="1"/>
        <v>27</v>
      </c>
    </row>
    <row r="9" spans="1:35" ht="17.100000000000001" customHeight="1">
      <c r="A9" s="15" t="s">
        <v>45</v>
      </c>
      <c r="B9" s="17">
        <f>[5]Outubro!$K$5</f>
        <v>0</v>
      </c>
      <c r="C9" s="17">
        <f>[5]Outubro!$K$6</f>
        <v>0</v>
      </c>
      <c r="D9" s="17">
        <f>[5]Outubro!$K$7</f>
        <v>0</v>
      </c>
      <c r="E9" s="17">
        <f>[5]Outubro!$K$8</f>
        <v>0</v>
      </c>
      <c r="F9" s="17">
        <f>[5]Outubro!$K$9</f>
        <v>0</v>
      </c>
      <c r="G9" s="17">
        <f>[5]Outubro!$K$10</f>
        <v>0</v>
      </c>
      <c r="H9" s="17">
        <f>[5]Outubro!$K$11</f>
        <v>0.8</v>
      </c>
      <c r="I9" s="17">
        <f>[5]Outubro!$K$12</f>
        <v>0</v>
      </c>
      <c r="J9" s="17">
        <f>[5]Outubro!$K$13</f>
        <v>0</v>
      </c>
      <c r="K9" s="17">
        <f>[5]Outubro!$K$14</f>
        <v>0</v>
      </c>
      <c r="L9" s="17">
        <f>[5]Outubro!$K$15</f>
        <v>0</v>
      </c>
      <c r="M9" s="17">
        <f>[5]Outubro!$K$16</f>
        <v>0</v>
      </c>
      <c r="N9" s="17">
        <f>[5]Outubro!$K$17</f>
        <v>0</v>
      </c>
      <c r="O9" s="17">
        <f>[5]Outubro!$K$18</f>
        <v>0</v>
      </c>
      <c r="P9" s="17">
        <f>[5]Outubro!$K$19</f>
        <v>0</v>
      </c>
      <c r="Q9" s="17">
        <f>[5]Outubro!$K$20</f>
        <v>0</v>
      </c>
      <c r="R9" s="17">
        <f>[5]Outubro!$K$21</f>
        <v>0</v>
      </c>
      <c r="S9" s="17">
        <f>[5]Outubro!$K$22</f>
        <v>0</v>
      </c>
      <c r="T9" s="17">
        <f>[5]Outubro!$K$23</f>
        <v>0</v>
      </c>
      <c r="U9" s="17">
        <f>[5]Outubro!$K$24</f>
        <v>1.9999999999999998</v>
      </c>
      <c r="V9" s="17">
        <f>[5]Outubro!$K$25</f>
        <v>0.8</v>
      </c>
      <c r="W9" s="17">
        <f>[5]Outubro!$K$26</f>
        <v>0.60000000000000009</v>
      </c>
      <c r="X9" s="17">
        <f>[5]Outubro!$K$27</f>
        <v>0</v>
      </c>
      <c r="Y9" s="17">
        <f>[5]Outubro!$K$28</f>
        <v>1.6</v>
      </c>
      <c r="Z9" s="17">
        <f>[5]Outubro!$K$29</f>
        <v>0.60000000000000009</v>
      </c>
      <c r="AA9" s="17">
        <f>[5]Outubro!$K$30</f>
        <v>0.4</v>
      </c>
      <c r="AB9" s="17">
        <f>[5]Outubro!$K$31</f>
        <v>0.2</v>
      </c>
      <c r="AC9" s="17">
        <f>[5]Outubro!$K$32</f>
        <v>0</v>
      </c>
      <c r="AD9" s="17">
        <f>[5]Outubro!$K$33</f>
        <v>0</v>
      </c>
      <c r="AE9" s="17">
        <f>[5]Outubro!$K$34</f>
        <v>0</v>
      </c>
      <c r="AF9" s="17">
        <f>[5]Outubro!$K$35</f>
        <v>0</v>
      </c>
      <c r="AG9" s="28">
        <f t="shared" ref="AG9" si="4">SUM(B9:AF9)</f>
        <v>6.9999999999999991</v>
      </c>
      <c r="AH9" s="31">
        <f t="shared" ref="AH9" si="5">MAX(B9:AF9)</f>
        <v>1.9999999999999998</v>
      </c>
      <c r="AI9" s="80">
        <f t="shared" si="1"/>
        <v>23</v>
      </c>
    </row>
    <row r="10" spans="1:35" ht="17.100000000000001" customHeight="1">
      <c r="A10" s="15" t="s">
        <v>2</v>
      </c>
      <c r="B10" s="17">
        <f>[6]Outubro!$K$5</f>
        <v>0</v>
      </c>
      <c r="C10" s="17">
        <f>[6]Outubro!$K$6</f>
        <v>0</v>
      </c>
      <c r="D10" s="17">
        <f>[6]Outubro!$K$7</f>
        <v>0</v>
      </c>
      <c r="E10" s="17">
        <f>[6]Outubro!$K$8</f>
        <v>0</v>
      </c>
      <c r="F10" s="17">
        <f>[6]Outubro!$K$9</f>
        <v>0</v>
      </c>
      <c r="G10" s="17">
        <f>[6]Outubro!$K$10</f>
        <v>0</v>
      </c>
      <c r="H10" s="17">
        <f>[6]Outubro!$K$11</f>
        <v>0</v>
      </c>
      <c r="I10" s="17">
        <f>[6]Outubro!$K$12</f>
        <v>0</v>
      </c>
      <c r="J10" s="17">
        <f>[6]Outubro!$K$13</f>
        <v>0</v>
      </c>
      <c r="K10" s="17">
        <f>[6]Outubro!$K$14</f>
        <v>0</v>
      </c>
      <c r="L10" s="17">
        <f>[6]Outubro!$K$15</f>
        <v>0</v>
      </c>
      <c r="M10" s="17">
        <f>[6]Outubro!$K$16</f>
        <v>0</v>
      </c>
      <c r="N10" s="17">
        <f>[6]Outubro!$K$17</f>
        <v>0</v>
      </c>
      <c r="O10" s="17">
        <f>[6]Outubro!$K$18</f>
        <v>0</v>
      </c>
      <c r="P10" s="17">
        <f>[6]Outubro!$K$19</f>
        <v>0</v>
      </c>
      <c r="Q10" s="17">
        <f>[6]Outubro!$K$20</f>
        <v>0</v>
      </c>
      <c r="R10" s="17">
        <f>[6]Outubro!$K$21</f>
        <v>0.2</v>
      </c>
      <c r="S10" s="17">
        <f>[6]Outubro!$K$22</f>
        <v>3.4000000000000004</v>
      </c>
      <c r="T10" s="17">
        <f>[6]Outubro!$K$23</f>
        <v>0</v>
      </c>
      <c r="U10" s="17">
        <f>[6]Outubro!$K$24</f>
        <v>12.2</v>
      </c>
      <c r="V10" s="17">
        <f>[6]Outubro!$K$25</f>
        <v>0</v>
      </c>
      <c r="W10" s="17">
        <f>[6]Outubro!$K$26</f>
        <v>0</v>
      </c>
      <c r="X10" s="17">
        <f>[6]Outubro!$K$27</f>
        <v>0</v>
      </c>
      <c r="Y10" s="17">
        <f>[6]Outubro!$K$28</f>
        <v>1.4</v>
      </c>
      <c r="Z10" s="17">
        <f>[6]Outubro!$K$29</f>
        <v>0</v>
      </c>
      <c r="AA10" s="17">
        <f>[6]Outubro!$K$30</f>
        <v>0</v>
      </c>
      <c r="AB10" s="17">
        <f>[6]Outubro!$K$31</f>
        <v>0</v>
      </c>
      <c r="AC10" s="17">
        <f>[6]Outubro!$K$32</f>
        <v>0</v>
      </c>
      <c r="AD10" s="17">
        <f>[6]Outubro!$K$33</f>
        <v>0</v>
      </c>
      <c r="AE10" s="17">
        <f>[6]Outubro!$K$34</f>
        <v>0</v>
      </c>
      <c r="AF10" s="17">
        <f>[6]Outubro!$K$35</f>
        <v>1.7999999999999998</v>
      </c>
      <c r="AG10" s="28">
        <f t="shared" si="2"/>
        <v>19</v>
      </c>
      <c r="AH10" s="31">
        <f t="shared" si="3"/>
        <v>12.2</v>
      </c>
      <c r="AI10" s="80">
        <f t="shared" si="1"/>
        <v>26</v>
      </c>
    </row>
    <row r="11" spans="1:35" ht="17.100000000000001" customHeight="1">
      <c r="A11" s="15" t="s">
        <v>3</v>
      </c>
      <c r="B11" s="17">
        <f>[7]Outubro!$K$5</f>
        <v>1</v>
      </c>
      <c r="C11" s="17">
        <f>[7]Outubro!$K$6</f>
        <v>12.4</v>
      </c>
      <c r="D11" s="17">
        <f>[7]Outubro!$K$7</f>
        <v>6.6000000000000023</v>
      </c>
      <c r="E11" s="17">
        <f>[7]Outubro!$K$8</f>
        <v>0</v>
      </c>
      <c r="F11" s="17">
        <f>[7]Outubro!$K$9</f>
        <v>0</v>
      </c>
      <c r="G11" s="17">
        <f>[7]Outubro!$K$10</f>
        <v>0</v>
      </c>
      <c r="H11" s="17">
        <f>[7]Outubro!$K$11</f>
        <v>0</v>
      </c>
      <c r="I11" s="17">
        <f>[7]Outubro!$K$12</f>
        <v>0</v>
      </c>
      <c r="J11" s="17">
        <f>[7]Outubro!$K$13</f>
        <v>0</v>
      </c>
      <c r="K11" s="17">
        <f>[7]Outubro!$K$14</f>
        <v>0</v>
      </c>
      <c r="L11" s="17">
        <f>[7]Outubro!$K$15</f>
        <v>0</v>
      </c>
      <c r="M11" s="17">
        <f>[7]Outubro!$K$16</f>
        <v>0</v>
      </c>
      <c r="N11" s="17">
        <f>[7]Outubro!$K$17</f>
        <v>0</v>
      </c>
      <c r="O11" s="17">
        <f>[7]Outubro!$K$18</f>
        <v>0</v>
      </c>
      <c r="P11" s="17">
        <f>[7]Outubro!$K$19</f>
        <v>0</v>
      </c>
      <c r="Q11" s="17">
        <f>[7]Outubro!$K$20</f>
        <v>0</v>
      </c>
      <c r="R11" s="17">
        <f>[7]Outubro!$K$21</f>
        <v>0</v>
      </c>
      <c r="S11" s="17">
        <f>[7]Outubro!$K$22</f>
        <v>0.4</v>
      </c>
      <c r="T11" s="17">
        <f>[7]Outubro!$K$23</f>
        <v>0.2</v>
      </c>
      <c r="U11" s="17">
        <f>[7]Outubro!$K$24</f>
        <v>1.7999999999999998</v>
      </c>
      <c r="V11" s="17">
        <f>[7]Outubro!$K$25</f>
        <v>0.4</v>
      </c>
      <c r="W11" s="17">
        <f>[7]Outubro!$K$26</f>
        <v>0</v>
      </c>
      <c r="X11" s="17">
        <f>[7]Outubro!$K$27</f>
        <v>0.4</v>
      </c>
      <c r="Y11" s="17">
        <f>[7]Outubro!$K$28</f>
        <v>0.4</v>
      </c>
      <c r="Z11" s="17">
        <f>[7]Outubro!$K$29</f>
        <v>11.2</v>
      </c>
      <c r="AA11" s="17">
        <f>[7]Outubro!$K$30</f>
        <v>8.7999999999999989</v>
      </c>
      <c r="AB11" s="17">
        <f>[7]Outubro!$K$31</f>
        <v>0</v>
      </c>
      <c r="AC11" s="17">
        <f>[7]Outubro!$K$32</f>
        <v>0</v>
      </c>
      <c r="AD11" s="17">
        <f>[7]Outubro!$K$33</f>
        <v>0</v>
      </c>
      <c r="AE11" s="17">
        <f>[7]Outubro!$K$34</f>
        <v>1.6</v>
      </c>
      <c r="AF11" s="17">
        <f>[7]Outubro!$K$35</f>
        <v>0.2</v>
      </c>
      <c r="AG11" s="28">
        <f t="shared" si="2"/>
        <v>45.4</v>
      </c>
      <c r="AH11" s="31">
        <f t="shared" si="3"/>
        <v>12.4</v>
      </c>
      <c r="AI11" s="80">
        <f t="shared" si="1"/>
        <v>18</v>
      </c>
    </row>
    <row r="12" spans="1:35" ht="17.100000000000001" customHeight="1">
      <c r="A12" s="15" t="s">
        <v>4</v>
      </c>
      <c r="B12" s="17">
        <f>[8]Outubro!$K$5</f>
        <v>0</v>
      </c>
      <c r="C12" s="17">
        <f>[8]Outubro!$K$6</f>
        <v>4</v>
      </c>
      <c r="D12" s="17">
        <f>[8]Outubro!$K$7</f>
        <v>0</v>
      </c>
      <c r="E12" s="17">
        <f>[8]Outubro!$K$8</f>
        <v>0</v>
      </c>
      <c r="F12" s="17">
        <f>[8]Outubro!$K$9</f>
        <v>0</v>
      </c>
      <c r="G12" s="17">
        <f>[8]Outubro!$K$10</f>
        <v>0</v>
      </c>
      <c r="H12" s="17">
        <f>[8]Outubro!$K$11</f>
        <v>0</v>
      </c>
      <c r="I12" s="17">
        <f>[8]Outubro!$K$12</f>
        <v>0</v>
      </c>
      <c r="J12" s="17">
        <f>[8]Outubro!$K$13</f>
        <v>0</v>
      </c>
      <c r="K12" s="17">
        <f>[8]Outubro!$K$14</f>
        <v>0</v>
      </c>
      <c r="L12" s="17">
        <f>[8]Outubro!$K$15</f>
        <v>0</v>
      </c>
      <c r="M12" s="17">
        <f>[8]Outubro!$K$16</f>
        <v>0</v>
      </c>
      <c r="N12" s="17">
        <f>[8]Outubro!$K$17</f>
        <v>0</v>
      </c>
      <c r="O12" s="17">
        <f>[8]Outubro!$K$18</f>
        <v>0</v>
      </c>
      <c r="P12" s="17">
        <f>[8]Outubro!$K$19</f>
        <v>0</v>
      </c>
      <c r="Q12" s="17">
        <f>[8]Outubro!$K$20</f>
        <v>0</v>
      </c>
      <c r="R12" s="17">
        <f>[8]Outubro!$K$21</f>
        <v>0.60000000000000009</v>
      </c>
      <c r="S12" s="17">
        <f>[8]Outubro!$K$22</f>
        <v>5.2</v>
      </c>
      <c r="T12" s="17">
        <f>[8]Outubro!$K$23</f>
        <v>1.7999999999999998</v>
      </c>
      <c r="U12" s="17">
        <f>[8]Outubro!$K$24</f>
        <v>1.2000000000000002</v>
      </c>
      <c r="V12" s="17">
        <f>[8]Outubro!$K$25</f>
        <v>0</v>
      </c>
      <c r="W12" s="17">
        <f>[8]Outubro!$K$26</f>
        <v>0</v>
      </c>
      <c r="X12" s="17">
        <f>[8]Outubro!$K$27</f>
        <v>0</v>
      </c>
      <c r="Y12" s="17">
        <f>[8]Outubro!$K$28</f>
        <v>0.2</v>
      </c>
      <c r="Z12" s="17">
        <f>[8]Outubro!$K$29</f>
        <v>0</v>
      </c>
      <c r="AA12" s="17">
        <f>[8]Outubro!$K$30</f>
        <v>0</v>
      </c>
      <c r="AB12" s="17">
        <f>[8]Outubro!$K$31</f>
        <v>0</v>
      </c>
      <c r="AC12" s="17">
        <f>[8]Outubro!$K$32</f>
        <v>0</v>
      </c>
      <c r="AD12" s="17">
        <f>[8]Outubro!$K$33</f>
        <v>0</v>
      </c>
      <c r="AE12" s="17">
        <f>[8]Outubro!$K$34</f>
        <v>0.2</v>
      </c>
      <c r="AF12" s="17">
        <f>[8]Outubro!$K$35</f>
        <v>9.6</v>
      </c>
      <c r="AG12" s="28">
        <f t="shared" si="2"/>
        <v>22.799999999999997</v>
      </c>
      <c r="AH12" s="31">
        <f t="shared" si="3"/>
        <v>9.6</v>
      </c>
      <c r="AI12" s="80">
        <f t="shared" si="1"/>
        <v>23</v>
      </c>
    </row>
    <row r="13" spans="1:35" ht="17.100000000000001" customHeight="1">
      <c r="A13" s="15" t="s">
        <v>5</v>
      </c>
      <c r="B13" s="17">
        <f>[9]Outubro!$K$5</f>
        <v>0</v>
      </c>
      <c r="C13" s="17">
        <f>[9]Outubro!$K$6</f>
        <v>16.600000000000001</v>
      </c>
      <c r="D13" s="17">
        <f>[9]Outubro!$K$7</f>
        <v>0</v>
      </c>
      <c r="E13" s="17">
        <f>[9]Outubro!$K$8</f>
        <v>0</v>
      </c>
      <c r="F13" s="17">
        <f>[9]Outubro!$K$9</f>
        <v>0</v>
      </c>
      <c r="G13" s="17">
        <f>[9]Outubro!$K$10</f>
        <v>0</v>
      </c>
      <c r="H13" s="17">
        <f>[9]Outubro!$K$11</f>
        <v>0</v>
      </c>
      <c r="I13" s="17">
        <f>[9]Outubro!$K$12</f>
        <v>0</v>
      </c>
      <c r="J13" s="17">
        <f>[9]Outubro!$K$13</f>
        <v>0</v>
      </c>
      <c r="K13" s="17">
        <f>[9]Outubro!$K$14</f>
        <v>0</v>
      </c>
      <c r="L13" s="17">
        <f>[9]Outubro!$K$15</f>
        <v>0</v>
      </c>
      <c r="M13" s="17">
        <f>[9]Outubro!$K$16</f>
        <v>0</v>
      </c>
      <c r="N13" s="17">
        <f>[9]Outubro!$K$17</f>
        <v>0</v>
      </c>
      <c r="O13" s="17">
        <f>[9]Outubro!$K$18</f>
        <v>0</v>
      </c>
      <c r="P13" s="17">
        <f>[9]Outubro!$K$19</f>
        <v>0</v>
      </c>
      <c r="Q13" s="17">
        <f>[9]Outubro!$K$20</f>
        <v>0</v>
      </c>
      <c r="R13" s="17">
        <f>[9]Outubro!$K$21</f>
        <v>0</v>
      </c>
      <c r="S13" s="17">
        <f>[9]Outubro!$K$22</f>
        <v>0</v>
      </c>
      <c r="T13" s="17">
        <f>[9]Outubro!$K$23</f>
        <v>0</v>
      </c>
      <c r="U13" s="17">
        <f>[9]Outubro!$K$24</f>
        <v>35.6</v>
      </c>
      <c r="V13" s="17">
        <f>[9]Outubro!$K$25</f>
        <v>1.2</v>
      </c>
      <c r="W13" s="17">
        <f>[9]Outubro!$K$26</f>
        <v>0</v>
      </c>
      <c r="X13" s="17">
        <f>[9]Outubro!$K$27</f>
        <v>0</v>
      </c>
      <c r="Y13" s="17">
        <f>[9]Outubro!$K$28</f>
        <v>28.800000000000004</v>
      </c>
      <c r="Z13" s="17">
        <f>[9]Outubro!$K$29</f>
        <v>20.399999999999995</v>
      </c>
      <c r="AA13" s="17">
        <f>[9]Outubro!$K$30</f>
        <v>1</v>
      </c>
      <c r="AB13" s="17">
        <f>[9]Outubro!$K$31</f>
        <v>0.2</v>
      </c>
      <c r="AC13" s="17">
        <f>[9]Outubro!$K$32</f>
        <v>11.6</v>
      </c>
      <c r="AD13" s="17">
        <f>[9]Outubro!$K$33</f>
        <v>0</v>
      </c>
      <c r="AE13" s="17">
        <f>[9]Outubro!$K$34</f>
        <v>0</v>
      </c>
      <c r="AF13" s="18">
        <f>[9]Outubro!$K$35</f>
        <v>0</v>
      </c>
      <c r="AG13" s="28">
        <f t="shared" si="2"/>
        <v>115.4</v>
      </c>
      <c r="AH13" s="31">
        <f t="shared" si="3"/>
        <v>35.6</v>
      </c>
      <c r="AI13" s="80">
        <f t="shared" si="1"/>
        <v>23</v>
      </c>
    </row>
    <row r="14" spans="1:35" ht="17.100000000000001" customHeight="1">
      <c r="A14" s="15" t="s">
        <v>47</v>
      </c>
      <c r="B14" s="17">
        <f>[10]Outubro!$K$5</f>
        <v>0</v>
      </c>
      <c r="C14" s="17">
        <f>[10]Outubro!$K$6</f>
        <v>9</v>
      </c>
      <c r="D14" s="17">
        <f>[10]Outubro!$K$7</f>
        <v>0</v>
      </c>
      <c r="E14" s="17">
        <f>[10]Outubro!$K$8</f>
        <v>0</v>
      </c>
      <c r="F14" s="17">
        <f>[10]Outubro!$K$9</f>
        <v>0</v>
      </c>
      <c r="G14" s="17">
        <f>[10]Outubro!$K$10</f>
        <v>0</v>
      </c>
      <c r="H14" s="17">
        <f>[10]Outubro!$K$11</f>
        <v>0</v>
      </c>
      <c r="I14" s="17">
        <f>[10]Outubro!$K$12</f>
        <v>0</v>
      </c>
      <c r="J14" s="17">
        <f>[10]Outubro!$K$13</f>
        <v>0</v>
      </c>
      <c r="K14" s="17">
        <f>[10]Outubro!$K$14</f>
        <v>0</v>
      </c>
      <c r="L14" s="17">
        <f>[10]Outubro!$K$15</f>
        <v>0</v>
      </c>
      <c r="M14" s="17">
        <f>[10]Outubro!$K$16</f>
        <v>0</v>
      </c>
      <c r="N14" s="17">
        <f>[10]Outubro!$K$17</f>
        <v>0</v>
      </c>
      <c r="O14" s="17">
        <f>[10]Outubro!$K$18</f>
        <v>0</v>
      </c>
      <c r="P14" s="17">
        <f>[10]Outubro!$K$19</f>
        <v>0</v>
      </c>
      <c r="Q14" s="17">
        <f>[10]Outubro!$K$20</f>
        <v>0</v>
      </c>
      <c r="R14" s="17">
        <f>[10]Outubro!$K$21</f>
        <v>2.1999999999999997</v>
      </c>
      <c r="S14" s="17">
        <f>[10]Outubro!$K$22</f>
        <v>3.4000000000000004</v>
      </c>
      <c r="T14" s="17">
        <f>[10]Outubro!$K$23</f>
        <v>1.4</v>
      </c>
      <c r="U14" s="17">
        <f>[10]Outubro!$K$24</f>
        <v>1</v>
      </c>
      <c r="V14" s="17">
        <f>[10]Outubro!$K$25</f>
        <v>0</v>
      </c>
      <c r="W14" s="17">
        <f>[10]Outubro!$K$26</f>
        <v>0</v>
      </c>
      <c r="X14" s="17">
        <f>[10]Outubro!$K$27</f>
        <v>3.6</v>
      </c>
      <c r="Y14" s="17">
        <f>[10]Outubro!$K$28</f>
        <v>12.6</v>
      </c>
      <c r="Z14" s="17">
        <f>[10]Outubro!$K$29</f>
        <v>2.6</v>
      </c>
      <c r="AA14" s="17">
        <f>[10]Outubro!$K$30</f>
        <v>0</v>
      </c>
      <c r="AB14" s="17">
        <f>[10]Outubro!$K$31</f>
        <v>0</v>
      </c>
      <c r="AC14" s="17">
        <f>[10]Outubro!$K$32</f>
        <v>0</v>
      </c>
      <c r="AD14" s="17">
        <f>[10]Outubro!$K$33</f>
        <v>0</v>
      </c>
      <c r="AE14" s="17">
        <f>[10]Outubro!$K$34</f>
        <v>5</v>
      </c>
      <c r="AF14" s="18">
        <f>[10]Outubro!$K$35</f>
        <v>18.399999999999999</v>
      </c>
      <c r="AG14" s="28">
        <f>SUM(B14:AF14)</f>
        <v>59.2</v>
      </c>
      <c r="AH14" s="31">
        <f>MAX(B14:AF14)</f>
        <v>18.399999999999999</v>
      </c>
      <c r="AI14" s="80">
        <f t="shared" si="1"/>
        <v>21</v>
      </c>
    </row>
    <row r="15" spans="1:35" ht="17.100000000000001" customHeight="1">
      <c r="A15" s="15" t="s">
        <v>6</v>
      </c>
      <c r="B15" s="17">
        <f>[11]Outubro!$K$5</f>
        <v>18.2</v>
      </c>
      <c r="C15" s="17">
        <f>[11]Outubro!$K$6</f>
        <v>0</v>
      </c>
      <c r="D15" s="17">
        <f>[11]Outubro!$K$7</f>
        <v>0</v>
      </c>
      <c r="E15" s="17">
        <f>[11]Outubro!$K$8</f>
        <v>0</v>
      </c>
      <c r="F15" s="17">
        <f>[11]Outubro!$K$9</f>
        <v>0</v>
      </c>
      <c r="G15" s="17">
        <f>[11]Outubro!$K$10</f>
        <v>0</v>
      </c>
      <c r="H15" s="17">
        <f>[11]Outubro!$K$11</f>
        <v>0</v>
      </c>
      <c r="I15" s="17">
        <f>[11]Outubro!$K$12</f>
        <v>0</v>
      </c>
      <c r="J15" s="17">
        <f>[11]Outubro!$K$13</f>
        <v>0</v>
      </c>
      <c r="K15" s="17">
        <f>[11]Outubro!$K$14</f>
        <v>0</v>
      </c>
      <c r="L15" s="17">
        <f>[11]Outubro!$K$15</f>
        <v>0</v>
      </c>
      <c r="M15" s="17">
        <f>[11]Outubro!$K$16</f>
        <v>0</v>
      </c>
      <c r="N15" s="17">
        <f>[11]Outubro!$K$17</f>
        <v>0</v>
      </c>
      <c r="O15" s="17">
        <f>[11]Outubro!$K$18</f>
        <v>0</v>
      </c>
      <c r="P15" s="17">
        <f>[11]Outubro!$K$19</f>
        <v>0</v>
      </c>
      <c r="Q15" s="17">
        <f>[11]Outubro!$K$20</f>
        <v>0</v>
      </c>
      <c r="R15" s="17">
        <f>[11]Outubro!$K$21</f>
        <v>21.8</v>
      </c>
      <c r="S15" s="17">
        <f>[11]Outubro!$K$22</f>
        <v>0</v>
      </c>
      <c r="T15" s="17">
        <f>[11]Outubro!$K$23</f>
        <v>0</v>
      </c>
      <c r="U15" s="17">
        <f>[11]Outubro!$K$24</f>
        <v>1.2</v>
      </c>
      <c r="V15" s="17">
        <f>[11]Outubro!$K$25</f>
        <v>0</v>
      </c>
      <c r="W15" s="17">
        <f>[11]Outubro!$K$26</f>
        <v>0</v>
      </c>
      <c r="X15" s="17">
        <f>[11]Outubro!$K$27</f>
        <v>0</v>
      </c>
      <c r="Y15" s="17">
        <f>[11]Outubro!$K$28</f>
        <v>9.1999999999999993</v>
      </c>
      <c r="Z15" s="17">
        <f>[11]Outubro!$K$29</f>
        <v>3.4000000000000008</v>
      </c>
      <c r="AA15" s="17">
        <f>[11]Outubro!$K$30</f>
        <v>4</v>
      </c>
      <c r="AB15" s="17">
        <f>[11]Outubro!$K$31</f>
        <v>1.4</v>
      </c>
      <c r="AC15" s="17">
        <f>[11]Outubro!$K$32</f>
        <v>0</v>
      </c>
      <c r="AD15" s="17">
        <f>[11]Outubro!$K$33</f>
        <v>0</v>
      </c>
      <c r="AE15" s="17">
        <f>[11]Outubro!$K$34</f>
        <v>0</v>
      </c>
      <c r="AF15" s="18">
        <f>[11]Outubro!$K$35</f>
        <v>0</v>
      </c>
      <c r="AG15" s="28">
        <f t="shared" si="2"/>
        <v>59.2</v>
      </c>
      <c r="AH15" s="31">
        <f t="shared" si="3"/>
        <v>21.8</v>
      </c>
      <c r="AI15" s="80">
        <f t="shared" si="1"/>
        <v>24</v>
      </c>
    </row>
    <row r="16" spans="1:35" ht="17.100000000000001" customHeight="1">
      <c r="A16" s="15" t="s">
        <v>7</v>
      </c>
      <c r="B16" s="17">
        <f>[12]Outubro!$K$5</f>
        <v>0.60000000000000009</v>
      </c>
      <c r="C16" s="17">
        <f>[12]Outubro!$K$6</f>
        <v>0.4</v>
      </c>
      <c r="D16" s="17">
        <f>[12]Outubro!$K$7</f>
        <v>0.4</v>
      </c>
      <c r="E16" s="17">
        <f>[12]Outubro!$K$8</f>
        <v>0.4</v>
      </c>
      <c r="F16" s="17">
        <f>[12]Outubro!$K$9</f>
        <v>0</v>
      </c>
      <c r="G16" s="17">
        <f>[12]Outubro!$K$10</f>
        <v>0</v>
      </c>
      <c r="H16" s="17">
        <f>[12]Outubro!$K$11</f>
        <v>2.1999999999999997</v>
      </c>
      <c r="I16" s="17">
        <f>[12]Outubro!$K$12</f>
        <v>0.4</v>
      </c>
      <c r="J16" s="17">
        <f>[12]Outubro!$K$13</f>
        <v>0</v>
      </c>
      <c r="K16" s="17">
        <f>[12]Outubro!$K$14</f>
        <v>0</v>
      </c>
      <c r="L16" s="17">
        <f>[12]Outubro!$K$15</f>
        <v>0</v>
      </c>
      <c r="M16" s="17">
        <f>[12]Outubro!$K$16</f>
        <v>0</v>
      </c>
      <c r="N16" s="17">
        <f>[12]Outubro!$K$17</f>
        <v>0</v>
      </c>
      <c r="O16" s="17">
        <f>[12]Outubro!$K$18</f>
        <v>0</v>
      </c>
      <c r="P16" s="17">
        <f>[12]Outubro!$K$19</f>
        <v>0</v>
      </c>
      <c r="Q16" s="17">
        <f>[12]Outubro!$K$20</f>
        <v>0</v>
      </c>
      <c r="R16" s="17">
        <f>[12]Outubro!$K$21</f>
        <v>0</v>
      </c>
      <c r="S16" s="17">
        <f>[12]Outubro!$K$22</f>
        <v>0</v>
      </c>
      <c r="T16" s="17">
        <f>[12]Outubro!$K$23</f>
        <v>0</v>
      </c>
      <c r="U16" s="17">
        <f>[12]Outubro!$K$24</f>
        <v>1.9999999999999998</v>
      </c>
      <c r="V16" s="17">
        <f>[12]Outubro!$K$25</f>
        <v>1.7999999999999998</v>
      </c>
      <c r="W16" s="17">
        <f>[12]Outubro!$K$26</f>
        <v>1.2</v>
      </c>
      <c r="X16" s="17">
        <f>[12]Outubro!$K$27</f>
        <v>0.8</v>
      </c>
      <c r="Y16" s="17">
        <f>[12]Outubro!$K$28</f>
        <v>0.4</v>
      </c>
      <c r="Z16" s="17">
        <f>[12]Outubro!$K$29</f>
        <v>0.4</v>
      </c>
      <c r="AA16" s="17">
        <f>[12]Outubro!$K$30</f>
        <v>0.4</v>
      </c>
      <c r="AB16" s="17">
        <f>[12]Outubro!$K$31</f>
        <v>0.4</v>
      </c>
      <c r="AC16" s="17">
        <f>[12]Outubro!$K$32</f>
        <v>0.2</v>
      </c>
      <c r="AD16" s="17">
        <f>[12]Outubro!$K$33</f>
        <v>0.2</v>
      </c>
      <c r="AE16" s="17">
        <f>[12]Outubro!$K$34</f>
        <v>0.2</v>
      </c>
      <c r="AF16" s="18">
        <f>[12]Outubro!$K$35</f>
        <v>0</v>
      </c>
      <c r="AG16" s="28">
        <f t="shared" si="2"/>
        <v>12.399999999999999</v>
      </c>
      <c r="AH16" s="31">
        <f t="shared" si="3"/>
        <v>2.1999999999999997</v>
      </c>
      <c r="AI16" s="80">
        <f t="shared" si="1"/>
        <v>14</v>
      </c>
    </row>
    <row r="17" spans="1:37" ht="17.100000000000001" customHeight="1">
      <c r="A17" s="15" t="s">
        <v>8</v>
      </c>
      <c r="B17" s="17">
        <f>[13]Outubro!$K$5</f>
        <v>0</v>
      </c>
      <c r="C17" s="17">
        <f>[13]Outubro!$K$6</f>
        <v>0</v>
      </c>
      <c r="D17" s="17">
        <f>[13]Outubro!$K$7</f>
        <v>0</v>
      </c>
      <c r="E17" s="17">
        <f>[13]Outubro!$K$8</f>
        <v>0</v>
      </c>
      <c r="F17" s="17">
        <f>[13]Outubro!$K$9</f>
        <v>0</v>
      </c>
      <c r="G17" s="17">
        <f>[13]Outubro!$K$10</f>
        <v>2.8</v>
      </c>
      <c r="H17" s="17">
        <f>[13]Outubro!$K$11</f>
        <v>6.2</v>
      </c>
      <c r="I17" s="17">
        <f>[13]Outubro!$K$12</f>
        <v>0</v>
      </c>
      <c r="J17" s="17">
        <f>[13]Outubro!$K$13</f>
        <v>0</v>
      </c>
      <c r="K17" s="17">
        <f>[13]Outubro!$K$14</f>
        <v>0</v>
      </c>
      <c r="L17" s="17">
        <f>[13]Outubro!$K$15</f>
        <v>0</v>
      </c>
      <c r="M17" s="17">
        <f>[13]Outubro!$K$16</f>
        <v>0</v>
      </c>
      <c r="N17" s="17">
        <f>[13]Outubro!$K$17</f>
        <v>0</v>
      </c>
      <c r="O17" s="17">
        <f>[13]Outubro!$K$18</f>
        <v>0</v>
      </c>
      <c r="P17" s="17">
        <f>[13]Outubro!$K$19</f>
        <v>0</v>
      </c>
      <c r="Q17" s="17">
        <f>[13]Outubro!$K$20</f>
        <v>0</v>
      </c>
      <c r="R17" s="17">
        <f>[13]Outubro!$K$21</f>
        <v>0</v>
      </c>
      <c r="S17" s="17">
        <f>[13]Outubro!$K$22</f>
        <v>0</v>
      </c>
      <c r="T17" s="17">
        <f>[13]Outubro!$K$23</f>
        <v>12.399999999999999</v>
      </c>
      <c r="U17" s="17">
        <f>[13]Outubro!$K$24</f>
        <v>43.199999999999996</v>
      </c>
      <c r="V17" s="17">
        <f>[13]Outubro!$K$25</f>
        <v>0</v>
      </c>
      <c r="W17" s="17">
        <f>[13]Outubro!$K$26</f>
        <v>0</v>
      </c>
      <c r="X17" s="17">
        <f>[13]Outubro!$K$27</f>
        <v>0</v>
      </c>
      <c r="Y17" s="17">
        <f>[13]Outubro!$K$28</f>
        <v>0.2</v>
      </c>
      <c r="Z17" s="17">
        <f>[13]Outubro!$K$29</f>
        <v>0</v>
      </c>
      <c r="AA17" s="17">
        <f>[13]Outubro!$K$30</f>
        <v>0</v>
      </c>
      <c r="AB17" s="17">
        <f>[13]Outubro!$K$31</f>
        <v>0</v>
      </c>
      <c r="AC17" s="17">
        <f>[13]Outubro!$K$32</f>
        <v>0</v>
      </c>
      <c r="AD17" s="17">
        <f>[13]Outubro!$K$33</f>
        <v>0</v>
      </c>
      <c r="AE17" s="17">
        <f>[13]Outubro!$K$34</f>
        <v>24.4</v>
      </c>
      <c r="AF17" s="17">
        <f>[13]Outubro!$K$35</f>
        <v>0.4</v>
      </c>
      <c r="AG17" s="28">
        <f t="shared" si="2"/>
        <v>89.6</v>
      </c>
      <c r="AH17" s="31">
        <f t="shared" si="3"/>
        <v>43.199999999999996</v>
      </c>
      <c r="AI17" s="80">
        <f t="shared" si="1"/>
        <v>24</v>
      </c>
      <c r="AK17" s="23" t="s">
        <v>51</v>
      </c>
    </row>
    <row r="18" spans="1:37" ht="17.100000000000001" customHeight="1">
      <c r="A18" s="15" t="s">
        <v>9</v>
      </c>
      <c r="B18" s="17">
        <f>[14]Outubro!$K$5</f>
        <v>0.2</v>
      </c>
      <c r="C18" s="17">
        <f>[14]Outubro!$K$6</f>
        <v>0</v>
      </c>
      <c r="D18" s="17">
        <f>[14]Outubro!$K$7</f>
        <v>0</v>
      </c>
      <c r="E18" s="17">
        <f>[14]Outubro!$K$8</f>
        <v>0</v>
      </c>
      <c r="F18" s="17">
        <f>[14]Outubro!$K$9</f>
        <v>0</v>
      </c>
      <c r="G18" s="17">
        <f>[14]Outubro!$K$10</f>
        <v>0</v>
      </c>
      <c r="H18" s="17">
        <f>[14]Outubro!$K$11</f>
        <v>0.2</v>
      </c>
      <c r="I18" s="17">
        <f>[14]Outubro!$K$12</f>
        <v>0</v>
      </c>
      <c r="J18" s="17">
        <f>[14]Outubro!$K$13</f>
        <v>0</v>
      </c>
      <c r="K18" s="17">
        <f>[14]Outubro!$K$14</f>
        <v>0</v>
      </c>
      <c r="L18" s="17">
        <f>[14]Outubro!$K$15</f>
        <v>0</v>
      </c>
      <c r="M18" s="17">
        <f>[14]Outubro!$K$16</f>
        <v>0</v>
      </c>
      <c r="N18" s="17">
        <f>[14]Outubro!$K$17</f>
        <v>0</v>
      </c>
      <c r="O18" s="17">
        <f>[14]Outubro!$K$18</f>
        <v>0</v>
      </c>
      <c r="P18" s="17">
        <f>[14]Outubro!$K$19</f>
        <v>0.2</v>
      </c>
      <c r="Q18" s="17">
        <f>[14]Outubro!$K$20</f>
        <v>0</v>
      </c>
      <c r="R18" s="17">
        <f>[14]Outubro!$K$21</f>
        <v>0</v>
      </c>
      <c r="S18" s="17">
        <f>[14]Outubro!$K$22</f>
        <v>50.4</v>
      </c>
      <c r="T18" s="17">
        <f>[14]Outubro!$K$23</f>
        <v>0</v>
      </c>
      <c r="U18" s="17">
        <f>[14]Outubro!$K$24</f>
        <v>57.800000000000011</v>
      </c>
      <c r="V18" s="17">
        <f>[14]Outubro!$K$25</f>
        <v>0.2</v>
      </c>
      <c r="W18" s="17">
        <f>[14]Outubro!$K$26</f>
        <v>0</v>
      </c>
      <c r="X18" s="17">
        <f>[14]Outubro!$K$27</f>
        <v>0</v>
      </c>
      <c r="Y18" s="17">
        <f>[14]Outubro!$K$28</f>
        <v>0.4</v>
      </c>
      <c r="Z18" s="17">
        <f>[14]Outubro!$K$29</f>
        <v>22.8</v>
      </c>
      <c r="AA18" s="17">
        <f>[14]Outubro!$K$30</f>
        <v>0</v>
      </c>
      <c r="AB18" s="17">
        <f>[14]Outubro!$K$31</f>
        <v>0</v>
      </c>
      <c r="AC18" s="17">
        <f>[14]Outubro!$K$32</f>
        <v>0</v>
      </c>
      <c r="AD18" s="17">
        <f>[14]Outubro!$K$33</f>
        <v>0</v>
      </c>
      <c r="AE18" s="17">
        <f>[14]Outubro!$K$34</f>
        <v>0.2</v>
      </c>
      <c r="AF18" s="18">
        <f>[14]Outubro!$K$35</f>
        <v>2.2000000000000002</v>
      </c>
      <c r="AG18" s="28">
        <f t="shared" ref="AG18:AG32" si="6">SUM(B18:AF18)</f>
        <v>134.6</v>
      </c>
      <c r="AH18" s="31">
        <f t="shared" ref="AH18:AH32" si="7">MAX(B18:AF18)</f>
        <v>57.800000000000011</v>
      </c>
      <c r="AI18" s="80">
        <f t="shared" si="1"/>
        <v>21</v>
      </c>
      <c r="AJ18" s="23" t="s">
        <v>51</v>
      </c>
      <c r="AK18" s="23" t="s">
        <v>51</v>
      </c>
    </row>
    <row r="19" spans="1:37" ht="17.100000000000001" customHeight="1">
      <c r="A19" s="15" t="s">
        <v>46</v>
      </c>
      <c r="B19" s="17">
        <f>[15]Outubro!$K$5</f>
        <v>0</v>
      </c>
      <c r="C19" s="17">
        <f>[15]Outubro!$K$6</f>
        <v>0</v>
      </c>
      <c r="D19" s="17">
        <f>[15]Outubro!$K$7</f>
        <v>0</v>
      </c>
      <c r="E19" s="17">
        <f>[15]Outubro!$K$8</f>
        <v>0</v>
      </c>
      <c r="F19" s="17">
        <f>[15]Outubro!$K$9</f>
        <v>0</v>
      </c>
      <c r="G19" s="17">
        <f>[15]Outubro!$K$10</f>
        <v>0</v>
      </c>
      <c r="H19" s="17">
        <f>[15]Outubro!$K$11</f>
        <v>0</v>
      </c>
      <c r="I19" s="17">
        <f>[15]Outubro!$K$12</f>
        <v>0</v>
      </c>
      <c r="J19" s="17">
        <f>[15]Outubro!$K$13</f>
        <v>0</v>
      </c>
      <c r="K19" s="17">
        <f>[15]Outubro!$K$14</f>
        <v>0</v>
      </c>
      <c r="L19" s="17">
        <f>[15]Outubro!$K$15</f>
        <v>0</v>
      </c>
      <c r="M19" s="17">
        <f>[15]Outubro!$K$16</f>
        <v>0</v>
      </c>
      <c r="N19" s="17">
        <f>[15]Outubro!$K$17</f>
        <v>0</v>
      </c>
      <c r="O19" s="17">
        <f>[15]Outubro!$K$18</f>
        <v>0</v>
      </c>
      <c r="P19" s="17">
        <f>[15]Outubro!$K$19</f>
        <v>0</v>
      </c>
      <c r="Q19" s="17">
        <f>[15]Outubro!$K$20</f>
        <v>0</v>
      </c>
      <c r="R19" s="17">
        <f>[15]Outubro!$K$21</f>
        <v>0</v>
      </c>
      <c r="S19" s="17">
        <f>[15]Outubro!$K$22</f>
        <v>0</v>
      </c>
      <c r="T19" s="17">
        <f>[15]Outubro!$K$23</f>
        <v>0</v>
      </c>
      <c r="U19" s="17">
        <f>[15]Outubro!$K$24</f>
        <v>0</v>
      </c>
      <c r="V19" s="17">
        <f>[15]Outubro!$K$25</f>
        <v>0</v>
      </c>
      <c r="W19" s="17">
        <f>[15]Outubro!$K$26</f>
        <v>0</v>
      </c>
      <c r="X19" s="17">
        <f>[15]Outubro!$K$27</f>
        <v>0</v>
      </c>
      <c r="Y19" s="17">
        <f>[15]Outubro!$K$28</f>
        <v>0</v>
      </c>
      <c r="Z19" s="17">
        <f>[15]Outubro!$K$29</f>
        <v>1.6</v>
      </c>
      <c r="AA19" s="17">
        <f>[15]Outubro!$K$30</f>
        <v>0.2</v>
      </c>
      <c r="AB19" s="17">
        <f>[15]Outubro!$K$31</f>
        <v>0</v>
      </c>
      <c r="AC19" s="17">
        <f>[15]Outubro!$K$32</f>
        <v>0.2</v>
      </c>
      <c r="AD19" s="17">
        <f>[15]Outubro!$K$33</f>
        <v>0</v>
      </c>
      <c r="AE19" s="17">
        <f>[15]Outubro!$K$34</f>
        <v>5.8</v>
      </c>
      <c r="AF19" s="18">
        <f>[15]Outubro!$K$35</f>
        <v>0</v>
      </c>
      <c r="AG19" s="28">
        <f t="shared" ref="AG19:AG20" si="8">SUM(B19:AF19)</f>
        <v>7.8</v>
      </c>
      <c r="AH19" s="31">
        <f t="shared" ref="AH19:AH20" si="9">MAX(B19:AF19)</f>
        <v>5.8</v>
      </c>
      <c r="AI19" s="80">
        <f t="shared" si="1"/>
        <v>27</v>
      </c>
    </row>
    <row r="20" spans="1:37" ht="17.100000000000001" customHeight="1">
      <c r="A20" s="15" t="s">
        <v>10</v>
      </c>
      <c r="B20" s="17">
        <f>[16]Outubro!$K$5</f>
        <v>0</v>
      </c>
      <c r="C20" s="17">
        <f>[16]Outubro!$K$6</f>
        <v>0</v>
      </c>
      <c r="D20" s="17">
        <f>[16]Outubro!$K$7</f>
        <v>0</v>
      </c>
      <c r="E20" s="17">
        <f>[16]Outubro!$K$8</f>
        <v>0</v>
      </c>
      <c r="F20" s="17">
        <f>[16]Outubro!$K$9</f>
        <v>0</v>
      </c>
      <c r="G20" s="17">
        <f>[16]Outubro!$K$10</f>
        <v>0</v>
      </c>
      <c r="H20" s="17">
        <f>[16]Outubro!$K$11</f>
        <v>12</v>
      </c>
      <c r="I20" s="17">
        <f>[16]Outubro!$K$12</f>
        <v>0</v>
      </c>
      <c r="J20" s="17">
        <f>[16]Outubro!$K$13</f>
        <v>0</v>
      </c>
      <c r="K20" s="17">
        <f>[16]Outubro!$K$14</f>
        <v>0</v>
      </c>
      <c r="L20" s="17">
        <f>[16]Outubro!$K$15</f>
        <v>0</v>
      </c>
      <c r="M20" s="17">
        <f>[16]Outubro!$K$16</f>
        <v>0</v>
      </c>
      <c r="N20" s="17">
        <f>[16]Outubro!$K$17</f>
        <v>0</v>
      </c>
      <c r="O20" s="17">
        <f>[16]Outubro!$K$18</f>
        <v>0</v>
      </c>
      <c r="P20" s="17">
        <f>[16]Outubro!$K$19</f>
        <v>0</v>
      </c>
      <c r="Q20" s="17">
        <f>[16]Outubro!$K$20</f>
        <v>0</v>
      </c>
      <c r="R20" s="17">
        <f>[16]Outubro!$K$21</f>
        <v>0</v>
      </c>
      <c r="S20" s="17">
        <f>[16]Outubro!$K$22</f>
        <v>0</v>
      </c>
      <c r="T20" s="17">
        <f>[16]Outubro!$K$23</f>
        <v>7.6</v>
      </c>
      <c r="U20" s="17">
        <f>[16]Outubro!$K$24</f>
        <v>37.79999999999999</v>
      </c>
      <c r="V20" s="17">
        <f>[16]Outubro!$K$25</f>
        <v>0.2</v>
      </c>
      <c r="W20" s="17">
        <f>[16]Outubro!$K$26</f>
        <v>0</v>
      </c>
      <c r="X20" s="17">
        <f>[16]Outubro!$K$27</f>
        <v>0</v>
      </c>
      <c r="Y20" s="17">
        <f>[16]Outubro!$K$28</f>
        <v>12.199999999999998</v>
      </c>
      <c r="Z20" s="17">
        <f>[16]Outubro!$K$29</f>
        <v>0.8</v>
      </c>
      <c r="AA20" s="17">
        <f>[16]Outubro!$K$30</f>
        <v>0</v>
      </c>
      <c r="AB20" s="17">
        <f>[16]Outubro!$K$31</f>
        <v>0</v>
      </c>
      <c r="AC20" s="17">
        <f>[16]Outubro!$K$32</f>
        <v>0</v>
      </c>
      <c r="AD20" s="17">
        <f>[16]Outubro!$K$33</f>
        <v>0</v>
      </c>
      <c r="AE20" s="17">
        <f>[16]Outubro!$K$34</f>
        <v>3.4000000000000004</v>
      </c>
      <c r="AF20" s="18">
        <f>[16]Outubro!$K$35</f>
        <v>2.6</v>
      </c>
      <c r="AG20" s="28">
        <f t="shared" si="8"/>
        <v>76.599999999999994</v>
      </c>
      <c r="AH20" s="31">
        <f t="shared" si="9"/>
        <v>37.79999999999999</v>
      </c>
      <c r="AI20" s="80">
        <f t="shared" si="1"/>
        <v>23</v>
      </c>
      <c r="AJ20" s="23" t="s">
        <v>51</v>
      </c>
    </row>
    <row r="21" spans="1:37" ht="17.100000000000001" customHeight="1">
      <c r="A21" s="15" t="s">
        <v>11</v>
      </c>
      <c r="B21" s="17">
        <f>[17]Outubro!$K$5</f>
        <v>0</v>
      </c>
      <c r="C21" s="17">
        <f>[17]Outubro!$K$6</f>
        <v>0</v>
      </c>
      <c r="D21" s="17">
        <f>[17]Outubro!$K$7</f>
        <v>0</v>
      </c>
      <c r="E21" s="17">
        <f>[17]Outubro!$K$8</f>
        <v>0</v>
      </c>
      <c r="F21" s="17">
        <f>[17]Outubro!$K$9</f>
        <v>0</v>
      </c>
      <c r="G21" s="17">
        <f>[17]Outubro!$K$10</f>
        <v>0</v>
      </c>
      <c r="H21" s="17">
        <f>[17]Outubro!$K$11</f>
        <v>0.4</v>
      </c>
      <c r="I21" s="17">
        <f>[17]Outubro!$K$12</f>
        <v>0</v>
      </c>
      <c r="J21" s="17">
        <f>[17]Outubro!$K$13</f>
        <v>0</v>
      </c>
      <c r="K21" s="17">
        <f>[17]Outubro!$K$14</f>
        <v>0</v>
      </c>
      <c r="L21" s="17">
        <f>[17]Outubro!$K$15</f>
        <v>0</v>
      </c>
      <c r="M21" s="17">
        <f>[17]Outubro!$K$16</f>
        <v>0</v>
      </c>
      <c r="N21" s="17">
        <f>[17]Outubro!$K$17</f>
        <v>0</v>
      </c>
      <c r="O21" s="17">
        <f>[17]Outubro!$K$18</f>
        <v>0</v>
      </c>
      <c r="P21" s="17">
        <f>[17]Outubro!$K$19</f>
        <v>0</v>
      </c>
      <c r="Q21" s="17">
        <f>[17]Outubro!$K$20</f>
        <v>0</v>
      </c>
      <c r="R21" s="17">
        <f>[17]Outubro!$K$21</f>
        <v>0</v>
      </c>
      <c r="S21" s="17">
        <f>[17]Outubro!$K$22</f>
        <v>0</v>
      </c>
      <c r="T21" s="17">
        <f>[17]Outubro!$K$23</f>
        <v>0</v>
      </c>
      <c r="U21" s="17">
        <f>[17]Outubro!$K$24</f>
        <v>5.4</v>
      </c>
      <c r="V21" s="17">
        <f>[17]Outubro!$K$25</f>
        <v>0</v>
      </c>
      <c r="W21" s="17">
        <f>[17]Outubro!$K$26</f>
        <v>0</v>
      </c>
      <c r="X21" s="17">
        <f>[17]Outubro!$K$27</f>
        <v>14.399999999999999</v>
      </c>
      <c r="Y21" s="17">
        <f>[17]Outubro!$K$28</f>
        <v>16.2</v>
      </c>
      <c r="Z21" s="17">
        <f>[17]Outubro!$K$29</f>
        <v>0</v>
      </c>
      <c r="AA21" s="17">
        <f>[17]Outubro!$K$30</f>
        <v>0</v>
      </c>
      <c r="AB21" s="17">
        <f>[17]Outubro!$K$31</f>
        <v>0</v>
      </c>
      <c r="AC21" s="17">
        <f>[17]Outubro!$K$32</f>
        <v>0.2</v>
      </c>
      <c r="AD21" s="17">
        <f>[17]Outubro!$K$33</f>
        <v>0</v>
      </c>
      <c r="AE21" s="17">
        <f>[17]Outubro!$K$34</f>
        <v>0</v>
      </c>
      <c r="AF21" s="18">
        <f>[17]Outubro!$K$35</f>
        <v>1.2</v>
      </c>
      <c r="AG21" s="28">
        <f t="shared" si="6"/>
        <v>37.800000000000004</v>
      </c>
      <c r="AH21" s="31">
        <f t="shared" si="7"/>
        <v>16.2</v>
      </c>
      <c r="AI21" s="80">
        <f t="shared" si="1"/>
        <v>25</v>
      </c>
    </row>
    <row r="22" spans="1:37" ht="17.100000000000001" customHeight="1">
      <c r="A22" s="15" t="s">
        <v>12</v>
      </c>
      <c r="B22" s="17">
        <f>[18]Outubro!$K$5</f>
        <v>0</v>
      </c>
      <c r="C22" s="17">
        <f>[18]Outubro!$K$6</f>
        <v>0</v>
      </c>
      <c r="D22" s="17">
        <f>[18]Outubro!$K$7</f>
        <v>0</v>
      </c>
      <c r="E22" s="17">
        <f>[18]Outubro!$K$8</f>
        <v>0</v>
      </c>
      <c r="F22" s="17">
        <f>[18]Outubro!$K$9</f>
        <v>0</v>
      </c>
      <c r="G22" s="17">
        <f>[18]Outubro!$K$10</f>
        <v>0</v>
      </c>
      <c r="H22" s="17">
        <f>[18]Outubro!$K$11</f>
        <v>0</v>
      </c>
      <c r="I22" s="17">
        <f>[18]Outubro!$K$12</f>
        <v>0</v>
      </c>
      <c r="J22" s="17">
        <f>[18]Outubro!$K$13</f>
        <v>0</v>
      </c>
      <c r="K22" s="17">
        <f>[18]Outubro!$K$14</f>
        <v>0</v>
      </c>
      <c r="L22" s="17">
        <f>[18]Outubro!$K$15</f>
        <v>0</v>
      </c>
      <c r="M22" s="17">
        <f>[18]Outubro!$K$16</f>
        <v>0</v>
      </c>
      <c r="N22" s="17">
        <f>[18]Outubro!$K$17</f>
        <v>0</v>
      </c>
      <c r="O22" s="17">
        <f>[18]Outubro!$K$18</f>
        <v>0</v>
      </c>
      <c r="P22" s="17">
        <f>[18]Outubro!$K$19</f>
        <v>0</v>
      </c>
      <c r="Q22" s="17">
        <f>[18]Outubro!$K$20</f>
        <v>0</v>
      </c>
      <c r="R22" s="17">
        <f>[18]Outubro!$K$21</f>
        <v>0</v>
      </c>
      <c r="S22" s="17">
        <f>[18]Outubro!$K$22</f>
        <v>0</v>
      </c>
      <c r="T22" s="17">
        <f>[18]Outubro!$K$23</f>
        <v>0</v>
      </c>
      <c r="U22" s="17">
        <f>[18]Outubro!$K$24</f>
        <v>1.4000000000000001</v>
      </c>
      <c r="V22" s="17">
        <f>[18]Outubro!$K$25</f>
        <v>5.8000000000000016</v>
      </c>
      <c r="W22" s="17">
        <f>[18]Outubro!$K$26</f>
        <v>1.7999999999999998</v>
      </c>
      <c r="X22" s="17">
        <f>[18]Outubro!$K$27</f>
        <v>0.60000000000000009</v>
      </c>
      <c r="Y22" s="17">
        <f>[18]Outubro!$K$28</f>
        <v>0.60000000000000009</v>
      </c>
      <c r="Z22" s="17">
        <f>[18]Outubro!$K$29</f>
        <v>0.4</v>
      </c>
      <c r="AA22" s="17">
        <f>[18]Outubro!$K$30</f>
        <v>0.60000000000000009</v>
      </c>
      <c r="AB22" s="17">
        <f>[18]Outubro!$K$31</f>
        <v>0.4</v>
      </c>
      <c r="AC22" s="17">
        <f>[18]Outubro!$K$32</f>
        <v>0.4</v>
      </c>
      <c r="AD22" s="17">
        <f>[18]Outubro!$K$33</f>
        <v>0</v>
      </c>
      <c r="AE22" s="17">
        <f>[18]Outubro!$K$34</f>
        <v>0.2</v>
      </c>
      <c r="AF22" s="18">
        <f>[18]Outubro!$K$35</f>
        <v>0</v>
      </c>
      <c r="AG22" s="28">
        <f t="shared" si="6"/>
        <v>12.200000000000001</v>
      </c>
      <c r="AH22" s="31">
        <f t="shared" si="7"/>
        <v>5.8000000000000016</v>
      </c>
      <c r="AI22" s="80">
        <f t="shared" si="1"/>
        <v>21</v>
      </c>
    </row>
    <row r="23" spans="1:37" ht="17.100000000000001" customHeight="1">
      <c r="A23" s="15" t="s">
        <v>13</v>
      </c>
      <c r="B23" s="83" t="str">
        <f>[19]Outubro!$K$5</f>
        <v>*</v>
      </c>
      <c r="C23" s="83" t="str">
        <f>[19]Outubro!$K$6</f>
        <v>*</v>
      </c>
      <c r="D23" s="83" t="str">
        <f>[19]Outubro!$K$7</f>
        <v>*</v>
      </c>
      <c r="E23" s="83" t="str">
        <f>[19]Outubro!$K$8</f>
        <v>*</v>
      </c>
      <c r="F23" s="83" t="str">
        <f>[19]Outubro!$K$9</f>
        <v>*</v>
      </c>
      <c r="G23" s="17" t="str">
        <f>[19]Outubro!$K$10</f>
        <v>*</v>
      </c>
      <c r="H23" s="17">
        <f>[19]Outubro!$K$11</f>
        <v>0</v>
      </c>
      <c r="I23" s="17">
        <f>[19]Outubro!$K$12</f>
        <v>0</v>
      </c>
      <c r="J23" s="17">
        <f>[19]Outubro!$K$13</f>
        <v>0</v>
      </c>
      <c r="K23" s="17">
        <f>[19]Outubro!$K$14</f>
        <v>0</v>
      </c>
      <c r="L23" s="17">
        <f>[19]Outubro!$K$15</f>
        <v>0</v>
      </c>
      <c r="M23" s="17" t="str">
        <f>[19]Outubro!$K$16</f>
        <v>*</v>
      </c>
      <c r="N23" s="17" t="str">
        <f>[19]Outubro!$K$17</f>
        <v>*</v>
      </c>
      <c r="O23" s="83" t="str">
        <f>[19]Outubro!$K$18</f>
        <v>*</v>
      </c>
      <c r="P23" s="83" t="str">
        <f>[19]Outubro!$K$19</f>
        <v>*</v>
      </c>
      <c r="Q23" s="83" t="str">
        <f>[19]Outubro!$K$20</f>
        <v>*</v>
      </c>
      <c r="R23" s="83" t="str">
        <f>[19]Outubro!$K$21</f>
        <v>*</v>
      </c>
      <c r="S23" s="83" t="str">
        <f>[19]Outubro!$K$22</f>
        <v>*</v>
      </c>
      <c r="T23" s="83" t="str">
        <f>[19]Outubro!$K$23</f>
        <v>*</v>
      </c>
      <c r="U23" s="83" t="str">
        <f>[19]Outubro!$K$24</f>
        <v>*</v>
      </c>
      <c r="V23" s="83" t="str">
        <f>[19]Outubro!$K$25</f>
        <v>*</v>
      </c>
      <c r="W23" s="17" t="str">
        <f>[19]Outubro!$K$26</f>
        <v>*</v>
      </c>
      <c r="X23" s="17" t="str">
        <f>[19]Outubro!$K$27</f>
        <v>*</v>
      </c>
      <c r="Y23" s="83" t="str">
        <f>[19]Outubro!$K$28</f>
        <v>*</v>
      </c>
      <c r="Z23" s="83" t="str">
        <f>[19]Outubro!$K$29</f>
        <v>*</v>
      </c>
      <c r="AA23" s="83" t="str">
        <f>[19]Outubro!$K$30</f>
        <v>*</v>
      </c>
      <c r="AB23" s="83" t="str">
        <f>[19]Outubro!$K$31</f>
        <v>*</v>
      </c>
      <c r="AC23" s="17" t="str">
        <f>[19]Outubro!$K$32</f>
        <v>*</v>
      </c>
      <c r="AD23" s="17" t="str">
        <f>[19]Outubro!$K$33</f>
        <v>*</v>
      </c>
      <c r="AE23" s="17" t="str">
        <f>[19]Outubro!$K$34</f>
        <v>*</v>
      </c>
      <c r="AF23" s="18" t="str">
        <f>[19]Outubro!$K$35</f>
        <v>*</v>
      </c>
      <c r="AG23" s="28">
        <f t="shared" si="6"/>
        <v>0</v>
      </c>
      <c r="AH23" s="31">
        <f t="shared" si="7"/>
        <v>0</v>
      </c>
      <c r="AI23" s="80">
        <f t="shared" si="1"/>
        <v>5</v>
      </c>
    </row>
    <row r="24" spans="1:37" ht="17.100000000000001" customHeight="1">
      <c r="A24" s="15" t="s">
        <v>14</v>
      </c>
      <c r="B24" s="17">
        <f>[20]Outubro!$K$5</f>
        <v>2.6</v>
      </c>
      <c r="C24" s="17">
        <f>[20]Outubro!$K$6</f>
        <v>0</v>
      </c>
      <c r="D24" s="17">
        <f>[20]Outubro!$K$7</f>
        <v>0</v>
      </c>
      <c r="E24" s="17">
        <f>[20]Outubro!$K$8</f>
        <v>0</v>
      </c>
      <c r="F24" s="17">
        <f>[20]Outubro!$K$9</f>
        <v>0</v>
      </c>
      <c r="G24" s="17">
        <f>[20]Outubro!$K$10</f>
        <v>0</v>
      </c>
      <c r="H24" s="17">
        <f>[20]Outubro!$K$11</f>
        <v>0</v>
      </c>
      <c r="I24" s="17">
        <f>[20]Outubro!$K$12</f>
        <v>0</v>
      </c>
      <c r="J24" s="17">
        <f>[20]Outubro!$K$13</f>
        <v>0</v>
      </c>
      <c r="K24" s="17">
        <f>[20]Outubro!$K$14</f>
        <v>0</v>
      </c>
      <c r="L24" s="17">
        <f>[20]Outubro!$K$15</f>
        <v>0</v>
      </c>
      <c r="M24" s="17">
        <f>[20]Outubro!$K$16</f>
        <v>0</v>
      </c>
      <c r="N24" s="17">
        <f>[20]Outubro!$K$17</f>
        <v>0</v>
      </c>
      <c r="O24" s="17">
        <f>[20]Outubro!$K$18</f>
        <v>0</v>
      </c>
      <c r="P24" s="17">
        <f>[20]Outubro!$K$19</f>
        <v>0</v>
      </c>
      <c r="Q24" s="17">
        <f>[20]Outubro!$K$20</f>
        <v>0</v>
      </c>
      <c r="R24" s="17">
        <f>[20]Outubro!$K$21</f>
        <v>0</v>
      </c>
      <c r="S24" s="17" t="str">
        <f>[20]Outubro!$K$22</f>
        <v>*</v>
      </c>
      <c r="T24" s="17">
        <f>[20]Outubro!$K$23</f>
        <v>0</v>
      </c>
      <c r="U24" s="17">
        <f>[20]Outubro!$K$24</f>
        <v>0</v>
      </c>
      <c r="V24" s="17">
        <f>[20]Outubro!$K$25</f>
        <v>0</v>
      </c>
      <c r="W24" s="17">
        <f>[20]Outubro!$K$26</f>
        <v>0</v>
      </c>
      <c r="X24" s="17">
        <f>[20]Outubro!$K$27</f>
        <v>0</v>
      </c>
      <c r="Y24" s="17">
        <f>[20]Outubro!$K$28</f>
        <v>0</v>
      </c>
      <c r="Z24" s="17">
        <f>[20]Outubro!$K$29</f>
        <v>9.3999999999999986</v>
      </c>
      <c r="AA24" s="17">
        <f>[20]Outubro!$K$30</f>
        <v>1.2</v>
      </c>
      <c r="AB24" s="17">
        <f>[20]Outubro!$K$31</f>
        <v>0</v>
      </c>
      <c r="AC24" s="17">
        <f>[20]Outubro!$K$32</f>
        <v>0</v>
      </c>
      <c r="AD24" s="17">
        <f>[20]Outubro!$K$33</f>
        <v>0</v>
      </c>
      <c r="AE24" s="17">
        <f>[20]Outubro!$K$34</f>
        <v>18.2</v>
      </c>
      <c r="AF24" s="18">
        <f>[20]Outubro!$K$35</f>
        <v>0</v>
      </c>
      <c r="AG24" s="28">
        <f t="shared" si="6"/>
        <v>31.4</v>
      </c>
      <c r="AH24" s="31">
        <f t="shared" si="7"/>
        <v>18.2</v>
      </c>
      <c r="AI24" s="80">
        <f t="shared" si="1"/>
        <v>26</v>
      </c>
    </row>
    <row r="25" spans="1:37" ht="17.100000000000001" customHeight="1">
      <c r="A25" s="15" t="s">
        <v>15</v>
      </c>
      <c r="B25" s="17">
        <f>[21]Outubro!$K$5</f>
        <v>0</v>
      </c>
      <c r="C25" s="17">
        <f>[21]Outubro!$K$6</f>
        <v>0</v>
      </c>
      <c r="D25" s="17">
        <f>[21]Outubro!$K$7</f>
        <v>0</v>
      </c>
      <c r="E25" s="17">
        <f>[21]Outubro!$K$8</f>
        <v>0</v>
      </c>
      <c r="F25" s="17">
        <f>[21]Outubro!$K$9</f>
        <v>0</v>
      </c>
      <c r="G25" s="17">
        <f>[21]Outubro!$K$10</f>
        <v>0</v>
      </c>
      <c r="H25" s="17">
        <f>[21]Outubro!$K$11</f>
        <v>13.4</v>
      </c>
      <c r="I25" s="17">
        <f>[21]Outubro!$K$12</f>
        <v>0</v>
      </c>
      <c r="J25" s="17">
        <f>[21]Outubro!$K$13</f>
        <v>0</v>
      </c>
      <c r="K25" s="17">
        <f>[21]Outubro!$K$14</f>
        <v>0</v>
      </c>
      <c r="L25" s="17">
        <f>[21]Outubro!$K$15</f>
        <v>0</v>
      </c>
      <c r="M25" s="17">
        <f>[21]Outubro!$K$16</f>
        <v>0</v>
      </c>
      <c r="N25" s="17">
        <f>[21]Outubro!$K$17</f>
        <v>0</v>
      </c>
      <c r="O25" s="17">
        <f>[21]Outubro!$K$18</f>
        <v>0</v>
      </c>
      <c r="P25" s="17">
        <f>[21]Outubro!$K$19</f>
        <v>0</v>
      </c>
      <c r="Q25" s="17">
        <f>[21]Outubro!$K$20</f>
        <v>0</v>
      </c>
      <c r="R25" s="17">
        <f>[21]Outubro!$K$21</f>
        <v>0</v>
      </c>
      <c r="S25" s="17">
        <f>[21]Outubro!$K$22</f>
        <v>0</v>
      </c>
      <c r="T25" s="17">
        <f>[21]Outubro!$K$23</f>
        <v>0</v>
      </c>
      <c r="U25" s="17">
        <f>[21]Outubro!$K$24</f>
        <v>69.200000000000017</v>
      </c>
      <c r="V25" s="17">
        <f>[21]Outubro!$K$25</f>
        <v>0.2</v>
      </c>
      <c r="W25" s="17">
        <f>[21]Outubro!$K$26</f>
        <v>0</v>
      </c>
      <c r="X25" s="17">
        <f>[21]Outubro!$K$27</f>
        <v>0</v>
      </c>
      <c r="Y25" s="17">
        <f>[21]Outubro!$K$28</f>
        <v>13.399999999999999</v>
      </c>
      <c r="Z25" s="17">
        <f>[21]Outubro!$K$29</f>
        <v>0</v>
      </c>
      <c r="AA25" s="17">
        <f>[21]Outubro!$K$30</f>
        <v>0</v>
      </c>
      <c r="AB25" s="17">
        <f>[21]Outubro!$K$31</f>
        <v>0</v>
      </c>
      <c r="AC25" s="17">
        <f>[21]Outubro!$K$32</f>
        <v>0.8</v>
      </c>
      <c r="AD25" s="17">
        <f>[21]Outubro!$K$33</f>
        <v>0.6</v>
      </c>
      <c r="AE25" s="17">
        <f>[21]Outubro!$K$34</f>
        <v>15.4</v>
      </c>
      <c r="AF25" s="18">
        <f>[21]Outubro!$K$35</f>
        <v>6.6</v>
      </c>
      <c r="AG25" s="28">
        <f t="shared" si="6"/>
        <v>119.60000000000001</v>
      </c>
      <c r="AH25" s="31">
        <f t="shared" si="7"/>
        <v>69.200000000000017</v>
      </c>
      <c r="AI25" s="80">
        <f t="shared" si="1"/>
        <v>23</v>
      </c>
      <c r="AJ25" s="23" t="s">
        <v>51</v>
      </c>
    </row>
    <row r="26" spans="1:37" ht="17.100000000000001" customHeight="1">
      <c r="A26" s="15" t="s">
        <v>16</v>
      </c>
      <c r="B26" s="17">
        <f>[22]Outubro!$K$5</f>
        <v>0</v>
      </c>
      <c r="C26" s="17">
        <f>[22]Outubro!$K$6</f>
        <v>0</v>
      </c>
      <c r="D26" s="17">
        <f>[22]Outubro!$K$7</f>
        <v>0</v>
      </c>
      <c r="E26" s="17">
        <f>[22]Outubro!$K$8</f>
        <v>0</v>
      </c>
      <c r="F26" s="17">
        <f>[22]Outubro!$K$9</f>
        <v>0</v>
      </c>
      <c r="G26" s="17">
        <f>[22]Outubro!$K$10</f>
        <v>0</v>
      </c>
      <c r="H26" s="17">
        <f>[22]Outubro!$K$11</f>
        <v>18.2</v>
      </c>
      <c r="I26" s="17">
        <f>[22]Outubro!$K$12</f>
        <v>0</v>
      </c>
      <c r="J26" s="17">
        <f>[22]Outubro!$K$13</f>
        <v>0</v>
      </c>
      <c r="K26" s="17">
        <f>[22]Outubro!$K$14</f>
        <v>0</v>
      </c>
      <c r="L26" s="17">
        <f>[22]Outubro!$K$15</f>
        <v>0</v>
      </c>
      <c r="M26" s="17">
        <f>[22]Outubro!$K$16</f>
        <v>0</v>
      </c>
      <c r="N26" s="17">
        <f>[22]Outubro!$K$17</f>
        <v>0</v>
      </c>
      <c r="O26" s="17">
        <f>[22]Outubro!$K$18</f>
        <v>0</v>
      </c>
      <c r="P26" s="17">
        <f>[22]Outubro!$K$19</f>
        <v>0</v>
      </c>
      <c r="Q26" s="17">
        <f>[22]Outubro!$K$20</f>
        <v>0</v>
      </c>
      <c r="R26" s="17">
        <f>[22]Outubro!$K$21</f>
        <v>0</v>
      </c>
      <c r="S26" s="17">
        <f>[22]Outubro!$K$22</f>
        <v>0</v>
      </c>
      <c r="T26" s="17">
        <f>[22]Outubro!$K$23</f>
        <v>3.4</v>
      </c>
      <c r="U26" s="17">
        <f>[22]Outubro!$K$24</f>
        <v>5</v>
      </c>
      <c r="V26" s="17">
        <f>[22]Outubro!$K$25</f>
        <v>0</v>
      </c>
      <c r="W26" s="17">
        <f>[22]Outubro!$K$26</f>
        <v>0</v>
      </c>
      <c r="X26" s="17">
        <f>[22]Outubro!$K$27</f>
        <v>0</v>
      </c>
      <c r="Y26" s="17">
        <f>[22]Outubro!$K$28</f>
        <v>0</v>
      </c>
      <c r="Z26" s="17">
        <f>[22]Outubro!$K$29</f>
        <v>0.8</v>
      </c>
      <c r="AA26" s="17">
        <f>[22]Outubro!$K$30</f>
        <v>0</v>
      </c>
      <c r="AB26" s="17">
        <f>[22]Outubro!$K$31</f>
        <v>0</v>
      </c>
      <c r="AC26" s="17">
        <f>[22]Outubro!$K$32</f>
        <v>0</v>
      </c>
      <c r="AD26" s="17">
        <f>[22]Outubro!$K$33</f>
        <v>0</v>
      </c>
      <c r="AE26" s="17">
        <f>[22]Outubro!$K$34</f>
        <v>0</v>
      </c>
      <c r="AF26" s="18">
        <f>[22]Outubro!$K$35</f>
        <v>0</v>
      </c>
      <c r="AG26" s="28">
        <f t="shared" si="6"/>
        <v>27.4</v>
      </c>
      <c r="AH26" s="31">
        <f t="shared" si="7"/>
        <v>18.2</v>
      </c>
      <c r="AI26" s="80">
        <f t="shared" si="1"/>
        <v>27</v>
      </c>
    </row>
    <row r="27" spans="1:37" ht="17.100000000000001" customHeight="1">
      <c r="A27" s="15" t="s">
        <v>17</v>
      </c>
      <c r="B27" s="17">
        <f>[23]Outubro!$K$5</f>
        <v>0</v>
      </c>
      <c r="C27" s="17">
        <f>[23]Outubro!$K$6</f>
        <v>0</v>
      </c>
      <c r="D27" s="17">
        <f>[23]Outubro!$K$7</f>
        <v>0</v>
      </c>
      <c r="E27" s="17">
        <f>[23]Outubro!$K$8</f>
        <v>0</v>
      </c>
      <c r="F27" s="17">
        <f>[23]Outubro!$K$9</f>
        <v>0</v>
      </c>
      <c r="G27" s="17">
        <f>[23]Outubro!$K$10</f>
        <v>0</v>
      </c>
      <c r="H27" s="17">
        <f>[23]Outubro!$K$11</f>
        <v>0.2</v>
      </c>
      <c r="I27" s="17">
        <f>[23]Outubro!$K$12</f>
        <v>0</v>
      </c>
      <c r="J27" s="17">
        <f>[23]Outubro!$K$13</f>
        <v>0</v>
      </c>
      <c r="K27" s="17">
        <f>[23]Outubro!$K$14</f>
        <v>0</v>
      </c>
      <c r="L27" s="17">
        <f>[23]Outubro!$K$15</f>
        <v>0</v>
      </c>
      <c r="M27" s="17">
        <f>[23]Outubro!$K$16</f>
        <v>0</v>
      </c>
      <c r="N27" s="17">
        <f>[23]Outubro!$K$17</f>
        <v>0</v>
      </c>
      <c r="O27" s="17">
        <f>[23]Outubro!$K$18</f>
        <v>0</v>
      </c>
      <c r="P27" s="17">
        <f>[23]Outubro!$K$19</f>
        <v>0</v>
      </c>
      <c r="Q27" s="17">
        <f>[23]Outubro!$K$20</f>
        <v>0</v>
      </c>
      <c r="R27" s="17">
        <f>[23]Outubro!$K$21</f>
        <v>0</v>
      </c>
      <c r="S27" s="17">
        <f>[23]Outubro!$K$22</f>
        <v>0</v>
      </c>
      <c r="T27" s="17">
        <f>[23]Outubro!$K$23</f>
        <v>0</v>
      </c>
      <c r="U27" s="17">
        <f>[23]Outubro!$K$24</f>
        <v>8.4</v>
      </c>
      <c r="V27" s="17">
        <f>[23]Outubro!$K$25</f>
        <v>0</v>
      </c>
      <c r="W27" s="17">
        <f>[23]Outubro!$K$26</f>
        <v>0</v>
      </c>
      <c r="X27" s="17">
        <f>[23]Outubro!$K$27</f>
        <v>0</v>
      </c>
      <c r="Y27" s="17">
        <f>[23]Outubro!$K$28</f>
        <v>7.2</v>
      </c>
      <c r="Z27" s="17">
        <f>[23]Outubro!$K$29</f>
        <v>3.8</v>
      </c>
      <c r="AA27" s="17">
        <f>[23]Outubro!$K$30</f>
        <v>0.2</v>
      </c>
      <c r="AB27" s="17">
        <f>[23]Outubro!$K$31</f>
        <v>0</v>
      </c>
      <c r="AC27" s="17">
        <f>[23]Outubro!$K$32</f>
        <v>0</v>
      </c>
      <c r="AD27" s="17">
        <f>[23]Outubro!$K$33</f>
        <v>0</v>
      </c>
      <c r="AE27" s="17">
        <f>[23]Outubro!$K$34</f>
        <v>0</v>
      </c>
      <c r="AF27" s="18">
        <f>[23]Outubro!$K$35</f>
        <v>1.4</v>
      </c>
      <c r="AG27" s="28">
        <f t="shared" si="6"/>
        <v>21.2</v>
      </c>
      <c r="AH27" s="31">
        <f t="shared" si="7"/>
        <v>8.4</v>
      </c>
      <c r="AI27" s="80">
        <f t="shared" si="1"/>
        <v>25</v>
      </c>
    </row>
    <row r="28" spans="1:37" ht="17.100000000000001" customHeight="1">
      <c r="A28" s="15" t="s">
        <v>18</v>
      </c>
      <c r="B28" s="17">
        <f>[24]Outubro!$K$5</f>
        <v>0</v>
      </c>
      <c r="C28" s="17">
        <f>[24]Outubro!$K$6</f>
        <v>0</v>
      </c>
      <c r="D28" s="17">
        <f>[24]Outubro!$K$7</f>
        <v>0</v>
      </c>
      <c r="E28" s="17">
        <f>[24]Outubro!$K$8</f>
        <v>0</v>
      </c>
      <c r="F28" s="17">
        <f>[24]Outubro!$K$9</f>
        <v>0</v>
      </c>
      <c r="G28" s="17">
        <f>[24]Outubro!$K$10</f>
        <v>0</v>
      </c>
      <c r="H28" s="17">
        <f>[24]Outubro!$K$11</f>
        <v>0</v>
      </c>
      <c r="I28" s="17">
        <f>[24]Outubro!$K$12</f>
        <v>0</v>
      </c>
      <c r="J28" s="17">
        <f>[24]Outubro!$K$13</f>
        <v>0</v>
      </c>
      <c r="K28" s="17">
        <f>[24]Outubro!$K$14</f>
        <v>0</v>
      </c>
      <c r="L28" s="17">
        <f>[24]Outubro!$K$15</f>
        <v>0</v>
      </c>
      <c r="M28" s="17">
        <f>[24]Outubro!$K$16</f>
        <v>0</v>
      </c>
      <c r="N28" s="17">
        <f>[24]Outubro!$K$17</f>
        <v>0</v>
      </c>
      <c r="O28" s="17">
        <f>[24]Outubro!$K$18</f>
        <v>0</v>
      </c>
      <c r="P28" s="17">
        <f>[24]Outubro!$K$19</f>
        <v>0</v>
      </c>
      <c r="Q28" s="17">
        <f>[24]Outubro!$K$20</f>
        <v>0</v>
      </c>
      <c r="R28" s="17">
        <f>[24]Outubro!$K$21</f>
        <v>0</v>
      </c>
      <c r="S28" s="17">
        <f>[24]Outubro!$K$22</f>
        <v>0.2</v>
      </c>
      <c r="T28" s="17">
        <f>[24]Outubro!$K$23</f>
        <v>0</v>
      </c>
      <c r="U28" s="17">
        <f>[24]Outubro!$K$24</f>
        <v>0.2</v>
      </c>
      <c r="V28" s="17">
        <f>[24]Outubro!$K$25</f>
        <v>0</v>
      </c>
      <c r="W28" s="17">
        <f>[24]Outubro!$K$26</f>
        <v>0</v>
      </c>
      <c r="X28" s="17">
        <f>[24]Outubro!$K$27</f>
        <v>0</v>
      </c>
      <c r="Y28" s="17">
        <f>[24]Outubro!$K$28</f>
        <v>0</v>
      </c>
      <c r="Z28" s="17">
        <f>[24]Outubro!$K$29</f>
        <v>0</v>
      </c>
      <c r="AA28" s="17">
        <f>[24]Outubro!$K$30</f>
        <v>0</v>
      </c>
      <c r="AB28" s="17">
        <f>[24]Outubro!$K$31</f>
        <v>0</v>
      </c>
      <c r="AC28" s="17">
        <f>[24]Outubro!$K$32</f>
        <v>0</v>
      </c>
      <c r="AD28" s="17">
        <f>[24]Outubro!$K$33</f>
        <v>0</v>
      </c>
      <c r="AE28" s="17">
        <f>[24]Outubro!$K$34</f>
        <v>0</v>
      </c>
      <c r="AF28" s="18">
        <f>[24]Outubro!$K$35</f>
        <v>0</v>
      </c>
      <c r="AG28" s="28">
        <f t="shared" si="6"/>
        <v>0.4</v>
      </c>
      <c r="AH28" s="31">
        <f t="shared" si="7"/>
        <v>0.2</v>
      </c>
      <c r="AI28" s="80">
        <f t="shared" si="1"/>
        <v>29</v>
      </c>
    </row>
    <row r="29" spans="1:37" ht="17.100000000000001" customHeight="1">
      <c r="A29" s="15" t="s">
        <v>19</v>
      </c>
      <c r="B29" s="17">
        <f>[25]Outubro!$K$5</f>
        <v>1.8</v>
      </c>
      <c r="C29" s="17">
        <f>[25]Outubro!$K$6</f>
        <v>0</v>
      </c>
      <c r="D29" s="17">
        <f>[25]Outubro!$K$7</f>
        <v>0</v>
      </c>
      <c r="E29" s="17">
        <f>[25]Outubro!$K$8</f>
        <v>0</v>
      </c>
      <c r="F29" s="17">
        <f>[25]Outubro!$K$9</f>
        <v>0</v>
      </c>
      <c r="G29" s="17">
        <f>[25]Outubro!$K$10</f>
        <v>0.60000000000000009</v>
      </c>
      <c r="H29" s="17">
        <f>[25]Outubro!$K$11</f>
        <v>12.6</v>
      </c>
      <c r="I29" s="17">
        <f>[25]Outubro!$K$12</f>
        <v>0</v>
      </c>
      <c r="J29" s="17">
        <f>[25]Outubro!$K$13</f>
        <v>0</v>
      </c>
      <c r="K29" s="17">
        <f>[25]Outubro!$K$14</f>
        <v>0</v>
      </c>
      <c r="L29" s="17">
        <f>[25]Outubro!$K$15</f>
        <v>0</v>
      </c>
      <c r="M29" s="17">
        <f>[25]Outubro!$K$16</f>
        <v>0</v>
      </c>
      <c r="N29" s="17">
        <f>[25]Outubro!$K$17</f>
        <v>0</v>
      </c>
      <c r="O29" s="17">
        <f>[25]Outubro!$K$18</f>
        <v>0</v>
      </c>
      <c r="P29" s="17">
        <f>[25]Outubro!$K$19</f>
        <v>0</v>
      </c>
      <c r="Q29" s="17">
        <f>[25]Outubro!$K$20</f>
        <v>0</v>
      </c>
      <c r="R29" s="17">
        <f>[25]Outubro!$K$21</f>
        <v>0</v>
      </c>
      <c r="S29" s="17">
        <f>[25]Outubro!$K$22</f>
        <v>0</v>
      </c>
      <c r="T29" s="17">
        <f>[25]Outubro!$K$23</f>
        <v>0</v>
      </c>
      <c r="U29" s="17">
        <f>[25]Outubro!$K$24</f>
        <v>11.4</v>
      </c>
      <c r="V29" s="17">
        <f>[25]Outubro!$K$25</f>
        <v>0</v>
      </c>
      <c r="W29" s="17">
        <f>[25]Outubro!$K$26</f>
        <v>0</v>
      </c>
      <c r="X29" s="17">
        <f>[25]Outubro!$K$27</f>
        <v>0</v>
      </c>
      <c r="Y29" s="17">
        <f>[25]Outubro!$K$28</f>
        <v>13.2</v>
      </c>
      <c r="Z29" s="17">
        <f>[25]Outubro!$K$29</f>
        <v>0</v>
      </c>
      <c r="AA29" s="17">
        <f>[25]Outubro!$K$30</f>
        <v>0</v>
      </c>
      <c r="AB29" s="17">
        <f>[25]Outubro!$K$31</f>
        <v>0</v>
      </c>
      <c r="AC29" s="17">
        <f>[25]Outubro!$K$32</f>
        <v>0</v>
      </c>
      <c r="AD29" s="17">
        <f>[25]Outubro!$K$33</f>
        <v>0</v>
      </c>
      <c r="AE29" s="17">
        <f>[25]Outubro!$K$34</f>
        <v>23.8</v>
      </c>
      <c r="AF29" s="18">
        <f>[25]Outubro!$K$35</f>
        <v>0.4</v>
      </c>
      <c r="AG29" s="28">
        <f t="shared" si="6"/>
        <v>63.79999999999999</v>
      </c>
      <c r="AH29" s="31">
        <f t="shared" si="7"/>
        <v>23.8</v>
      </c>
      <c r="AI29" s="80">
        <f t="shared" si="1"/>
        <v>24</v>
      </c>
    </row>
    <row r="30" spans="1:37" ht="17.100000000000001" customHeight="1">
      <c r="A30" s="15" t="s">
        <v>31</v>
      </c>
      <c r="B30" s="17">
        <f>[26]Outubro!$K$5</f>
        <v>13.4</v>
      </c>
      <c r="C30" s="17">
        <f>[26]Outubro!$K$6</f>
        <v>0</v>
      </c>
      <c r="D30" s="17">
        <f>[26]Outubro!$K$7</f>
        <v>0</v>
      </c>
      <c r="E30" s="17">
        <f>[26]Outubro!$K$8</f>
        <v>0</v>
      </c>
      <c r="F30" s="17">
        <f>[26]Outubro!$K$9</f>
        <v>0</v>
      </c>
      <c r="G30" s="17">
        <f>[26]Outubro!$K$10</f>
        <v>0</v>
      </c>
      <c r="H30" s="17">
        <f>[26]Outubro!$K$11</f>
        <v>0</v>
      </c>
      <c r="I30" s="17">
        <f>[26]Outubro!$K$12</f>
        <v>0</v>
      </c>
      <c r="J30" s="17">
        <f>[26]Outubro!$K$13</f>
        <v>0</v>
      </c>
      <c r="K30" s="17">
        <f>[26]Outubro!$K$14</f>
        <v>0</v>
      </c>
      <c r="L30" s="17">
        <f>[26]Outubro!$K$15</f>
        <v>0</v>
      </c>
      <c r="M30" s="17">
        <f>[26]Outubro!$K$16</f>
        <v>0</v>
      </c>
      <c r="N30" s="17">
        <f>[26]Outubro!$K$17</f>
        <v>0</v>
      </c>
      <c r="O30" s="17">
        <f>[26]Outubro!$K$18</f>
        <v>0</v>
      </c>
      <c r="P30" s="17">
        <f>[26]Outubro!$K$19</f>
        <v>0</v>
      </c>
      <c r="Q30" s="17">
        <f>[26]Outubro!$K$20</f>
        <v>0</v>
      </c>
      <c r="R30" s="17">
        <f>[26]Outubro!$K$21</f>
        <v>0</v>
      </c>
      <c r="S30" s="17">
        <f>[26]Outubro!$K$22</f>
        <v>0.8</v>
      </c>
      <c r="T30" s="17">
        <f>[26]Outubro!$K$23</f>
        <v>0.4</v>
      </c>
      <c r="U30" s="17">
        <f>[26]Outubro!$K$24</f>
        <v>27.6</v>
      </c>
      <c r="V30" s="17">
        <f>[26]Outubro!$K$25</f>
        <v>0.2</v>
      </c>
      <c r="W30" s="17">
        <f>[26]Outubro!$K$26</f>
        <v>0</v>
      </c>
      <c r="X30" s="17">
        <f>[26]Outubro!$K$27</f>
        <v>0</v>
      </c>
      <c r="Y30" s="17">
        <f>[26]Outubro!$K$28</f>
        <v>0</v>
      </c>
      <c r="Z30" s="17">
        <f>[26]Outubro!$K$29</f>
        <v>1</v>
      </c>
      <c r="AA30" s="17">
        <f>[26]Outubro!$K$30</f>
        <v>6.6</v>
      </c>
      <c r="AB30" s="17">
        <f>[26]Outubro!$K$31</f>
        <v>0</v>
      </c>
      <c r="AC30" s="17">
        <f>[26]Outubro!$K$32</f>
        <v>0</v>
      </c>
      <c r="AD30" s="17">
        <f>[26]Outubro!$K$33</f>
        <v>0</v>
      </c>
      <c r="AE30" s="17">
        <f>[26]Outubro!$K$34</f>
        <v>0</v>
      </c>
      <c r="AF30" s="18">
        <f>[26]Outubro!$K$35</f>
        <v>0</v>
      </c>
      <c r="AG30" s="28">
        <f t="shared" ref="AG30" si="10">SUM(B30:AF30)</f>
        <v>50.000000000000007</v>
      </c>
      <c r="AH30" s="31">
        <f t="shared" ref="AH30" si="11">MAX(B30:AF30)</f>
        <v>27.6</v>
      </c>
      <c r="AI30" s="80">
        <f t="shared" si="1"/>
        <v>24</v>
      </c>
    </row>
    <row r="31" spans="1:37" ht="17.100000000000001" customHeight="1">
      <c r="A31" s="15" t="s">
        <v>48</v>
      </c>
      <c r="B31" s="17">
        <f>[27]Outubro!$K$5</f>
        <v>0</v>
      </c>
      <c r="C31" s="17">
        <f>[27]Outubro!$K$6</f>
        <v>46.800000000000011</v>
      </c>
      <c r="D31" s="17">
        <f>[27]Outubro!$K$7</f>
        <v>0</v>
      </c>
      <c r="E31" s="17">
        <f>[27]Outubro!$K$8</f>
        <v>0</v>
      </c>
      <c r="F31" s="17">
        <f>[27]Outubro!$K$9</f>
        <v>0</v>
      </c>
      <c r="G31" s="17">
        <f>[27]Outubro!$K$10</f>
        <v>0</v>
      </c>
      <c r="H31" s="17">
        <f>[27]Outubro!$K$11</f>
        <v>0</v>
      </c>
      <c r="I31" s="17">
        <f>[27]Outubro!$K$12</f>
        <v>0</v>
      </c>
      <c r="J31" s="17">
        <f>[27]Outubro!$K$13</f>
        <v>0</v>
      </c>
      <c r="K31" s="17">
        <f>[27]Outubro!$K$14</f>
        <v>0</v>
      </c>
      <c r="L31" s="17">
        <f>[27]Outubro!$K$15</f>
        <v>0</v>
      </c>
      <c r="M31" s="17">
        <f>[27]Outubro!$K$16</f>
        <v>0</v>
      </c>
      <c r="N31" s="17">
        <f>[27]Outubro!$K$17</f>
        <v>0</v>
      </c>
      <c r="O31" s="17">
        <f>[27]Outubro!$K$18</f>
        <v>0</v>
      </c>
      <c r="P31" s="17">
        <f>[27]Outubro!$K$19</f>
        <v>0</v>
      </c>
      <c r="Q31" s="17">
        <f>[27]Outubro!$K$20</f>
        <v>8.4</v>
      </c>
      <c r="R31" s="17">
        <f>[27]Outubro!$K$21</f>
        <v>0</v>
      </c>
      <c r="S31" s="17">
        <f>[27]Outubro!$K$22</f>
        <v>0</v>
      </c>
      <c r="T31" s="17">
        <f>[27]Outubro!$K$23</f>
        <v>0.8</v>
      </c>
      <c r="U31" s="17">
        <f>[27]Outubro!$K$24</f>
        <v>4.8000000000000007</v>
      </c>
      <c r="V31" s="17">
        <f>[27]Outubro!$K$25</f>
        <v>0</v>
      </c>
      <c r="W31" s="17">
        <f>[27]Outubro!$K$26</f>
        <v>0</v>
      </c>
      <c r="X31" s="17">
        <f>[27]Outubro!$K$27</f>
        <v>0</v>
      </c>
      <c r="Y31" s="17">
        <f>[27]Outubro!$K$28</f>
        <v>14</v>
      </c>
      <c r="Z31" s="17">
        <f>[27]Outubro!$K$29</f>
        <v>4.2</v>
      </c>
      <c r="AA31" s="17">
        <f>[27]Outubro!$K$30</f>
        <v>1.8000000000000003</v>
      </c>
      <c r="AB31" s="17">
        <f>[27]Outubro!$K$31</f>
        <v>0</v>
      </c>
      <c r="AC31" s="17">
        <f>[27]Outubro!$K$32</f>
        <v>1</v>
      </c>
      <c r="AD31" s="17">
        <f>[27]Outubro!$K$33</f>
        <v>0</v>
      </c>
      <c r="AE31" s="17">
        <f>[27]Outubro!$K$34</f>
        <v>0</v>
      </c>
      <c r="AF31" s="17">
        <f>[27]Outubro!$K$35</f>
        <v>29.8</v>
      </c>
      <c r="AG31" s="28">
        <f t="shared" ref="AG31" si="12">SUM(B31:AF31)</f>
        <v>111.60000000000001</v>
      </c>
      <c r="AH31" s="31">
        <f>MAX(B31:AF31)</f>
        <v>46.800000000000011</v>
      </c>
      <c r="AI31" s="80">
        <f t="shared" si="1"/>
        <v>22</v>
      </c>
      <c r="AJ31" s="23" t="s">
        <v>51</v>
      </c>
    </row>
    <row r="32" spans="1:37" ht="17.100000000000001" customHeight="1">
      <c r="A32" s="15" t="s">
        <v>20</v>
      </c>
      <c r="B32" s="17">
        <f>[28]Outubro!$K$5</f>
        <v>3.8000000000000003</v>
      </c>
      <c r="C32" s="17">
        <f>[28]Outubro!$K$6</f>
        <v>0</v>
      </c>
      <c r="D32" s="17">
        <f>[28]Outubro!$K$7</f>
        <v>0</v>
      </c>
      <c r="E32" s="17">
        <f>[28]Outubro!$K$8</f>
        <v>0</v>
      </c>
      <c r="F32" s="17">
        <f>[28]Outubro!$K$9</f>
        <v>0</v>
      </c>
      <c r="G32" s="17">
        <f>[28]Outubro!$K$10</f>
        <v>0</v>
      </c>
      <c r="H32" s="17">
        <f>[28]Outubro!$K$11</f>
        <v>0</v>
      </c>
      <c r="I32" s="17">
        <f>[28]Outubro!$K$12</f>
        <v>0</v>
      </c>
      <c r="J32" s="17">
        <f>[28]Outubro!$K$13</f>
        <v>0</v>
      </c>
      <c r="K32" s="17">
        <f>[28]Outubro!$K$14</f>
        <v>0</v>
      </c>
      <c r="L32" s="17">
        <f>[28]Outubro!$K$15</f>
        <v>0</v>
      </c>
      <c r="M32" s="17">
        <f>[28]Outubro!$K$16</f>
        <v>0</v>
      </c>
      <c r="N32" s="17">
        <f>[28]Outubro!$K$17</f>
        <v>0</v>
      </c>
      <c r="O32" s="17">
        <f>[28]Outubro!$K$18</f>
        <v>0</v>
      </c>
      <c r="P32" s="17">
        <f>[28]Outubro!$K$19</f>
        <v>0</v>
      </c>
      <c r="Q32" s="17">
        <f>[28]Outubro!$K$20</f>
        <v>0</v>
      </c>
      <c r="R32" s="17">
        <f>[28]Outubro!$K$21</f>
        <v>0</v>
      </c>
      <c r="S32" s="17">
        <f>[28]Outubro!$K$22</f>
        <v>0</v>
      </c>
      <c r="T32" s="17">
        <f>[28]Outubro!$K$23</f>
        <v>0</v>
      </c>
      <c r="U32" s="17">
        <f>[28]Outubro!$K$24</f>
        <v>24</v>
      </c>
      <c r="V32" s="17">
        <f>[28]Outubro!$K$25</f>
        <v>0</v>
      </c>
      <c r="W32" s="17">
        <f>[28]Outubro!$K$26</f>
        <v>0</v>
      </c>
      <c r="X32" s="17">
        <f>[28]Outubro!$K$27</f>
        <v>0</v>
      </c>
      <c r="Y32" s="17">
        <f>[28]Outubro!$K$28</f>
        <v>12.8</v>
      </c>
      <c r="Z32" s="17">
        <f>[28]Outubro!$K$29</f>
        <v>35.000000000000007</v>
      </c>
      <c r="AA32" s="17">
        <f>[28]Outubro!$K$30</f>
        <v>0</v>
      </c>
      <c r="AB32" s="17">
        <f>[28]Outubro!$K$31</f>
        <v>0</v>
      </c>
      <c r="AC32" s="17">
        <f>[28]Outubro!$K$32</f>
        <v>0</v>
      </c>
      <c r="AD32" s="17">
        <f>[28]Outubro!$K$33</f>
        <v>0</v>
      </c>
      <c r="AE32" s="17">
        <f>[28]Outubro!$K$34</f>
        <v>0</v>
      </c>
      <c r="AF32" s="17">
        <f>[28]Outubro!$K$35</f>
        <v>5.6000000000000005</v>
      </c>
      <c r="AG32" s="28">
        <f t="shared" si="6"/>
        <v>81.2</v>
      </c>
      <c r="AH32" s="31">
        <f t="shared" si="7"/>
        <v>35.000000000000007</v>
      </c>
      <c r="AI32" s="80">
        <f>COUNTIF(B32:AF32,"=0,0")</f>
        <v>26</v>
      </c>
    </row>
    <row r="33" spans="1:35" s="5" customFormat="1" ht="17.100000000000001" customHeight="1">
      <c r="A33" s="24" t="s">
        <v>33</v>
      </c>
      <c r="B33" s="25">
        <f t="shared" ref="B33:AH33" si="13">MAX(B5:B32)</f>
        <v>18.2</v>
      </c>
      <c r="C33" s="25">
        <f t="shared" si="13"/>
        <v>46.800000000000011</v>
      </c>
      <c r="D33" s="25">
        <f t="shared" si="13"/>
        <v>6.6000000000000023</v>
      </c>
      <c r="E33" s="25">
        <f t="shared" si="13"/>
        <v>0.4</v>
      </c>
      <c r="F33" s="25">
        <f t="shared" si="13"/>
        <v>0</v>
      </c>
      <c r="G33" s="25">
        <f t="shared" si="13"/>
        <v>2.8</v>
      </c>
      <c r="H33" s="25">
        <f t="shared" si="13"/>
        <v>18.2</v>
      </c>
      <c r="I33" s="25">
        <f t="shared" si="13"/>
        <v>0.4</v>
      </c>
      <c r="J33" s="25">
        <f t="shared" si="13"/>
        <v>0</v>
      </c>
      <c r="K33" s="25">
        <f t="shared" si="13"/>
        <v>0</v>
      </c>
      <c r="L33" s="25">
        <f t="shared" si="13"/>
        <v>0</v>
      </c>
      <c r="M33" s="25">
        <f t="shared" si="13"/>
        <v>0</v>
      </c>
      <c r="N33" s="25">
        <f t="shared" si="13"/>
        <v>0</v>
      </c>
      <c r="O33" s="25">
        <f t="shared" si="13"/>
        <v>0</v>
      </c>
      <c r="P33" s="25">
        <f t="shared" si="13"/>
        <v>0.2</v>
      </c>
      <c r="Q33" s="25">
        <f t="shared" si="13"/>
        <v>8.4</v>
      </c>
      <c r="R33" s="25">
        <f t="shared" si="13"/>
        <v>21.8</v>
      </c>
      <c r="S33" s="25">
        <f t="shared" si="13"/>
        <v>50.4</v>
      </c>
      <c r="T33" s="25">
        <f t="shared" si="13"/>
        <v>12.399999999999999</v>
      </c>
      <c r="U33" s="25">
        <f t="shared" si="13"/>
        <v>69.200000000000017</v>
      </c>
      <c r="V33" s="25">
        <f t="shared" si="13"/>
        <v>5.8000000000000016</v>
      </c>
      <c r="W33" s="25">
        <f t="shared" si="13"/>
        <v>1.7999999999999998</v>
      </c>
      <c r="X33" s="25">
        <f t="shared" si="13"/>
        <v>14.399999999999999</v>
      </c>
      <c r="Y33" s="25">
        <f t="shared" si="13"/>
        <v>28.800000000000004</v>
      </c>
      <c r="Z33" s="25">
        <f t="shared" si="13"/>
        <v>35.000000000000007</v>
      </c>
      <c r="AA33" s="25">
        <f t="shared" si="13"/>
        <v>8.7999999999999989</v>
      </c>
      <c r="AB33" s="25">
        <f t="shared" si="13"/>
        <v>1.4</v>
      </c>
      <c r="AC33" s="25">
        <f t="shared" si="13"/>
        <v>11.6</v>
      </c>
      <c r="AD33" s="25">
        <f t="shared" si="13"/>
        <v>1.2</v>
      </c>
      <c r="AE33" s="25">
        <f t="shared" si="13"/>
        <v>24.4</v>
      </c>
      <c r="AF33" s="25">
        <f t="shared" si="13"/>
        <v>53.2</v>
      </c>
      <c r="AG33" s="27">
        <f t="shared" si="13"/>
        <v>134.6</v>
      </c>
      <c r="AH33" s="35">
        <f t="shared" si="13"/>
        <v>69.200000000000017</v>
      </c>
      <c r="AI33" s="105"/>
    </row>
    <row r="34" spans="1:35" s="11" customFormat="1">
      <c r="A34" s="39" t="s">
        <v>36</v>
      </c>
      <c r="B34" s="40">
        <f t="shared" ref="B34:AG34" si="14">SUM(B5:B32)</f>
        <v>41.8</v>
      </c>
      <c r="C34" s="40">
        <f t="shared" si="14"/>
        <v>89.200000000000017</v>
      </c>
      <c r="D34" s="40">
        <f t="shared" si="14"/>
        <v>7.0000000000000027</v>
      </c>
      <c r="E34" s="40">
        <f t="shared" si="14"/>
        <v>0.4</v>
      </c>
      <c r="F34" s="40">
        <f t="shared" si="14"/>
        <v>0</v>
      </c>
      <c r="G34" s="40">
        <f t="shared" si="14"/>
        <v>3.8</v>
      </c>
      <c r="H34" s="40">
        <f t="shared" si="14"/>
        <v>75.8</v>
      </c>
      <c r="I34" s="40">
        <f t="shared" si="14"/>
        <v>0.4</v>
      </c>
      <c r="J34" s="40">
        <f t="shared" si="14"/>
        <v>0</v>
      </c>
      <c r="K34" s="40">
        <f t="shared" si="14"/>
        <v>0</v>
      </c>
      <c r="L34" s="40">
        <f t="shared" si="14"/>
        <v>0</v>
      </c>
      <c r="M34" s="40">
        <f t="shared" si="14"/>
        <v>0</v>
      </c>
      <c r="N34" s="40">
        <f t="shared" si="14"/>
        <v>0</v>
      </c>
      <c r="O34" s="40">
        <f t="shared" si="14"/>
        <v>0</v>
      </c>
      <c r="P34" s="40">
        <f t="shared" si="14"/>
        <v>0.2</v>
      </c>
      <c r="Q34" s="40">
        <f t="shared" si="14"/>
        <v>8.4</v>
      </c>
      <c r="R34" s="40">
        <f t="shared" si="14"/>
        <v>24.8</v>
      </c>
      <c r="S34" s="40">
        <f t="shared" si="14"/>
        <v>70.2</v>
      </c>
      <c r="T34" s="40">
        <f t="shared" si="14"/>
        <v>29.999999999999996</v>
      </c>
      <c r="U34" s="40">
        <f t="shared" si="14"/>
        <v>412.79999999999995</v>
      </c>
      <c r="V34" s="40">
        <f t="shared" si="14"/>
        <v>11</v>
      </c>
      <c r="W34" s="40">
        <f t="shared" si="14"/>
        <v>3.5999999999999996</v>
      </c>
      <c r="X34" s="40">
        <f t="shared" si="14"/>
        <v>20.399999999999999</v>
      </c>
      <c r="Y34" s="40">
        <f t="shared" si="14"/>
        <v>166.80000000000004</v>
      </c>
      <c r="Z34" s="40">
        <f t="shared" si="14"/>
        <v>121</v>
      </c>
      <c r="AA34" s="40">
        <f t="shared" si="14"/>
        <v>26.399999999999995</v>
      </c>
      <c r="AB34" s="40">
        <f t="shared" si="14"/>
        <v>2.5999999999999996</v>
      </c>
      <c r="AC34" s="40">
        <f t="shared" si="14"/>
        <v>14.399999999999999</v>
      </c>
      <c r="AD34" s="40">
        <f t="shared" si="14"/>
        <v>2</v>
      </c>
      <c r="AE34" s="40">
        <f t="shared" si="14"/>
        <v>108.39999999999999</v>
      </c>
      <c r="AF34" s="40">
        <f t="shared" si="14"/>
        <v>145.60000000000002</v>
      </c>
      <c r="AG34" s="28">
        <f t="shared" si="14"/>
        <v>1387</v>
      </c>
      <c r="AH34" s="21"/>
      <c r="AI34" s="106"/>
    </row>
    <row r="35" spans="1:35">
      <c r="AD35" s="9"/>
      <c r="AE35" s="1"/>
      <c r="AF35"/>
      <c r="AG35"/>
      <c r="AH35"/>
      <c r="AI35"/>
    </row>
    <row r="36" spans="1:35">
      <c r="A36" s="48"/>
      <c r="B36" s="48"/>
      <c r="C36" s="49"/>
      <c r="D36" s="49" t="s">
        <v>56</v>
      </c>
      <c r="E36" s="49"/>
      <c r="F36" s="49"/>
      <c r="G36" s="49"/>
      <c r="M36" s="2" t="s">
        <v>49</v>
      </c>
      <c r="V36" s="2" t="s">
        <v>54</v>
      </c>
      <c r="AD36" s="9"/>
      <c r="AH36" s="2"/>
      <c r="AI36"/>
    </row>
    <row r="37" spans="1:35">
      <c r="J37" s="41"/>
      <c r="K37" s="41"/>
      <c r="L37" s="41"/>
      <c r="M37" s="41" t="s">
        <v>50</v>
      </c>
      <c r="N37" s="41"/>
      <c r="O37" s="41"/>
      <c r="P37" s="41"/>
      <c r="V37" s="41" t="s">
        <v>55</v>
      </c>
      <c r="W37" s="41"/>
      <c r="AD37" s="9"/>
      <c r="AE37" s="1"/>
      <c r="AF37"/>
      <c r="AG37" s="2"/>
      <c r="AH37" s="2"/>
      <c r="AI37" s="2"/>
    </row>
    <row r="38" spans="1:35">
      <c r="AD38" s="9"/>
      <c r="AE38" s="1"/>
      <c r="AF38"/>
      <c r="AG38" s="41"/>
      <c r="AH38" s="41"/>
      <c r="AI38" s="2"/>
    </row>
    <row r="39" spans="1:35">
      <c r="F39" s="2" t="s">
        <v>51</v>
      </c>
    </row>
    <row r="40" spans="1:35">
      <c r="H40" s="44"/>
      <c r="I40" s="44"/>
      <c r="J40" s="14"/>
      <c r="K40" s="44"/>
      <c r="L40" s="44"/>
      <c r="M40" s="44"/>
      <c r="N40" s="44"/>
      <c r="O40" s="44"/>
      <c r="P40" s="1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35">
      <c r="AI41" s="13" t="s">
        <v>51</v>
      </c>
    </row>
    <row r="42" spans="1:35">
      <c r="AH42" s="43" t="s">
        <v>51</v>
      </c>
      <c r="AI42" s="13" t="s">
        <v>51</v>
      </c>
    </row>
    <row r="43" spans="1:35">
      <c r="F43" s="2" t="s">
        <v>51</v>
      </c>
    </row>
    <row r="44" spans="1:35">
      <c r="AH44" s="43" t="s">
        <v>51</v>
      </c>
    </row>
    <row r="50" spans="31:31">
      <c r="AE50" s="2" t="s">
        <v>51</v>
      </c>
    </row>
  </sheetData>
  <sheetProtection password="C6EC" sheet="1" objects="1" scenarios="1"/>
  <mergeCells count="35"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B2:AH2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/>
  <cols>
    <col min="1" max="1" width="30.28515625" customWidth="1"/>
    <col min="2" max="2" width="9.5703125" style="77" customWidth="1"/>
    <col min="3" max="3" width="9.5703125" style="78" customWidth="1"/>
    <col min="4" max="4" width="9.5703125" style="77" customWidth="1"/>
    <col min="5" max="5" width="9.85546875" style="77" customWidth="1"/>
    <col min="6" max="6" width="9.5703125" style="77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2" customFormat="1" ht="42.75" customHeight="1">
      <c r="A1" s="50" t="s">
        <v>57</v>
      </c>
      <c r="B1" s="50" t="s">
        <v>58</v>
      </c>
      <c r="C1" s="50" t="s">
        <v>59</v>
      </c>
      <c r="D1" s="50" t="s">
        <v>60</v>
      </c>
      <c r="E1" s="50" t="s">
        <v>61</v>
      </c>
      <c r="F1" s="50" t="s">
        <v>62</v>
      </c>
      <c r="G1" s="50" t="s">
        <v>63</v>
      </c>
      <c r="H1" s="50" t="s">
        <v>64</v>
      </c>
      <c r="I1" s="50" t="s">
        <v>65</v>
      </c>
      <c r="J1" s="51"/>
      <c r="K1" s="51"/>
      <c r="L1" s="51"/>
      <c r="M1" s="51"/>
    </row>
    <row r="2" spans="1:13" s="57" customFormat="1">
      <c r="A2" s="53" t="s">
        <v>66</v>
      </c>
      <c r="B2" s="53" t="s">
        <v>67</v>
      </c>
      <c r="C2" s="54" t="s">
        <v>68</v>
      </c>
      <c r="D2" s="54">
        <v>-20.444199999999999</v>
      </c>
      <c r="E2" s="54">
        <v>-52.875599999999999</v>
      </c>
      <c r="F2" s="54">
        <v>388</v>
      </c>
      <c r="G2" s="55">
        <v>40405</v>
      </c>
      <c r="H2" s="56">
        <v>1</v>
      </c>
      <c r="I2" s="54" t="s">
        <v>69</v>
      </c>
      <c r="J2" s="51"/>
      <c r="K2" s="51"/>
      <c r="L2" s="51"/>
      <c r="M2" s="51"/>
    </row>
    <row r="3" spans="1:13" ht="12.75" customHeight="1">
      <c r="A3" s="53" t="s">
        <v>0</v>
      </c>
      <c r="B3" s="53" t="s">
        <v>67</v>
      </c>
      <c r="C3" s="54" t="s">
        <v>70</v>
      </c>
      <c r="D3" s="56">
        <v>-23.002500000000001</v>
      </c>
      <c r="E3" s="56">
        <v>-55.3294</v>
      </c>
      <c r="F3" s="56">
        <v>431</v>
      </c>
      <c r="G3" s="58">
        <v>39611</v>
      </c>
      <c r="H3" s="56">
        <v>1</v>
      </c>
      <c r="I3" s="54" t="s">
        <v>71</v>
      </c>
      <c r="J3" s="59"/>
      <c r="K3" s="59"/>
      <c r="L3" s="59"/>
      <c r="M3" s="59"/>
    </row>
    <row r="4" spans="1:13">
      <c r="A4" s="53" t="s">
        <v>1</v>
      </c>
      <c r="B4" s="53" t="s">
        <v>67</v>
      </c>
      <c r="C4" s="54" t="s">
        <v>72</v>
      </c>
      <c r="D4" s="60">
        <v>-20.4756</v>
      </c>
      <c r="E4" s="60">
        <v>-55.783900000000003</v>
      </c>
      <c r="F4" s="60">
        <v>155</v>
      </c>
      <c r="G4" s="58">
        <v>39022</v>
      </c>
      <c r="H4" s="56">
        <v>1</v>
      </c>
      <c r="I4" s="54" t="s">
        <v>73</v>
      </c>
      <c r="J4" s="59"/>
      <c r="K4" s="59"/>
      <c r="L4" s="59"/>
      <c r="M4" s="59"/>
    </row>
    <row r="5" spans="1:13" s="62" customFormat="1">
      <c r="A5" s="53" t="s">
        <v>45</v>
      </c>
      <c r="B5" s="53" t="s">
        <v>67</v>
      </c>
      <c r="C5" s="54" t="s">
        <v>74</v>
      </c>
      <c r="D5" s="60">
        <v>-22.1008</v>
      </c>
      <c r="E5" s="60">
        <v>-56.54</v>
      </c>
      <c r="F5" s="60">
        <v>208</v>
      </c>
      <c r="G5" s="58">
        <v>40764</v>
      </c>
      <c r="H5" s="56">
        <v>1</v>
      </c>
      <c r="I5" s="61" t="s">
        <v>75</v>
      </c>
      <c r="J5" s="59"/>
      <c r="K5" s="59"/>
      <c r="L5" s="59"/>
      <c r="M5" s="59"/>
    </row>
    <row r="6" spans="1:13" s="62" customFormat="1">
      <c r="A6" s="53" t="s">
        <v>76</v>
      </c>
      <c r="B6" s="53" t="s">
        <v>67</v>
      </c>
      <c r="C6" s="54" t="s">
        <v>77</v>
      </c>
      <c r="D6" s="60">
        <v>-21.7514</v>
      </c>
      <c r="E6" s="60">
        <v>-52.470599999999997</v>
      </c>
      <c r="F6" s="60">
        <v>387</v>
      </c>
      <c r="G6" s="58">
        <v>41354</v>
      </c>
      <c r="H6" s="56">
        <v>1</v>
      </c>
      <c r="I6" s="61" t="s">
        <v>78</v>
      </c>
      <c r="J6" s="59"/>
      <c r="K6" s="59"/>
      <c r="L6" s="59"/>
      <c r="M6" s="59"/>
    </row>
    <row r="7" spans="1:13">
      <c r="A7" s="53" t="s">
        <v>2</v>
      </c>
      <c r="B7" s="53" t="s">
        <v>67</v>
      </c>
      <c r="C7" s="54" t="s">
        <v>79</v>
      </c>
      <c r="D7" s="60">
        <v>-20.45</v>
      </c>
      <c r="E7" s="60">
        <v>-54.616599999999998</v>
      </c>
      <c r="F7" s="60">
        <v>530</v>
      </c>
      <c r="G7" s="58">
        <v>37145</v>
      </c>
      <c r="H7" s="56">
        <v>1</v>
      </c>
      <c r="I7" s="54" t="s">
        <v>80</v>
      </c>
      <c r="J7" s="59"/>
      <c r="K7" s="59"/>
      <c r="L7" s="59"/>
      <c r="M7" s="59"/>
    </row>
    <row r="8" spans="1:13">
      <c r="A8" s="53" t="s">
        <v>3</v>
      </c>
      <c r="B8" s="53" t="s">
        <v>67</v>
      </c>
      <c r="C8" s="54" t="s">
        <v>81</v>
      </c>
      <c r="D8" s="56">
        <v>-19.122499999999999</v>
      </c>
      <c r="E8" s="56">
        <v>-51.720799999999997</v>
      </c>
      <c r="F8" s="60">
        <v>516</v>
      </c>
      <c r="G8" s="58">
        <v>39515</v>
      </c>
      <c r="H8" s="56">
        <v>1</v>
      </c>
      <c r="I8" s="54" t="s">
        <v>82</v>
      </c>
      <c r="J8" s="59"/>
      <c r="K8" s="59"/>
      <c r="L8" s="59"/>
      <c r="M8" s="59"/>
    </row>
    <row r="9" spans="1:13">
      <c r="A9" s="53" t="s">
        <v>4</v>
      </c>
      <c r="B9" s="53" t="s">
        <v>67</v>
      </c>
      <c r="C9" s="54" t="s">
        <v>83</v>
      </c>
      <c r="D9" s="60">
        <v>-18.802199999999999</v>
      </c>
      <c r="E9" s="60">
        <v>-52.602800000000002</v>
      </c>
      <c r="F9" s="60">
        <v>818</v>
      </c>
      <c r="G9" s="58">
        <v>39070</v>
      </c>
      <c r="H9" s="56">
        <v>1</v>
      </c>
      <c r="I9" s="54" t="s">
        <v>84</v>
      </c>
      <c r="J9" s="59"/>
      <c r="K9" s="59"/>
      <c r="L9" s="59"/>
      <c r="M9" s="59"/>
    </row>
    <row r="10" spans="1:13" ht="13.5" customHeight="1">
      <c r="A10" s="53" t="s">
        <v>5</v>
      </c>
      <c r="B10" s="53" t="s">
        <v>67</v>
      </c>
      <c r="C10" s="54" t="s">
        <v>85</v>
      </c>
      <c r="D10" s="60">
        <v>-18.996700000000001</v>
      </c>
      <c r="E10" s="60">
        <v>-57.637500000000003</v>
      </c>
      <c r="F10" s="60">
        <v>126</v>
      </c>
      <c r="G10" s="58">
        <v>39017</v>
      </c>
      <c r="H10" s="56">
        <v>1</v>
      </c>
      <c r="I10" s="54" t="s">
        <v>86</v>
      </c>
      <c r="J10" s="59"/>
      <c r="K10" s="59"/>
      <c r="L10" s="59"/>
      <c r="M10" s="59"/>
    </row>
    <row r="11" spans="1:13" ht="13.5" customHeight="1">
      <c r="A11" s="53" t="s">
        <v>47</v>
      </c>
      <c r="B11" s="53" t="s">
        <v>67</v>
      </c>
      <c r="C11" s="54" t="s">
        <v>87</v>
      </c>
      <c r="D11" s="60">
        <v>-18.4922</v>
      </c>
      <c r="E11" s="60">
        <v>-53.167200000000001</v>
      </c>
      <c r="F11" s="60">
        <v>730</v>
      </c>
      <c r="G11" s="58">
        <v>41247</v>
      </c>
      <c r="H11" s="56">
        <v>1</v>
      </c>
      <c r="I11" s="61" t="s">
        <v>88</v>
      </c>
      <c r="J11" s="59"/>
      <c r="K11" s="59"/>
      <c r="L11" s="59"/>
      <c r="M11" s="59"/>
    </row>
    <row r="12" spans="1:13">
      <c r="A12" s="53" t="s">
        <v>6</v>
      </c>
      <c r="B12" s="53" t="s">
        <v>67</v>
      </c>
      <c r="C12" s="54" t="s">
        <v>89</v>
      </c>
      <c r="D12" s="60">
        <v>-18.304400000000001</v>
      </c>
      <c r="E12" s="60">
        <v>-54.440899999999999</v>
      </c>
      <c r="F12" s="60">
        <v>252</v>
      </c>
      <c r="G12" s="58">
        <v>39028</v>
      </c>
      <c r="H12" s="56">
        <v>1</v>
      </c>
      <c r="I12" s="54" t="s">
        <v>90</v>
      </c>
      <c r="J12" s="59"/>
      <c r="K12" s="59"/>
      <c r="L12" s="59"/>
      <c r="M12" s="59"/>
    </row>
    <row r="13" spans="1:13">
      <c r="A13" s="53" t="s">
        <v>7</v>
      </c>
      <c r="B13" s="53" t="s">
        <v>67</v>
      </c>
      <c r="C13" s="54" t="s">
        <v>91</v>
      </c>
      <c r="D13" s="60">
        <v>-22.193899999999999</v>
      </c>
      <c r="E13" s="63">
        <v>-54.9114</v>
      </c>
      <c r="F13" s="60">
        <v>469</v>
      </c>
      <c r="G13" s="58">
        <v>39011</v>
      </c>
      <c r="H13" s="56">
        <v>1</v>
      </c>
      <c r="I13" s="54" t="s">
        <v>92</v>
      </c>
      <c r="J13" s="59"/>
      <c r="K13" s="59"/>
      <c r="L13" s="59"/>
      <c r="M13" s="59"/>
    </row>
    <row r="14" spans="1:13">
      <c r="A14" s="53" t="s">
        <v>93</v>
      </c>
      <c r="B14" s="53" t="s">
        <v>67</v>
      </c>
      <c r="C14" s="54" t="s">
        <v>94</v>
      </c>
      <c r="D14" s="56">
        <v>-23.449400000000001</v>
      </c>
      <c r="E14" s="56">
        <v>-54.181699999999999</v>
      </c>
      <c r="F14" s="56">
        <v>336</v>
      </c>
      <c r="G14" s="58">
        <v>39598</v>
      </c>
      <c r="H14" s="56">
        <v>1</v>
      </c>
      <c r="I14" s="54" t="s">
        <v>95</v>
      </c>
      <c r="J14" s="59"/>
      <c r="K14" s="59"/>
      <c r="L14" s="59"/>
      <c r="M14" s="59"/>
    </row>
    <row r="15" spans="1:13">
      <c r="A15" s="53" t="s">
        <v>9</v>
      </c>
      <c r="B15" s="53" t="s">
        <v>67</v>
      </c>
      <c r="C15" s="54" t="s">
        <v>96</v>
      </c>
      <c r="D15" s="60">
        <v>-22.3</v>
      </c>
      <c r="E15" s="60">
        <v>-53.816600000000001</v>
      </c>
      <c r="F15" s="60">
        <v>373.29</v>
      </c>
      <c r="G15" s="58">
        <v>37662</v>
      </c>
      <c r="H15" s="56">
        <v>1</v>
      </c>
      <c r="I15" s="54" t="s">
        <v>97</v>
      </c>
      <c r="J15" s="59"/>
      <c r="K15" s="59"/>
      <c r="L15" s="59"/>
      <c r="M15" s="59"/>
    </row>
    <row r="16" spans="1:13" s="62" customFormat="1">
      <c r="A16" s="53" t="s">
        <v>46</v>
      </c>
      <c r="B16" s="53" t="s">
        <v>67</v>
      </c>
      <c r="C16" s="54" t="s">
        <v>98</v>
      </c>
      <c r="D16" s="60">
        <v>-21.478200000000001</v>
      </c>
      <c r="E16" s="60">
        <v>-56.136899999999997</v>
      </c>
      <c r="F16" s="60">
        <v>249</v>
      </c>
      <c r="G16" s="58">
        <v>40759</v>
      </c>
      <c r="H16" s="56">
        <v>1</v>
      </c>
      <c r="I16" s="61" t="s">
        <v>99</v>
      </c>
      <c r="J16" s="59"/>
      <c r="K16" s="59"/>
      <c r="L16" s="59"/>
      <c r="M16" s="59"/>
    </row>
    <row r="17" spans="1:13">
      <c r="A17" s="53" t="s">
        <v>10</v>
      </c>
      <c r="B17" s="53" t="s">
        <v>67</v>
      </c>
      <c r="C17" s="54" t="s">
        <v>100</v>
      </c>
      <c r="D17" s="56">
        <v>-22.857199999999999</v>
      </c>
      <c r="E17" s="56">
        <v>-54.605600000000003</v>
      </c>
      <c r="F17" s="56">
        <v>379</v>
      </c>
      <c r="G17" s="58">
        <v>39617</v>
      </c>
      <c r="H17" s="56">
        <v>1</v>
      </c>
      <c r="I17" s="54" t="s">
        <v>101</v>
      </c>
      <c r="J17" s="59"/>
      <c r="K17" s="59"/>
      <c r="L17" s="59"/>
      <c r="M17" s="59"/>
    </row>
    <row r="18" spans="1:13" ht="12.75" customHeight="1">
      <c r="A18" s="53" t="s">
        <v>11</v>
      </c>
      <c r="B18" s="53" t="s">
        <v>67</v>
      </c>
      <c r="C18" s="54" t="s">
        <v>102</v>
      </c>
      <c r="D18" s="60">
        <v>-21.609200000000001</v>
      </c>
      <c r="E18" s="60">
        <v>-55.177799999999998</v>
      </c>
      <c r="F18" s="60">
        <v>401</v>
      </c>
      <c r="G18" s="58">
        <v>39065</v>
      </c>
      <c r="H18" s="56">
        <v>1</v>
      </c>
      <c r="I18" s="54" t="s">
        <v>103</v>
      </c>
      <c r="J18" s="59"/>
      <c r="K18" s="59"/>
      <c r="L18" s="59"/>
      <c r="M18" s="59"/>
    </row>
    <row r="19" spans="1:13" s="62" customFormat="1">
      <c r="A19" s="53" t="s">
        <v>12</v>
      </c>
      <c r="B19" s="53" t="s">
        <v>67</v>
      </c>
      <c r="C19" s="54" t="s">
        <v>104</v>
      </c>
      <c r="D19" s="60">
        <v>-20.395600000000002</v>
      </c>
      <c r="E19" s="60">
        <v>-56.431699999999999</v>
      </c>
      <c r="F19" s="60">
        <v>140</v>
      </c>
      <c r="G19" s="58">
        <v>39023</v>
      </c>
      <c r="H19" s="56">
        <v>1</v>
      </c>
      <c r="I19" s="54" t="s">
        <v>105</v>
      </c>
      <c r="J19" s="59"/>
      <c r="K19" s="59"/>
      <c r="L19" s="59"/>
      <c r="M19" s="59"/>
    </row>
    <row r="20" spans="1:13">
      <c r="A20" s="53" t="s">
        <v>106</v>
      </c>
      <c r="B20" s="53" t="s">
        <v>67</v>
      </c>
      <c r="C20" s="54" t="s">
        <v>107</v>
      </c>
      <c r="D20" s="60">
        <v>-18.988900000000001</v>
      </c>
      <c r="E20" s="60">
        <v>-56.623100000000001</v>
      </c>
      <c r="F20" s="60">
        <v>104</v>
      </c>
      <c r="G20" s="58">
        <v>38932</v>
      </c>
      <c r="H20" s="56">
        <v>1</v>
      </c>
      <c r="I20" s="54" t="s">
        <v>108</v>
      </c>
      <c r="J20" s="59"/>
      <c r="K20" s="59"/>
      <c r="L20" s="59"/>
      <c r="M20" s="59"/>
    </row>
    <row r="21" spans="1:13" s="62" customFormat="1">
      <c r="A21" s="53" t="s">
        <v>14</v>
      </c>
      <c r="B21" s="53" t="s">
        <v>67</v>
      </c>
      <c r="C21" s="54" t="s">
        <v>109</v>
      </c>
      <c r="D21" s="60">
        <v>-19.414300000000001</v>
      </c>
      <c r="E21" s="60">
        <v>-51.1053</v>
      </c>
      <c r="F21" s="60">
        <v>424</v>
      </c>
      <c r="G21" s="58" t="s">
        <v>110</v>
      </c>
      <c r="H21" s="56">
        <v>1</v>
      </c>
      <c r="I21" s="54" t="s">
        <v>111</v>
      </c>
      <c r="J21" s="59"/>
      <c r="K21" s="59"/>
      <c r="L21" s="59"/>
      <c r="M21" s="59"/>
    </row>
    <row r="22" spans="1:13">
      <c r="A22" s="53" t="s">
        <v>15</v>
      </c>
      <c r="B22" s="53" t="s">
        <v>67</v>
      </c>
      <c r="C22" s="54" t="s">
        <v>112</v>
      </c>
      <c r="D22" s="60">
        <v>-22.533300000000001</v>
      </c>
      <c r="E22" s="60">
        <v>-55.533299999999997</v>
      </c>
      <c r="F22" s="60">
        <v>650</v>
      </c>
      <c r="G22" s="58">
        <v>37140</v>
      </c>
      <c r="H22" s="56">
        <v>1</v>
      </c>
      <c r="I22" s="54" t="s">
        <v>113</v>
      </c>
      <c r="J22" s="59"/>
      <c r="K22" s="59"/>
      <c r="L22" s="59"/>
      <c r="M22" s="59"/>
    </row>
    <row r="23" spans="1:13">
      <c r="A23" s="53" t="s">
        <v>16</v>
      </c>
      <c r="B23" s="53" t="s">
        <v>67</v>
      </c>
      <c r="C23" s="54" t="s">
        <v>114</v>
      </c>
      <c r="D23" s="60">
        <v>-21.7058</v>
      </c>
      <c r="E23" s="60">
        <v>-57.5533</v>
      </c>
      <c r="F23" s="60">
        <v>85</v>
      </c>
      <c r="G23" s="58">
        <v>39014</v>
      </c>
      <c r="H23" s="56">
        <v>1</v>
      </c>
      <c r="I23" s="54" t="s">
        <v>115</v>
      </c>
      <c r="J23" s="59"/>
      <c r="K23" s="59"/>
      <c r="L23" s="59"/>
      <c r="M23" s="59"/>
    </row>
    <row r="24" spans="1:13" s="62" customFormat="1">
      <c r="A24" s="53" t="s">
        <v>18</v>
      </c>
      <c r="B24" s="53" t="s">
        <v>67</v>
      </c>
      <c r="C24" s="54" t="s">
        <v>116</v>
      </c>
      <c r="D24" s="60">
        <v>-19.420100000000001</v>
      </c>
      <c r="E24" s="60">
        <v>-54.553100000000001</v>
      </c>
      <c r="F24" s="60">
        <v>647</v>
      </c>
      <c r="G24" s="58">
        <v>39067</v>
      </c>
      <c r="H24" s="56">
        <v>1</v>
      </c>
      <c r="I24" s="54" t="s">
        <v>117</v>
      </c>
      <c r="J24" s="59"/>
      <c r="K24" s="59"/>
      <c r="L24" s="59"/>
      <c r="M24" s="59"/>
    </row>
    <row r="25" spans="1:13">
      <c r="A25" s="53" t="s">
        <v>118</v>
      </c>
      <c r="B25" s="53" t="s">
        <v>67</v>
      </c>
      <c r="C25" s="54" t="s">
        <v>119</v>
      </c>
      <c r="D25" s="56">
        <v>-21.774999999999999</v>
      </c>
      <c r="E25" s="56">
        <v>-54.528100000000002</v>
      </c>
      <c r="F25" s="56">
        <v>329</v>
      </c>
      <c r="G25" s="58">
        <v>39625</v>
      </c>
      <c r="H25" s="56">
        <v>1</v>
      </c>
      <c r="I25" s="54" t="s">
        <v>120</v>
      </c>
      <c r="J25" s="59"/>
      <c r="K25" s="59"/>
      <c r="L25" s="59"/>
      <c r="M25" s="59"/>
    </row>
    <row r="26" spans="1:13" s="67" customFormat="1" ht="15" customHeight="1">
      <c r="A26" s="64" t="s">
        <v>31</v>
      </c>
      <c r="B26" s="64" t="s">
        <v>67</v>
      </c>
      <c r="C26" s="54" t="s">
        <v>121</v>
      </c>
      <c r="D26" s="65">
        <v>-20.9817</v>
      </c>
      <c r="E26" s="65">
        <v>-54.971899999999998</v>
      </c>
      <c r="F26" s="65">
        <v>464</v>
      </c>
      <c r="G26" s="55" t="s">
        <v>122</v>
      </c>
      <c r="H26" s="54">
        <v>1</v>
      </c>
      <c r="I26" s="64" t="s">
        <v>123</v>
      </c>
      <c r="J26" s="66"/>
      <c r="K26" s="66"/>
      <c r="L26" s="66"/>
      <c r="M26" s="66"/>
    </row>
    <row r="27" spans="1:13" s="62" customFormat="1">
      <c r="A27" s="53" t="s">
        <v>19</v>
      </c>
      <c r="B27" s="53" t="s">
        <v>67</v>
      </c>
      <c r="C27" s="54" t="s">
        <v>124</v>
      </c>
      <c r="D27" s="56">
        <v>-23.966899999999999</v>
      </c>
      <c r="E27" s="56">
        <v>-55.0242</v>
      </c>
      <c r="F27" s="56">
        <v>402</v>
      </c>
      <c r="G27" s="58">
        <v>39605</v>
      </c>
      <c r="H27" s="56">
        <v>1</v>
      </c>
      <c r="I27" s="54" t="s">
        <v>125</v>
      </c>
      <c r="J27" s="59"/>
      <c r="K27" s="59"/>
      <c r="L27" s="59"/>
      <c r="M27" s="59"/>
    </row>
    <row r="28" spans="1:13" s="69" customFormat="1">
      <c r="A28" s="64" t="s">
        <v>48</v>
      </c>
      <c r="B28" s="64" t="s">
        <v>67</v>
      </c>
      <c r="C28" s="54" t="s">
        <v>126</v>
      </c>
      <c r="D28" s="54">
        <v>-17.634699999999999</v>
      </c>
      <c r="E28" s="54">
        <v>-54.760100000000001</v>
      </c>
      <c r="F28" s="54">
        <v>486</v>
      </c>
      <c r="G28" s="55" t="s">
        <v>127</v>
      </c>
      <c r="H28" s="54">
        <v>1</v>
      </c>
      <c r="I28" s="56" t="s">
        <v>128</v>
      </c>
      <c r="J28" s="68"/>
      <c r="K28" s="68"/>
      <c r="L28" s="68"/>
      <c r="M28" s="68"/>
    </row>
    <row r="29" spans="1:13">
      <c r="A29" s="53" t="s">
        <v>20</v>
      </c>
      <c r="B29" s="53" t="s">
        <v>67</v>
      </c>
      <c r="C29" s="54" t="s">
        <v>129</v>
      </c>
      <c r="D29" s="56">
        <v>-20.783300000000001</v>
      </c>
      <c r="E29" s="56">
        <v>-51.7</v>
      </c>
      <c r="F29" s="56">
        <v>313</v>
      </c>
      <c r="G29" s="58">
        <v>37137</v>
      </c>
      <c r="H29" s="56">
        <v>1</v>
      </c>
      <c r="I29" s="54" t="s">
        <v>130</v>
      </c>
      <c r="J29" s="59"/>
      <c r="K29" s="59"/>
      <c r="L29" s="59"/>
      <c r="M29" s="59"/>
    </row>
    <row r="30" spans="1:13" ht="18" customHeight="1">
      <c r="A30" s="70"/>
      <c r="B30" s="71"/>
      <c r="C30" s="72"/>
      <c r="D30" s="72"/>
      <c r="E30" s="72"/>
      <c r="F30" s="72"/>
      <c r="G30" s="50" t="s">
        <v>131</v>
      </c>
      <c r="H30" s="54">
        <f>SUM(H2:H29)</f>
        <v>28</v>
      </c>
      <c r="I30" s="70"/>
      <c r="J30" s="59"/>
      <c r="K30" s="59"/>
      <c r="L30" s="59"/>
      <c r="M30" s="59"/>
    </row>
    <row r="31" spans="1:13">
      <c r="A31" s="59" t="s">
        <v>132</v>
      </c>
      <c r="B31" s="73"/>
      <c r="C31" s="73"/>
      <c r="D31" s="73"/>
      <c r="E31" s="73"/>
      <c r="F31" s="73"/>
      <c r="G31" s="59"/>
      <c r="H31" s="74"/>
      <c r="I31" s="59"/>
      <c r="J31" s="59"/>
      <c r="K31" s="59"/>
      <c r="L31" s="59"/>
      <c r="M31" s="59"/>
    </row>
    <row r="32" spans="1:13">
      <c r="A32" s="75" t="s">
        <v>133</v>
      </c>
      <c r="B32" s="76"/>
      <c r="C32" s="76"/>
      <c r="D32" s="76"/>
      <c r="E32" s="76"/>
      <c r="F32" s="76"/>
      <c r="G32" s="59"/>
      <c r="H32" s="59"/>
      <c r="I32" s="59"/>
      <c r="J32" s="59"/>
      <c r="K32" s="59"/>
      <c r="L32" s="59"/>
      <c r="M32" s="59"/>
    </row>
    <row r="33" spans="1:13">
      <c r="A33" s="59"/>
      <c r="B33" s="76"/>
      <c r="C33" s="76"/>
      <c r="D33" s="76"/>
      <c r="E33" s="76"/>
      <c r="F33" s="76"/>
      <c r="G33" s="59"/>
      <c r="H33" s="59"/>
      <c r="I33" s="59"/>
      <c r="J33" s="59"/>
      <c r="K33" s="59"/>
      <c r="L33" s="59"/>
      <c r="M33" s="59"/>
    </row>
    <row r="34" spans="1:13">
      <c r="A34" s="59"/>
      <c r="B34" s="76"/>
      <c r="C34" s="76"/>
      <c r="D34" s="76"/>
      <c r="E34" s="76"/>
      <c r="F34" s="76"/>
      <c r="G34" s="59"/>
      <c r="H34" s="59"/>
      <c r="I34" s="59"/>
      <c r="J34" s="59"/>
      <c r="K34" s="59"/>
      <c r="L34" s="59"/>
      <c r="M34" s="59"/>
    </row>
    <row r="35" spans="1:13">
      <c r="A35" s="59"/>
      <c r="B35" s="76"/>
      <c r="C35" s="76"/>
      <c r="D35" s="76"/>
      <c r="E35" s="76"/>
      <c r="F35" s="76"/>
      <c r="G35" s="59"/>
      <c r="H35" s="59"/>
      <c r="I35" s="59"/>
      <c r="J35" s="59"/>
      <c r="K35" s="59"/>
      <c r="L35" s="59"/>
      <c r="M35" s="59"/>
    </row>
    <row r="36" spans="1:13">
      <c r="A36" s="59"/>
      <c r="B36" s="76"/>
      <c r="C36" s="76"/>
      <c r="D36" s="76"/>
      <c r="E36" s="76"/>
      <c r="F36" s="76"/>
      <c r="G36" s="59"/>
      <c r="H36" s="59"/>
      <c r="I36" s="59"/>
      <c r="J36" s="59"/>
      <c r="K36" s="59"/>
      <c r="L36" s="59"/>
      <c r="M36" s="59"/>
    </row>
    <row r="37" spans="1:13">
      <c r="A37" s="59"/>
      <c r="B37" s="76"/>
      <c r="C37" s="76"/>
      <c r="D37" s="76"/>
      <c r="E37" s="76"/>
      <c r="F37" s="76"/>
      <c r="G37" s="59"/>
      <c r="H37" s="59"/>
      <c r="I37" s="59"/>
      <c r="J37" s="59"/>
      <c r="K37" s="59"/>
      <c r="L37" s="59"/>
      <c r="M37" s="59"/>
    </row>
    <row r="38" spans="1:13">
      <c r="A38" s="59"/>
      <c r="B38" s="76"/>
      <c r="C38" s="76"/>
      <c r="D38" s="76"/>
      <c r="E38" s="76"/>
      <c r="F38" s="76"/>
      <c r="G38" s="59"/>
      <c r="H38" s="59"/>
      <c r="I38" s="59"/>
      <c r="J38" s="59"/>
      <c r="K38" s="59"/>
      <c r="L38" s="59"/>
      <c r="M38" s="59"/>
    </row>
    <row r="39" spans="1:13">
      <c r="A39" s="59"/>
      <c r="B39" s="76"/>
      <c r="C39" s="76"/>
      <c r="D39" s="76"/>
      <c r="E39" s="76"/>
      <c r="F39" s="76"/>
      <c r="G39" s="59"/>
      <c r="H39" s="59"/>
      <c r="I39" s="59"/>
      <c r="J39" s="59"/>
      <c r="K39" s="59"/>
      <c r="L39" s="59"/>
      <c r="M39" s="59"/>
    </row>
    <row r="40" spans="1:13">
      <c r="A40" s="59"/>
      <c r="B40" s="76"/>
      <c r="C40" s="76"/>
      <c r="D40" s="76"/>
      <c r="E40" s="76"/>
      <c r="F40" s="76"/>
      <c r="G40" s="59"/>
      <c r="H40" s="59"/>
      <c r="I40" s="59"/>
      <c r="J40" s="59"/>
      <c r="K40" s="59"/>
      <c r="L40" s="59"/>
      <c r="M40" s="59"/>
    </row>
    <row r="41" spans="1:13">
      <c r="A41" s="59"/>
      <c r="B41" s="76"/>
      <c r="C41" s="76"/>
      <c r="D41" s="76"/>
      <c r="E41" s="76"/>
      <c r="F41" s="76"/>
      <c r="G41" s="59"/>
      <c r="H41" s="59"/>
      <c r="I41" s="59"/>
      <c r="J41" s="59"/>
      <c r="K41" s="59"/>
      <c r="L41" s="59"/>
      <c r="M41" s="59"/>
    </row>
    <row r="42" spans="1:13">
      <c r="A42" s="59"/>
      <c r="B42" s="76"/>
      <c r="C42" s="76"/>
      <c r="D42" s="76"/>
      <c r="E42" s="76"/>
      <c r="F42" s="76"/>
      <c r="G42" s="59"/>
      <c r="H42" s="59"/>
      <c r="I42" s="59"/>
      <c r="J42" s="59"/>
      <c r="K42" s="59"/>
      <c r="L42" s="59"/>
      <c r="M42" s="59"/>
    </row>
    <row r="43" spans="1:13">
      <c r="A43" s="59"/>
      <c r="B43" s="76"/>
      <c r="C43" s="76"/>
      <c r="D43" s="76"/>
      <c r="E43" s="76"/>
      <c r="F43" s="76"/>
      <c r="G43" s="59"/>
      <c r="H43" s="59"/>
      <c r="I43" s="59"/>
      <c r="J43" s="59"/>
      <c r="K43" s="59"/>
      <c r="L43" s="59"/>
      <c r="M43" s="59"/>
    </row>
    <row r="44" spans="1:13">
      <c r="A44" s="59"/>
      <c r="B44" s="76"/>
      <c r="C44" s="76"/>
      <c r="D44" s="76"/>
      <c r="E44" s="76"/>
      <c r="F44" s="76"/>
      <c r="G44" s="59"/>
      <c r="H44" s="59"/>
      <c r="I44" s="59"/>
      <c r="J44" s="59"/>
      <c r="K44" s="59"/>
      <c r="L44" s="59"/>
      <c r="M44" s="59"/>
    </row>
    <row r="45" spans="1:13">
      <c r="A45" s="59"/>
      <c r="B45" s="76"/>
      <c r="C45" s="76"/>
      <c r="D45" s="76"/>
      <c r="E45" s="76"/>
      <c r="F45" s="76"/>
      <c r="G45" s="59"/>
      <c r="H45" s="59"/>
      <c r="I45" s="59"/>
      <c r="J45" s="59"/>
      <c r="K45" s="59"/>
      <c r="L45" s="59"/>
      <c r="M45" s="59"/>
    </row>
    <row r="46" spans="1:13">
      <c r="A46" s="59"/>
      <c r="B46" s="76"/>
      <c r="C46" s="76"/>
      <c r="D46" s="76"/>
      <c r="E46" s="76"/>
      <c r="F46" s="76"/>
      <c r="G46" s="59"/>
      <c r="H46" s="59"/>
      <c r="I46" s="59"/>
      <c r="J46" s="59"/>
      <c r="K46" s="59"/>
      <c r="L46" s="59"/>
      <c r="M46" s="59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topLeftCell="A14" zoomScale="90" zoomScaleNormal="90" workbookViewId="0">
      <selection activeCell="AG5" sqref="AG5:AG33"/>
    </sheetView>
  </sheetViews>
  <sheetFormatPr defaultRowHeight="12.75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ht="20.100000000000001" customHeight="1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</row>
    <row r="3" spans="1:34" s="4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32" t="s">
        <v>39</v>
      </c>
      <c r="AH3" s="34" t="s">
        <v>38</v>
      </c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32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[1]Outubro!$C$5</f>
        <v>37.1</v>
      </c>
      <c r="C5" s="17">
        <f>[1]Outubro!$C$6</f>
        <v>30.4</v>
      </c>
      <c r="D5" s="17">
        <f>[1]Outubro!$C$7</f>
        <v>30.9</v>
      </c>
      <c r="E5" s="17">
        <f>[1]Outubro!$C$8</f>
        <v>31.2</v>
      </c>
      <c r="F5" s="17">
        <f>[1]Outubro!$C$9</f>
        <v>31.5</v>
      </c>
      <c r="G5" s="17">
        <f>[1]Outubro!$C$10</f>
        <v>33.6</v>
      </c>
      <c r="H5" s="17">
        <f>[1]Outubro!$C$11</f>
        <v>35</v>
      </c>
      <c r="I5" s="17">
        <f>[1]Outubro!$C$12</f>
        <v>35.9</v>
      </c>
      <c r="J5" s="17">
        <f>[1]Outubro!$C$13</f>
        <v>37.700000000000003</v>
      </c>
      <c r="K5" s="17">
        <f>[1]Outubro!$C$14</f>
        <v>38.9</v>
      </c>
      <c r="L5" s="17">
        <f>[1]Outubro!$C$15</f>
        <v>39.5</v>
      </c>
      <c r="M5" s="17">
        <f>[1]Outubro!$C$16</f>
        <v>39.799999999999997</v>
      </c>
      <c r="N5" s="17">
        <f>[1]Outubro!$C$17</f>
        <v>41</v>
      </c>
      <c r="O5" s="17">
        <f>[1]Outubro!$C$18</f>
        <v>41.7</v>
      </c>
      <c r="P5" s="17">
        <f>[1]Outubro!$C$19</f>
        <v>41.1</v>
      </c>
      <c r="Q5" s="17">
        <f>[1]Outubro!$C$20</f>
        <v>41.3</v>
      </c>
      <c r="R5" s="17">
        <f>[1]Outubro!$C$21</f>
        <v>42.5</v>
      </c>
      <c r="S5" s="17">
        <f>[1]Outubro!$C$22</f>
        <v>38.9</v>
      </c>
      <c r="T5" s="17">
        <f>[1]Outubro!$C$23</f>
        <v>38.700000000000003</v>
      </c>
      <c r="U5" s="17">
        <f>[1]Outubro!$C$24</f>
        <v>30.5</v>
      </c>
      <c r="V5" s="17">
        <f>[1]Outubro!$C$25</f>
        <v>32.700000000000003</v>
      </c>
      <c r="W5" s="17">
        <f>[1]Outubro!$C$26</f>
        <v>33.299999999999997</v>
      </c>
      <c r="X5" s="17">
        <f>[1]Outubro!$C$27</f>
        <v>35.6</v>
      </c>
      <c r="Y5" s="17">
        <f>[1]Outubro!$C$28</f>
        <v>27.8</v>
      </c>
      <c r="Z5" s="17">
        <f>[1]Outubro!$C$29</f>
        <v>26.5</v>
      </c>
      <c r="AA5" s="17">
        <f>[1]Outubro!$C$30</f>
        <v>30.8</v>
      </c>
      <c r="AB5" s="17">
        <f>[1]Outubro!$C$31</f>
        <v>32.4</v>
      </c>
      <c r="AC5" s="17">
        <f>[1]Outubro!$C$32</f>
        <v>35.1</v>
      </c>
      <c r="AD5" s="17">
        <f>[1]Outubro!$C$33</f>
        <v>36</v>
      </c>
      <c r="AE5" s="17">
        <f>[1]Outubro!$C$34</f>
        <v>34.6</v>
      </c>
      <c r="AF5" s="17">
        <f>[1]Outubro!$C$35</f>
        <v>30</v>
      </c>
      <c r="AG5" s="33">
        <f>MAX(B5:AF5)</f>
        <v>42.5</v>
      </c>
      <c r="AH5" s="35">
        <f>AVERAGE(B5:AF5)</f>
        <v>35.225806451612897</v>
      </c>
    </row>
    <row r="6" spans="1:34" ht="17.100000000000001" customHeight="1">
      <c r="A6" s="15" t="s">
        <v>0</v>
      </c>
      <c r="B6" s="17">
        <f>[2]Outubro!$C$5</f>
        <v>33.1</v>
      </c>
      <c r="C6" s="17">
        <f>[2]Outubro!$C$6</f>
        <v>30.7</v>
      </c>
      <c r="D6" s="17">
        <f>[2]Outubro!$C$7</f>
        <v>29.9</v>
      </c>
      <c r="E6" s="17">
        <f>[2]Outubro!$C$8</f>
        <v>29.3</v>
      </c>
      <c r="F6" s="17">
        <f>[2]Outubro!$C$9</f>
        <v>29.6</v>
      </c>
      <c r="G6" s="17">
        <f>[2]Outubro!$C$10</f>
        <v>31.1</v>
      </c>
      <c r="H6" s="17">
        <f>[2]Outubro!$C$11</f>
        <v>29.9</v>
      </c>
      <c r="I6" s="17">
        <f>[2]Outubro!$C$12</f>
        <v>34.1</v>
      </c>
      <c r="J6" s="17">
        <f>[2]Outubro!$C$13</f>
        <v>35.4</v>
      </c>
      <c r="K6" s="17">
        <f>[2]Outubro!$C$14</f>
        <v>37.1</v>
      </c>
      <c r="L6" s="17">
        <f>[2]Outubro!$C$15</f>
        <v>37.799999999999997</v>
      </c>
      <c r="M6" s="17">
        <f>[2]Outubro!$C$16</f>
        <v>38.5</v>
      </c>
      <c r="N6" s="17">
        <f>[2]Outubro!$C$17</f>
        <v>39.5</v>
      </c>
      <c r="O6" s="17">
        <f>[2]Outubro!$C$18</f>
        <v>38.4</v>
      </c>
      <c r="P6" s="17">
        <f>[2]Outubro!$C$19</f>
        <v>38.9</v>
      </c>
      <c r="Q6" s="17">
        <f>[2]Outubro!$C$20</f>
        <v>40.200000000000003</v>
      </c>
      <c r="R6" s="17">
        <f>[2]Outubro!$C$21</f>
        <v>39.700000000000003</v>
      </c>
      <c r="S6" s="17">
        <f>[2]Outubro!$C$22</f>
        <v>38.299999999999997</v>
      </c>
      <c r="T6" s="17">
        <f>[2]Outubro!$C$23</f>
        <v>38.299999999999997</v>
      </c>
      <c r="U6" s="17">
        <f>[2]Outubro!$C$24</f>
        <v>23.4</v>
      </c>
      <c r="V6" s="17">
        <f>[2]Outubro!$C$25</f>
        <v>30</v>
      </c>
      <c r="W6" s="17">
        <f>[2]Outubro!$C$26</f>
        <v>30.8</v>
      </c>
      <c r="X6" s="17">
        <f>[2]Outubro!$C$27</f>
        <v>33</v>
      </c>
      <c r="Y6" s="17">
        <f>[2]Outubro!$C$28</f>
        <v>26.5</v>
      </c>
      <c r="Z6" s="17">
        <f>[2]Outubro!$C$29</f>
        <v>28</v>
      </c>
      <c r="AA6" s="17">
        <f>[2]Outubro!$C$30</f>
        <v>31</v>
      </c>
      <c r="AB6" s="17">
        <f>[2]Outubro!$C$31</f>
        <v>33.799999999999997</v>
      </c>
      <c r="AC6" s="17">
        <f>[2]Outubro!$C$32</f>
        <v>34.4</v>
      </c>
      <c r="AD6" s="17">
        <f>[2]Outubro!$C$33</f>
        <v>34.6</v>
      </c>
      <c r="AE6" s="17">
        <f>[2]Outubro!$C$34</f>
        <v>34.799999999999997</v>
      </c>
      <c r="AF6" s="17">
        <f>[2]Outubro!$C$35</f>
        <v>30.4</v>
      </c>
      <c r="AG6" s="29">
        <f t="shared" ref="AG6:AG16" si="1">MAX(B6:AF6)</f>
        <v>40.200000000000003</v>
      </c>
      <c r="AH6" s="31">
        <f t="shared" ref="AH6:AH16" si="2">AVERAGE(B6:AF6)</f>
        <v>33.564516129032249</v>
      </c>
    </row>
    <row r="7" spans="1:34" ht="17.100000000000001" customHeight="1">
      <c r="A7" s="15" t="s">
        <v>1</v>
      </c>
      <c r="B7" s="83" t="str">
        <f>[3]Outubro!$C$5</f>
        <v>*</v>
      </c>
      <c r="C7" s="83" t="str">
        <f>[3]Outubro!$C$6</f>
        <v>*</v>
      </c>
      <c r="D7" s="83" t="str">
        <f>[3]Outubro!$C$7</f>
        <v>*</v>
      </c>
      <c r="E7" s="83" t="str">
        <f>[3]Outubro!$C$8</f>
        <v>*</v>
      </c>
      <c r="F7" s="83" t="str">
        <f>[3]Outubro!$C$9</f>
        <v>*</v>
      </c>
      <c r="G7" s="83" t="str">
        <f>[3]Outubro!$C$10</f>
        <v>*</v>
      </c>
      <c r="H7" s="83" t="str">
        <f>[3]Outubro!$C$11</f>
        <v>*</v>
      </c>
      <c r="I7" s="83" t="str">
        <f>[3]Outubro!$C$12</f>
        <v>*</v>
      </c>
      <c r="J7" s="83" t="str">
        <f>[3]Outubro!$C$13</f>
        <v>*</v>
      </c>
      <c r="K7" s="83" t="str">
        <f>[3]Outubro!$C$14</f>
        <v>*</v>
      </c>
      <c r="L7" s="83" t="str">
        <f>[3]Outubro!$C$15</f>
        <v>*</v>
      </c>
      <c r="M7" s="83" t="str">
        <f>[3]Outubro!$C$16</f>
        <v>*</v>
      </c>
      <c r="N7" s="83" t="str">
        <f>[3]Outubro!$C$17</f>
        <v>*</v>
      </c>
      <c r="O7" s="83" t="str">
        <f>[3]Outubro!$C$18</f>
        <v>*</v>
      </c>
      <c r="P7" s="83" t="str">
        <f>[3]Outubro!$C$19</f>
        <v>*</v>
      </c>
      <c r="Q7" s="83" t="str">
        <f>[3]Outubro!$C$20</f>
        <v>*</v>
      </c>
      <c r="R7" s="83" t="str">
        <f>[3]Outubro!$C$21</f>
        <v>*</v>
      </c>
      <c r="S7" s="83" t="str">
        <f>[3]Outubro!$C$22</f>
        <v>*</v>
      </c>
      <c r="T7" s="83" t="str">
        <f>[3]Outubro!$C$23</f>
        <v>*</v>
      </c>
      <c r="U7" s="83" t="str">
        <f>[3]Outubro!$C$24</f>
        <v>*</v>
      </c>
      <c r="V7" s="83" t="str">
        <f>[3]Outubro!$C$25</f>
        <v>*</v>
      </c>
      <c r="W7" s="83" t="str">
        <f>[3]Outubro!$C$26</f>
        <v>*</v>
      </c>
      <c r="X7" s="83" t="str">
        <f>[3]Outubro!$C$27</f>
        <v>*</v>
      </c>
      <c r="Y7" s="17" t="str">
        <f>[3]Outubro!$C$28</f>
        <v>*</v>
      </c>
      <c r="Z7" s="17" t="str">
        <f>[3]Outubro!$C$29</f>
        <v>*</v>
      </c>
      <c r="AA7" s="17" t="str">
        <f>[3]Outubro!$C$30</f>
        <v>*</v>
      </c>
      <c r="AB7" s="17" t="str">
        <f>[3]Outubro!$C$31</f>
        <v>*</v>
      </c>
      <c r="AC7" s="17" t="str">
        <f>[3]Outubro!$C$32</f>
        <v>*</v>
      </c>
      <c r="AD7" s="17" t="str">
        <f>[3]Outubro!$C$33</f>
        <v>*</v>
      </c>
      <c r="AE7" s="17" t="str">
        <f>[3]Outubro!$C$34</f>
        <v>*</v>
      </c>
      <c r="AF7" s="17" t="str">
        <f>[3]Outubro!$C$35</f>
        <v>*</v>
      </c>
      <c r="AG7" s="29" t="s">
        <v>138</v>
      </c>
      <c r="AH7" s="31" t="s">
        <v>138</v>
      </c>
    </row>
    <row r="8" spans="1:34" ht="17.100000000000001" customHeight="1">
      <c r="A8" s="15" t="s">
        <v>76</v>
      </c>
      <c r="B8" s="17">
        <f>[4]Outubro!$C$5</f>
        <v>30.6</v>
      </c>
      <c r="C8" s="17">
        <f>[4]Outubro!$C$6</f>
        <v>28</v>
      </c>
      <c r="D8" s="17">
        <f>[4]Outubro!$C$7</f>
        <v>28.9</v>
      </c>
      <c r="E8" s="17">
        <f>[4]Outubro!$C$8</f>
        <v>27.9</v>
      </c>
      <c r="F8" s="17">
        <f>[4]Outubro!$C$9</f>
        <v>28.3</v>
      </c>
      <c r="G8" s="17">
        <f>[4]Outubro!$C$10</f>
        <v>29.5</v>
      </c>
      <c r="H8" s="17">
        <f>[4]Outubro!$C$11</f>
        <v>30.8</v>
      </c>
      <c r="I8" s="17">
        <f>[4]Outubro!$C$12</f>
        <v>32.5</v>
      </c>
      <c r="J8" s="17">
        <f>[4]Outubro!$C$13</f>
        <v>34.1</v>
      </c>
      <c r="K8" s="17">
        <f>[4]Outubro!$C$14</f>
        <v>36.799999999999997</v>
      </c>
      <c r="L8" s="17">
        <f>[4]Outubro!$C$15</f>
        <v>37.6</v>
      </c>
      <c r="M8" s="17">
        <f>[4]Outubro!$C$16</f>
        <v>37.799999999999997</v>
      </c>
      <c r="N8" s="17">
        <f>[4]Outubro!$C$17</f>
        <v>38.5</v>
      </c>
      <c r="O8" s="17">
        <f>[4]Outubro!$C$18</f>
        <v>39.1</v>
      </c>
      <c r="P8" s="17">
        <f>[4]Outubro!$C$19</f>
        <v>38.200000000000003</v>
      </c>
      <c r="Q8" s="17">
        <f>[4]Outubro!$C$20</f>
        <v>36.4</v>
      </c>
      <c r="R8" s="17">
        <f>[4]Outubro!$C$21</f>
        <v>38.9</v>
      </c>
      <c r="S8" s="17">
        <f>[4]Outubro!$C$22</f>
        <v>36.700000000000003</v>
      </c>
      <c r="T8" s="17">
        <f>[4]Outubro!$C$23</f>
        <v>36.1</v>
      </c>
      <c r="U8" s="17">
        <f>[4]Outubro!$C$24</f>
        <v>30</v>
      </c>
      <c r="V8" s="17">
        <f>[4]Outubro!$C$25</f>
        <v>30.7</v>
      </c>
      <c r="W8" s="17">
        <f>[4]Outubro!$C$26</f>
        <v>31.8</v>
      </c>
      <c r="X8" s="17">
        <f>[4]Outubro!$C$27</f>
        <v>33.5</v>
      </c>
      <c r="Y8" s="17">
        <f>[4]Outubro!$C$28</f>
        <v>31.5</v>
      </c>
      <c r="Z8" s="17">
        <f>[4]Outubro!$C$29</f>
        <v>26.6</v>
      </c>
      <c r="AA8" s="17">
        <f>[4]Outubro!$C$30</f>
        <v>30.3</v>
      </c>
      <c r="AB8" s="17">
        <f>[4]Outubro!$C$31</f>
        <v>33.1</v>
      </c>
      <c r="AC8" s="17">
        <f>[4]Outubro!$C$32</f>
        <v>33.799999999999997</v>
      </c>
      <c r="AD8" s="17">
        <f>[4]Outubro!$C$33</f>
        <v>35.200000000000003</v>
      </c>
      <c r="AE8" s="17">
        <f>[4]Outubro!$C$34</f>
        <v>36.5</v>
      </c>
      <c r="AF8" s="17">
        <f>[4]Outubro!$C$35</f>
        <v>31.5</v>
      </c>
      <c r="AG8" s="28">
        <f t="shared" si="1"/>
        <v>39.1</v>
      </c>
      <c r="AH8" s="31">
        <f t="shared" si="2"/>
        <v>33.264516129032266</v>
      </c>
    </row>
    <row r="9" spans="1:34" ht="17.100000000000001" customHeight="1">
      <c r="A9" s="15" t="s">
        <v>45</v>
      </c>
      <c r="B9" s="17">
        <f>[5]Outubro!$C$5</f>
        <v>34.1</v>
      </c>
      <c r="C9" s="17">
        <f>[5]Outubro!$C$6</f>
        <v>33.9</v>
      </c>
      <c r="D9" s="17">
        <f>[5]Outubro!$C$7</f>
        <v>32.4</v>
      </c>
      <c r="E9" s="17">
        <f>[5]Outubro!$C$8</f>
        <v>32</v>
      </c>
      <c r="F9" s="17">
        <f>[5]Outubro!$C$9</f>
        <v>32.5</v>
      </c>
      <c r="G9" s="17">
        <f>[5]Outubro!$C$10</f>
        <v>34.4</v>
      </c>
      <c r="H9" s="17">
        <f>[5]Outubro!$C$11</f>
        <v>34.9</v>
      </c>
      <c r="I9" s="17">
        <f>[5]Outubro!$C$12</f>
        <v>37</v>
      </c>
      <c r="J9" s="17">
        <f>[5]Outubro!$C$13</f>
        <v>37.4</v>
      </c>
      <c r="K9" s="17">
        <f>[5]Outubro!$C$14</f>
        <v>37.799999999999997</v>
      </c>
      <c r="L9" s="17">
        <f>[5]Outubro!$C$15</f>
        <v>32</v>
      </c>
      <c r="M9" s="17">
        <f>[5]Outubro!$C$16</f>
        <v>37.1</v>
      </c>
      <c r="N9" s="17">
        <f>[5]Outubro!$C$17</f>
        <v>39.6</v>
      </c>
      <c r="O9" s="17">
        <f>[5]Outubro!$C$18</f>
        <v>38.6</v>
      </c>
      <c r="P9" s="17">
        <f>[5]Outubro!$C$19</f>
        <v>40.5</v>
      </c>
      <c r="Q9" s="17">
        <f>[5]Outubro!$C$20</f>
        <v>40.200000000000003</v>
      </c>
      <c r="R9" s="17">
        <f>[5]Outubro!$C$21</f>
        <v>39.5</v>
      </c>
      <c r="S9" s="17">
        <f>[5]Outubro!$C$22</f>
        <v>38.799999999999997</v>
      </c>
      <c r="T9" s="17">
        <f>[5]Outubro!$C$23</f>
        <v>38.9</v>
      </c>
      <c r="U9" s="17">
        <f>[5]Outubro!$C$24</f>
        <v>25.1</v>
      </c>
      <c r="V9" s="17">
        <f>[5]Outubro!$C$25</f>
        <v>33</v>
      </c>
      <c r="W9" s="17">
        <f>[5]Outubro!$C$26</f>
        <v>34.1</v>
      </c>
      <c r="X9" s="17">
        <f>[5]Outubro!$C$27</f>
        <v>36.5</v>
      </c>
      <c r="Y9" s="17">
        <f>[5]Outubro!$C$28</f>
        <v>31.3</v>
      </c>
      <c r="Z9" s="17">
        <f>[5]Outubro!$C$29</f>
        <v>30.2</v>
      </c>
      <c r="AA9" s="17">
        <f>[5]Outubro!$C$30</f>
        <v>34.6</v>
      </c>
      <c r="AB9" s="17">
        <f>[5]Outubro!$C$31</f>
        <v>34.9</v>
      </c>
      <c r="AC9" s="17">
        <f>[5]Outubro!$C$32</f>
        <v>36</v>
      </c>
      <c r="AD9" s="17">
        <f>[5]Outubro!$C$33</f>
        <v>36.200000000000003</v>
      </c>
      <c r="AE9" s="17">
        <f>[5]Outubro!$C$34</f>
        <v>36.6</v>
      </c>
      <c r="AF9" s="17">
        <f>[5]Outubro!$C$35</f>
        <v>35.299999999999997</v>
      </c>
      <c r="AG9" s="29">
        <f t="shared" ref="AG9" si="3">MAX(B9:AF9)</f>
        <v>40.5</v>
      </c>
      <c r="AH9" s="31">
        <f t="shared" ref="AH9" si="4">AVERAGE(B9:AF9)</f>
        <v>35.335483870967742</v>
      </c>
    </row>
    <row r="10" spans="1:34" ht="17.100000000000001" customHeight="1">
      <c r="A10" s="15" t="s">
        <v>2</v>
      </c>
      <c r="B10" s="17">
        <f>[6]Outubro!$C$5</f>
        <v>35.4</v>
      </c>
      <c r="C10" s="17">
        <f>[6]Outubro!$C$6</f>
        <v>32.6</v>
      </c>
      <c r="D10" s="17">
        <f>[6]Outubro!$C$7</f>
        <v>31.1</v>
      </c>
      <c r="E10" s="17">
        <f>[6]Outubro!$C$8</f>
        <v>31.8</v>
      </c>
      <c r="F10" s="17">
        <f>[6]Outubro!$C$9</f>
        <v>32.299999999999997</v>
      </c>
      <c r="G10" s="17">
        <f>[6]Outubro!$C$10</f>
        <v>33.6</v>
      </c>
      <c r="H10" s="17">
        <f>[6]Outubro!$C$11</f>
        <v>35</v>
      </c>
      <c r="I10" s="17">
        <f>[6]Outubro!$C$12</f>
        <v>35.700000000000003</v>
      </c>
      <c r="J10" s="17">
        <f>[6]Outubro!$C$13</f>
        <v>36.299999999999997</v>
      </c>
      <c r="K10" s="17">
        <f>[6]Outubro!$C$14</f>
        <v>37.4</v>
      </c>
      <c r="L10" s="17">
        <f>[6]Outubro!$C$15</f>
        <v>38.4</v>
      </c>
      <c r="M10" s="17">
        <f>[6]Outubro!$C$16</f>
        <v>39</v>
      </c>
      <c r="N10" s="17">
        <f>[6]Outubro!$C$17</f>
        <v>39.5</v>
      </c>
      <c r="O10" s="17">
        <f>[6]Outubro!$C$18</f>
        <v>40</v>
      </c>
      <c r="P10" s="17">
        <f>[6]Outubro!$C$19</f>
        <v>40.200000000000003</v>
      </c>
      <c r="Q10" s="17">
        <f>[6]Outubro!$C$20</f>
        <v>38.700000000000003</v>
      </c>
      <c r="R10" s="17">
        <f>[6]Outubro!$C$21</f>
        <v>39.200000000000003</v>
      </c>
      <c r="S10" s="17">
        <f>[6]Outubro!$C$22</f>
        <v>36.200000000000003</v>
      </c>
      <c r="T10" s="17">
        <f>[6]Outubro!$C$23</f>
        <v>34.5</v>
      </c>
      <c r="U10" s="17">
        <f>[6]Outubro!$C$24</f>
        <v>27.3</v>
      </c>
      <c r="V10" s="17">
        <f>[6]Outubro!$C$25</f>
        <v>31.8</v>
      </c>
      <c r="W10" s="17">
        <f>[6]Outubro!$C$26</f>
        <v>32.5</v>
      </c>
      <c r="X10" s="17">
        <f>[6]Outubro!$C$27</f>
        <v>34.299999999999997</v>
      </c>
      <c r="Y10" s="17">
        <f>[6]Outubro!$C$28</f>
        <v>29.8</v>
      </c>
      <c r="Z10" s="17">
        <f>[6]Outubro!$C$29</f>
        <v>27</v>
      </c>
      <c r="AA10" s="17">
        <f>[6]Outubro!$C$30</f>
        <v>30.1</v>
      </c>
      <c r="AB10" s="17">
        <f>[6]Outubro!$C$31</f>
        <v>32.200000000000003</v>
      </c>
      <c r="AC10" s="17">
        <f>[6]Outubro!$C$32</f>
        <v>34.5</v>
      </c>
      <c r="AD10" s="17">
        <f>[6]Outubro!$C$33</f>
        <v>33</v>
      </c>
      <c r="AE10" s="17">
        <f>[6]Outubro!$C$34</f>
        <v>33.6</v>
      </c>
      <c r="AF10" s="17">
        <f>[6]Outubro!$C$35</f>
        <v>33.1</v>
      </c>
      <c r="AG10" s="29">
        <f t="shared" si="1"/>
        <v>40.200000000000003</v>
      </c>
      <c r="AH10" s="31">
        <f t="shared" si="2"/>
        <v>34.390322580645162</v>
      </c>
    </row>
    <row r="11" spans="1:34" ht="17.100000000000001" customHeight="1">
      <c r="A11" s="15" t="s">
        <v>3</v>
      </c>
      <c r="B11" s="17">
        <f>[7]Outubro!$C$5</f>
        <v>36.700000000000003</v>
      </c>
      <c r="C11" s="17">
        <f>[7]Outubro!$C$6</f>
        <v>31.2</v>
      </c>
      <c r="D11" s="17">
        <f>[7]Outubro!$C$7</f>
        <v>31.4</v>
      </c>
      <c r="E11" s="17">
        <f>[7]Outubro!$C$8</f>
        <v>30.8</v>
      </c>
      <c r="F11" s="17">
        <f>[7]Outubro!$C$9</f>
        <v>32.299999999999997</v>
      </c>
      <c r="G11" s="17">
        <f>[7]Outubro!$C$10</f>
        <v>32.799999999999997</v>
      </c>
      <c r="H11" s="17">
        <f>[7]Outubro!$C$11</f>
        <v>32.5</v>
      </c>
      <c r="I11" s="17">
        <f>[7]Outubro!$C$12</f>
        <v>34.9</v>
      </c>
      <c r="J11" s="17">
        <f>[7]Outubro!$C$13</f>
        <v>36.799999999999997</v>
      </c>
      <c r="K11" s="17">
        <f>[7]Outubro!$C$14</f>
        <v>37.799999999999997</v>
      </c>
      <c r="L11" s="17">
        <f>[7]Outubro!$C$15</f>
        <v>37.700000000000003</v>
      </c>
      <c r="M11" s="17">
        <f>[7]Outubro!$C$16</f>
        <v>38.200000000000003</v>
      </c>
      <c r="N11" s="17">
        <f>[7]Outubro!$C$17</f>
        <v>38.9</v>
      </c>
      <c r="O11" s="17">
        <f>[7]Outubro!$C$18</f>
        <v>40.1</v>
      </c>
      <c r="P11" s="17">
        <f>[7]Outubro!$C$19</f>
        <v>40.200000000000003</v>
      </c>
      <c r="Q11" s="17">
        <f>[7]Outubro!$C$20</f>
        <v>40.700000000000003</v>
      </c>
      <c r="R11" s="17">
        <f>[7]Outubro!$C$21</f>
        <v>40.200000000000003</v>
      </c>
      <c r="S11" s="17">
        <f>[7]Outubro!$C$22</f>
        <v>37.799999999999997</v>
      </c>
      <c r="T11" s="17">
        <f>[7]Outubro!$C$23</f>
        <v>37.1</v>
      </c>
      <c r="U11" s="17">
        <f>[7]Outubro!$C$24</f>
        <v>34</v>
      </c>
      <c r="V11" s="17">
        <f>[7]Outubro!$C$25</f>
        <v>33.1</v>
      </c>
      <c r="W11" s="17">
        <f>[7]Outubro!$C$26</f>
        <v>33.9</v>
      </c>
      <c r="X11" s="17">
        <f>[7]Outubro!$C$27</f>
        <v>35.5</v>
      </c>
      <c r="Y11" s="17">
        <f>[7]Outubro!$C$28</f>
        <v>29.6</v>
      </c>
      <c r="Z11" s="17">
        <f>[7]Outubro!$C$29</f>
        <v>24.8</v>
      </c>
      <c r="AA11" s="17">
        <f>[7]Outubro!$C$30</f>
        <v>29.2</v>
      </c>
      <c r="AB11" s="17">
        <f>[7]Outubro!$C$31</f>
        <v>32.5</v>
      </c>
      <c r="AC11" s="17">
        <f>[7]Outubro!$C$32</f>
        <v>34.700000000000003</v>
      </c>
      <c r="AD11" s="17">
        <f>[7]Outubro!$C$33</f>
        <v>35.5</v>
      </c>
      <c r="AE11" s="17">
        <f>[7]Outubro!$C$34</f>
        <v>34.200000000000003</v>
      </c>
      <c r="AF11" s="17">
        <f>[7]Outubro!$C$35</f>
        <v>29.1</v>
      </c>
      <c r="AG11" s="29">
        <f t="shared" si="1"/>
        <v>40.700000000000003</v>
      </c>
      <c r="AH11" s="31">
        <f t="shared" si="2"/>
        <v>34.651612903225811</v>
      </c>
    </row>
    <row r="12" spans="1:34" ht="17.100000000000001" customHeight="1">
      <c r="A12" s="15" t="s">
        <v>4</v>
      </c>
      <c r="B12" s="17">
        <f>[8]Outubro!$C$5</f>
        <v>32.5</v>
      </c>
      <c r="C12" s="17">
        <f>[8]Outubro!$C$6</f>
        <v>28.7</v>
      </c>
      <c r="D12" s="17">
        <f>[8]Outubro!$C$7</f>
        <v>28.8</v>
      </c>
      <c r="E12" s="17">
        <f>[8]Outubro!$C$8</f>
        <v>29.2</v>
      </c>
      <c r="F12" s="17">
        <f>[8]Outubro!$C$9</f>
        <v>31.2</v>
      </c>
      <c r="G12" s="17">
        <f>[8]Outubro!$C$10</f>
        <v>30.5</v>
      </c>
      <c r="H12" s="17">
        <f>[8]Outubro!$C$11</f>
        <v>31.7</v>
      </c>
      <c r="I12" s="17">
        <f>[8]Outubro!$C$12</f>
        <v>32.4</v>
      </c>
      <c r="J12" s="17">
        <f>[8]Outubro!$C$13</f>
        <v>33.6</v>
      </c>
      <c r="K12" s="17">
        <f>[8]Outubro!$C$14</f>
        <v>34.1</v>
      </c>
      <c r="L12" s="17">
        <f>[8]Outubro!$C$15</f>
        <v>34.6</v>
      </c>
      <c r="M12" s="17">
        <f>[8]Outubro!$C$16</f>
        <v>35.799999999999997</v>
      </c>
      <c r="N12" s="17">
        <f>[8]Outubro!$C$17</f>
        <v>36.1</v>
      </c>
      <c r="O12" s="17">
        <f>[8]Outubro!$C$18</f>
        <v>36.9</v>
      </c>
      <c r="P12" s="17">
        <f>[8]Outubro!$C$19</f>
        <v>37.1</v>
      </c>
      <c r="Q12" s="17">
        <f>[8]Outubro!$C$20</f>
        <v>37.4</v>
      </c>
      <c r="R12" s="17">
        <f>[8]Outubro!$C$21</f>
        <v>37.6</v>
      </c>
      <c r="S12" s="17">
        <f>[8]Outubro!$C$22</f>
        <v>34.799999999999997</v>
      </c>
      <c r="T12" s="17">
        <f>[8]Outubro!$C$23</f>
        <v>34.4</v>
      </c>
      <c r="U12" s="17">
        <f>[8]Outubro!$C$24</f>
        <v>29.4</v>
      </c>
      <c r="V12" s="17">
        <f>[8]Outubro!$C$25</f>
        <v>29.8</v>
      </c>
      <c r="W12" s="17">
        <f>[8]Outubro!$C$26</f>
        <v>31.2</v>
      </c>
      <c r="X12" s="17">
        <f>[8]Outubro!$C$27</f>
        <v>33</v>
      </c>
      <c r="Y12" s="17">
        <f>[8]Outubro!$C$28</f>
        <v>26.4</v>
      </c>
      <c r="Z12" s="17">
        <f>[8]Outubro!$C$29</f>
        <v>22.4</v>
      </c>
      <c r="AA12" s="17">
        <f>[8]Outubro!$C$30</f>
        <v>27</v>
      </c>
      <c r="AB12" s="17">
        <f>[8]Outubro!$C$31</f>
        <v>29.4</v>
      </c>
      <c r="AC12" s="17">
        <f>[8]Outubro!$C$32</f>
        <v>32.200000000000003</v>
      </c>
      <c r="AD12" s="17">
        <f>[8]Outubro!$C$33</f>
        <v>32.9</v>
      </c>
      <c r="AE12" s="17">
        <f>[8]Outubro!$C$34</f>
        <v>30.4</v>
      </c>
      <c r="AF12" s="17">
        <f>[8]Outubro!$C$35</f>
        <v>25.5</v>
      </c>
      <c r="AG12" s="29">
        <f t="shared" si="1"/>
        <v>37.6</v>
      </c>
      <c r="AH12" s="31">
        <f t="shared" si="2"/>
        <v>31.838709677419356</v>
      </c>
    </row>
    <row r="13" spans="1:34" ht="17.100000000000001" customHeight="1">
      <c r="A13" s="15" t="s">
        <v>5</v>
      </c>
      <c r="B13" s="17">
        <f>[9]Outubro!$C$5</f>
        <v>36.4</v>
      </c>
      <c r="C13" s="17">
        <f>[9]Outubro!$C$6</f>
        <v>33.1</v>
      </c>
      <c r="D13" s="17">
        <f>[9]Outubro!$C$7</f>
        <v>31.7</v>
      </c>
      <c r="E13" s="17">
        <f>[9]Outubro!$C$8</f>
        <v>33.299999999999997</v>
      </c>
      <c r="F13" s="17">
        <f>[9]Outubro!$C$9</f>
        <v>33.4</v>
      </c>
      <c r="G13" s="17">
        <f>[9]Outubro!$C$10</f>
        <v>33.9</v>
      </c>
      <c r="H13" s="17">
        <f>[9]Outubro!$C$11</f>
        <v>33.700000000000003</v>
      </c>
      <c r="I13" s="17">
        <f>[9]Outubro!$C$12</f>
        <v>36.200000000000003</v>
      </c>
      <c r="J13" s="17">
        <f>[9]Outubro!$C$13</f>
        <v>35.700000000000003</v>
      </c>
      <c r="K13" s="17">
        <f>[9]Outubro!$C$14</f>
        <v>38</v>
      </c>
      <c r="L13" s="17">
        <f>[9]Outubro!$C$15</f>
        <v>34.299999999999997</v>
      </c>
      <c r="M13" s="17">
        <f>[9]Outubro!$C$16</f>
        <v>36.799999999999997</v>
      </c>
      <c r="N13" s="17">
        <f>[9]Outubro!$C$17</f>
        <v>38</v>
      </c>
      <c r="O13" s="17">
        <f>[9]Outubro!$C$18</f>
        <v>37.799999999999997</v>
      </c>
      <c r="P13" s="17">
        <f>[9]Outubro!$C$19</f>
        <v>39.1</v>
      </c>
      <c r="Q13" s="17">
        <f>[9]Outubro!$C$20</f>
        <v>38.299999999999997</v>
      </c>
      <c r="R13" s="17">
        <f>[9]Outubro!$C$21</f>
        <v>38.799999999999997</v>
      </c>
      <c r="S13" s="17">
        <f>[9]Outubro!$C$22</f>
        <v>38</v>
      </c>
      <c r="T13" s="17">
        <f>[9]Outubro!$C$23</f>
        <v>37.5</v>
      </c>
      <c r="U13" s="17">
        <f>[9]Outubro!$C$24</f>
        <v>36.200000000000003</v>
      </c>
      <c r="V13" s="17">
        <f>[9]Outubro!$C$25</f>
        <v>31.1</v>
      </c>
      <c r="W13" s="17">
        <f>[9]Outubro!$C$26</f>
        <v>34.4</v>
      </c>
      <c r="X13" s="17">
        <f>[9]Outubro!$C$27</f>
        <v>33.4</v>
      </c>
      <c r="Y13" s="17">
        <f>[9]Outubro!$C$28</f>
        <v>28.8</v>
      </c>
      <c r="Z13" s="17">
        <f>[9]Outubro!$C$29</f>
        <v>29.8</v>
      </c>
      <c r="AA13" s="17">
        <f>[9]Outubro!$C$30</f>
        <v>30.9</v>
      </c>
      <c r="AB13" s="17">
        <f>[9]Outubro!$C$31</f>
        <v>31.8</v>
      </c>
      <c r="AC13" s="17">
        <f>[9]Outubro!$C$32</f>
        <v>32.4</v>
      </c>
      <c r="AD13" s="17">
        <f>[9]Outubro!$C$33</f>
        <v>35.1</v>
      </c>
      <c r="AE13" s="17">
        <f>[9]Outubro!$C$34</f>
        <v>35.1</v>
      </c>
      <c r="AF13" s="17">
        <f>[9]Outubro!$C$35</f>
        <v>33.6</v>
      </c>
      <c r="AG13" s="29">
        <f t="shared" si="1"/>
        <v>39.1</v>
      </c>
      <c r="AH13" s="31">
        <f t="shared" si="2"/>
        <v>34.729032258064507</v>
      </c>
    </row>
    <row r="14" spans="1:34" ht="17.100000000000001" customHeight="1">
      <c r="A14" s="15" t="s">
        <v>47</v>
      </c>
      <c r="B14" s="17">
        <f>[10]Outubro!$C$5</f>
        <v>34</v>
      </c>
      <c r="C14" s="17">
        <f>[10]Outubro!$C$6</f>
        <v>31.6</v>
      </c>
      <c r="D14" s="17">
        <f>[10]Outubro!$C$7</f>
        <v>32.9</v>
      </c>
      <c r="E14" s="17">
        <f>[10]Outubro!$C$8</f>
        <v>32.5</v>
      </c>
      <c r="F14" s="17">
        <f>[10]Outubro!$C$9</f>
        <v>32.9</v>
      </c>
      <c r="G14" s="17">
        <f>[10]Outubro!$C$10</f>
        <v>33.200000000000003</v>
      </c>
      <c r="H14" s="17">
        <f>[10]Outubro!$C$11</f>
        <v>33.799999999999997</v>
      </c>
      <c r="I14" s="17">
        <f>[10]Outubro!$C$12</f>
        <v>34.6</v>
      </c>
      <c r="J14" s="17">
        <f>[10]Outubro!$C$13</f>
        <v>35.299999999999997</v>
      </c>
      <c r="K14" s="17">
        <f>[10]Outubro!$C$14</f>
        <v>34.700000000000003</v>
      </c>
      <c r="L14" s="17">
        <f>[10]Outubro!$C$15</f>
        <v>36.799999999999997</v>
      </c>
      <c r="M14" s="17">
        <f>[10]Outubro!$C$16</f>
        <v>37.200000000000003</v>
      </c>
      <c r="N14" s="17">
        <f>[10]Outubro!$C$17</f>
        <v>37.299999999999997</v>
      </c>
      <c r="O14" s="17">
        <f>[10]Outubro!$C$18</f>
        <v>38.4</v>
      </c>
      <c r="P14" s="17">
        <f>[10]Outubro!$C$19</f>
        <v>38.700000000000003</v>
      </c>
      <c r="Q14" s="17">
        <f>[10]Outubro!$C$20</f>
        <v>37.4</v>
      </c>
      <c r="R14" s="17">
        <f>[10]Outubro!$C$21</f>
        <v>38.1</v>
      </c>
      <c r="S14" s="17">
        <f>[10]Outubro!$C$22</f>
        <v>35.5</v>
      </c>
      <c r="T14" s="17">
        <f>[10]Outubro!$C$23</f>
        <v>34.799999999999997</v>
      </c>
      <c r="U14" s="17">
        <f>[10]Outubro!$C$24</f>
        <v>31.7</v>
      </c>
      <c r="V14" s="17">
        <f>[10]Outubro!$C$25</f>
        <v>32.200000000000003</v>
      </c>
      <c r="W14" s="17">
        <f>[10]Outubro!$C$26</f>
        <v>33.6</v>
      </c>
      <c r="X14" s="17">
        <f>[10]Outubro!$C$27</f>
        <v>34</v>
      </c>
      <c r="Y14" s="17">
        <f>[10]Outubro!$C$28</f>
        <v>27.2</v>
      </c>
      <c r="Z14" s="17">
        <f>[10]Outubro!$C$29</f>
        <v>23.9</v>
      </c>
      <c r="AA14" s="17">
        <f>[10]Outubro!$C$30</f>
        <v>26.9</v>
      </c>
      <c r="AB14" s="17">
        <f>[10]Outubro!$C$31</f>
        <v>31.1</v>
      </c>
      <c r="AC14" s="17">
        <f>[10]Outubro!$C$32</f>
        <v>33.1</v>
      </c>
      <c r="AD14" s="17">
        <f>[10]Outubro!$C$33</f>
        <v>31.3</v>
      </c>
      <c r="AE14" s="17">
        <f>[10]Outubro!$C$34</f>
        <v>31.4</v>
      </c>
      <c r="AF14" s="17">
        <f>[10]Outubro!$C$35</f>
        <v>29.9</v>
      </c>
      <c r="AG14" s="29">
        <f>MAX(B14:AF14)</f>
        <v>38.700000000000003</v>
      </c>
      <c r="AH14" s="31">
        <f>AVERAGE(B14:AF14)</f>
        <v>33.419354838709687</v>
      </c>
    </row>
    <row r="15" spans="1:34" ht="17.100000000000001" customHeight="1">
      <c r="A15" s="15" t="s">
        <v>6</v>
      </c>
      <c r="B15" s="17">
        <f>[11]Outubro!$C$5</f>
        <v>39.1</v>
      </c>
      <c r="C15" s="17">
        <f>[11]Outubro!$C$6</f>
        <v>35.700000000000003</v>
      </c>
      <c r="D15" s="17">
        <f>[11]Outubro!$C$7</f>
        <v>36.4</v>
      </c>
      <c r="E15" s="17">
        <f>[11]Outubro!$C$8</f>
        <v>36.5</v>
      </c>
      <c r="F15" s="17">
        <f>[11]Outubro!$C$9</f>
        <v>37.700000000000003</v>
      </c>
      <c r="G15" s="17">
        <f>[11]Outubro!$C$10</f>
        <v>37.700000000000003</v>
      </c>
      <c r="H15" s="17">
        <f>[11]Outubro!$C$11</f>
        <v>37.9</v>
      </c>
      <c r="I15" s="17">
        <f>[11]Outubro!$C$12</f>
        <v>38.4</v>
      </c>
      <c r="J15" s="17">
        <f>[11]Outubro!$C$13</f>
        <v>39.1</v>
      </c>
      <c r="K15" s="17">
        <f>[11]Outubro!$C$14</f>
        <v>39.299999999999997</v>
      </c>
      <c r="L15" s="17">
        <f>[11]Outubro!$C$15</f>
        <v>41</v>
      </c>
      <c r="M15" s="17">
        <f>[11]Outubro!$C$16</f>
        <v>40.5</v>
      </c>
      <c r="N15" s="17">
        <f>[11]Outubro!$C$17</f>
        <v>41.5</v>
      </c>
      <c r="O15" s="17">
        <f>[11]Outubro!$C$18</f>
        <v>39.9</v>
      </c>
      <c r="P15" s="17">
        <f>[11]Outubro!$C$19</f>
        <v>42.9</v>
      </c>
      <c r="Q15" s="17">
        <f>[11]Outubro!$C$20</f>
        <v>39.9</v>
      </c>
      <c r="R15" s="17">
        <f>[11]Outubro!$C$21</f>
        <v>39.5</v>
      </c>
      <c r="S15" s="17">
        <f>[11]Outubro!$C$22</f>
        <v>36.799999999999997</v>
      </c>
      <c r="T15" s="17">
        <f>[11]Outubro!$C$23</f>
        <v>36.6</v>
      </c>
      <c r="U15" s="17">
        <f>[11]Outubro!$C$24</f>
        <v>32.6</v>
      </c>
      <c r="V15" s="17">
        <f>[11]Outubro!$C$25</f>
        <v>34.1</v>
      </c>
      <c r="W15" s="17">
        <f>[11]Outubro!$C$26</f>
        <v>36.6</v>
      </c>
      <c r="X15" s="17">
        <f>[11]Outubro!$C$27</f>
        <v>37.5</v>
      </c>
      <c r="Y15" s="17">
        <f>[11]Outubro!$C$28</f>
        <v>30.6</v>
      </c>
      <c r="Z15" s="17">
        <f>[11]Outubro!$C$29</f>
        <v>27.8</v>
      </c>
      <c r="AA15" s="17">
        <f>[11]Outubro!$C$30</f>
        <v>25.1</v>
      </c>
      <c r="AB15" s="17">
        <f>[11]Outubro!$C$31</f>
        <v>31.7</v>
      </c>
      <c r="AC15" s="17">
        <f>[11]Outubro!$C$32</f>
        <v>35.4</v>
      </c>
      <c r="AD15" s="17">
        <f>[11]Outubro!$C$33</f>
        <v>34.6</v>
      </c>
      <c r="AE15" s="17">
        <f>[11]Outubro!$C$34</f>
        <v>34.700000000000003</v>
      </c>
      <c r="AF15" s="17">
        <f>[11]Outubro!$C$35</f>
        <v>34.4</v>
      </c>
      <c r="AG15" s="29">
        <f t="shared" si="1"/>
        <v>42.9</v>
      </c>
      <c r="AH15" s="31">
        <f t="shared" si="2"/>
        <v>36.500000000000007</v>
      </c>
    </row>
    <row r="16" spans="1:34" ht="17.100000000000001" customHeight="1">
      <c r="A16" s="15" t="s">
        <v>7</v>
      </c>
      <c r="B16" s="17">
        <f>[12]Outubro!$C$5</f>
        <v>33.299999999999997</v>
      </c>
      <c r="C16" s="17">
        <f>[12]Outubro!$C$6</f>
        <v>29.6</v>
      </c>
      <c r="D16" s="17">
        <f>[12]Outubro!$C$7</f>
        <v>29.6</v>
      </c>
      <c r="E16" s="17">
        <f>[12]Outubro!$C$8</f>
        <v>28.5</v>
      </c>
      <c r="F16" s="17">
        <f>[12]Outubro!$C$9</f>
        <v>29.2</v>
      </c>
      <c r="G16" s="17">
        <f>[12]Outubro!$C$10</f>
        <v>31</v>
      </c>
      <c r="H16" s="17">
        <f>[12]Outubro!$C$11</f>
        <v>31.1</v>
      </c>
      <c r="I16" s="17">
        <f>[12]Outubro!$C$12</f>
        <v>33.9</v>
      </c>
      <c r="J16" s="17">
        <f>[12]Outubro!$C$13</f>
        <v>35.5</v>
      </c>
      <c r="K16" s="17">
        <f>[12]Outubro!$C$14</f>
        <v>37</v>
      </c>
      <c r="L16" s="17">
        <f>[12]Outubro!$C$15</f>
        <v>37.799999999999997</v>
      </c>
      <c r="M16" s="17">
        <f>[12]Outubro!$C$16</f>
        <v>37.700000000000003</v>
      </c>
      <c r="N16" s="17">
        <f>[12]Outubro!$C$17</f>
        <v>39.4</v>
      </c>
      <c r="O16" s="17">
        <f>[12]Outubro!$C$18</f>
        <v>38.9</v>
      </c>
      <c r="P16" s="17">
        <f>[12]Outubro!$C$19</f>
        <v>38.700000000000003</v>
      </c>
      <c r="Q16" s="17">
        <f>[12]Outubro!$C$20</f>
        <v>40.299999999999997</v>
      </c>
      <c r="R16" s="17">
        <f>[12]Outubro!$C$21</f>
        <v>40.1</v>
      </c>
      <c r="S16" s="17">
        <f>[12]Outubro!$C$22</f>
        <v>38.1</v>
      </c>
      <c r="T16" s="17">
        <f>[12]Outubro!$C$23</f>
        <v>38.299999999999997</v>
      </c>
      <c r="U16" s="17">
        <f>[12]Outubro!$C$24</f>
        <v>26.2</v>
      </c>
      <c r="V16" s="17">
        <f>[12]Outubro!$C$25</f>
        <v>28.7</v>
      </c>
      <c r="W16" s="17">
        <f>[12]Outubro!$C$26</f>
        <v>30.8</v>
      </c>
      <c r="X16" s="17">
        <f>[12]Outubro!$C$27</f>
        <v>33.4</v>
      </c>
      <c r="Y16" s="17">
        <f>[12]Outubro!$C$28</f>
        <v>29.7</v>
      </c>
      <c r="Z16" s="17">
        <f>[12]Outubro!$C$29</f>
        <v>26.6</v>
      </c>
      <c r="AA16" s="17">
        <f>[12]Outubro!$C$30</f>
        <v>30.4</v>
      </c>
      <c r="AB16" s="17">
        <f>[12]Outubro!$C$31</f>
        <v>32.5</v>
      </c>
      <c r="AC16" s="17">
        <f>[12]Outubro!$C$32</f>
        <v>33.700000000000003</v>
      </c>
      <c r="AD16" s="17">
        <f>[12]Outubro!$C$33</f>
        <v>34.200000000000003</v>
      </c>
      <c r="AE16" s="17">
        <f>[12]Outubro!$C$34</f>
        <v>36.1</v>
      </c>
      <c r="AF16" s="17">
        <f>[12]Outubro!$C$35</f>
        <v>32.700000000000003</v>
      </c>
      <c r="AG16" s="29">
        <f t="shared" si="1"/>
        <v>40.299999999999997</v>
      </c>
      <c r="AH16" s="31">
        <f t="shared" si="2"/>
        <v>33.645161290322584</v>
      </c>
    </row>
    <row r="17" spans="1:35" ht="17.100000000000001" customHeight="1">
      <c r="A17" s="15" t="s">
        <v>8</v>
      </c>
      <c r="B17" s="17">
        <f>[13]Outubro!$C$5</f>
        <v>28.9</v>
      </c>
      <c r="C17" s="17">
        <f>[13]Outubro!$C$6</f>
        <v>29.1</v>
      </c>
      <c r="D17" s="17">
        <f>[13]Outubro!$C$7</f>
        <v>28</v>
      </c>
      <c r="E17" s="17">
        <f>[13]Outubro!$C$8</f>
        <v>28.3</v>
      </c>
      <c r="F17" s="17">
        <f>[13]Outubro!$C$9</f>
        <v>28.1</v>
      </c>
      <c r="G17" s="17">
        <f>[13]Outubro!$C$10</f>
        <v>29.5</v>
      </c>
      <c r="H17" s="17">
        <f>[13]Outubro!$C$11</f>
        <v>29.4</v>
      </c>
      <c r="I17" s="17">
        <f>[13]Outubro!$C$12</f>
        <v>32.4</v>
      </c>
      <c r="J17" s="17">
        <f>[13]Outubro!$C$13</f>
        <v>33.9</v>
      </c>
      <c r="K17" s="17">
        <f>[13]Outubro!$C$14</f>
        <v>37</v>
      </c>
      <c r="L17" s="17">
        <f>[13]Outubro!$C$15</f>
        <v>37.200000000000003</v>
      </c>
      <c r="M17" s="17">
        <f>[13]Outubro!$C$16</f>
        <v>37.5</v>
      </c>
      <c r="N17" s="17">
        <f>[13]Outubro!$C$17</f>
        <v>38.5</v>
      </c>
      <c r="O17" s="17">
        <f>[13]Outubro!$C$18</f>
        <v>37.5</v>
      </c>
      <c r="P17" s="17">
        <f>[13]Outubro!$C$19</f>
        <v>38.4</v>
      </c>
      <c r="Q17" s="17">
        <f>[13]Outubro!$C$20</f>
        <v>37.700000000000003</v>
      </c>
      <c r="R17" s="17">
        <f>[13]Outubro!$C$21</f>
        <v>40.4</v>
      </c>
      <c r="S17" s="17">
        <f>[13]Outubro!$C$22</f>
        <v>36.9</v>
      </c>
      <c r="T17" s="17">
        <f>[13]Outubro!$C$23</f>
        <v>38</v>
      </c>
      <c r="U17" s="17">
        <f>[13]Outubro!$C$24</f>
        <v>23.8</v>
      </c>
      <c r="V17" s="17">
        <f>[13]Outubro!$C$25</f>
        <v>28.8</v>
      </c>
      <c r="W17" s="17">
        <f>[13]Outubro!$C$26</f>
        <v>29</v>
      </c>
      <c r="X17" s="17">
        <f>[13]Outubro!$C$27</f>
        <v>31.4</v>
      </c>
      <c r="Y17" s="17">
        <f>[13]Outubro!$C$28</f>
        <v>30.3</v>
      </c>
      <c r="Z17" s="17">
        <f>[13]Outubro!$C$29</f>
        <v>28.6</v>
      </c>
      <c r="AA17" s="17">
        <f>[13]Outubro!$C$30</f>
        <v>30.7</v>
      </c>
      <c r="AB17" s="17">
        <f>[13]Outubro!$C$31</f>
        <v>32.299999999999997</v>
      </c>
      <c r="AC17" s="17">
        <f>[13]Outubro!$C$32</f>
        <v>33.6</v>
      </c>
      <c r="AD17" s="17">
        <f>[13]Outubro!$C$33</f>
        <v>35.1</v>
      </c>
      <c r="AE17" s="17">
        <f>[13]Outubro!$C$34</f>
        <v>34.9</v>
      </c>
      <c r="AF17" s="17">
        <f>[13]Outubro!$C$35</f>
        <v>28.6</v>
      </c>
      <c r="AG17" s="29">
        <f>MAX(B17:AF17)</f>
        <v>40.4</v>
      </c>
      <c r="AH17" s="31">
        <f>AVERAGE(B17:AF17)</f>
        <v>32.703225806451606</v>
      </c>
    </row>
    <row r="18" spans="1:35" ht="17.100000000000001" customHeight="1">
      <c r="A18" s="15" t="s">
        <v>9</v>
      </c>
      <c r="B18" s="17">
        <f>[14]Outubro!$C$5</f>
        <v>32</v>
      </c>
      <c r="C18" s="17">
        <f>[14]Outubro!$C$6</f>
        <v>30</v>
      </c>
      <c r="D18" s="17">
        <f>[14]Outubro!$C$7</f>
        <v>28.9</v>
      </c>
      <c r="E18" s="17">
        <f>[14]Outubro!$C$8</f>
        <v>28.5</v>
      </c>
      <c r="F18" s="17">
        <f>[14]Outubro!$C$9</f>
        <v>29.2</v>
      </c>
      <c r="G18" s="17">
        <f>[14]Outubro!$C$10</f>
        <v>30.6</v>
      </c>
      <c r="H18" s="17">
        <f>[14]Outubro!$C$11</f>
        <v>32</v>
      </c>
      <c r="I18" s="17">
        <f>[14]Outubro!$C$12</f>
        <v>34.1</v>
      </c>
      <c r="J18" s="17">
        <f>[14]Outubro!$C$13</f>
        <v>35.700000000000003</v>
      </c>
      <c r="K18" s="17">
        <f>[14]Outubro!$C$14</f>
        <v>37</v>
      </c>
      <c r="L18" s="17">
        <f>[14]Outubro!$C$15</f>
        <v>37.799999999999997</v>
      </c>
      <c r="M18" s="17">
        <f>[14]Outubro!$C$16</f>
        <v>38</v>
      </c>
      <c r="N18" s="17">
        <f>[14]Outubro!$C$17</f>
        <v>38.9</v>
      </c>
      <c r="O18" s="17">
        <f>[14]Outubro!$C$18</f>
        <v>39.5</v>
      </c>
      <c r="P18" s="17">
        <f>[14]Outubro!$C$19</f>
        <v>38.9</v>
      </c>
      <c r="Q18" s="17">
        <f>[14]Outubro!$C$20</f>
        <v>37.5</v>
      </c>
      <c r="R18" s="17">
        <f>[14]Outubro!$C$21</f>
        <v>40.299999999999997</v>
      </c>
      <c r="S18" s="17">
        <f>[14]Outubro!$C$22</f>
        <v>34.700000000000003</v>
      </c>
      <c r="T18" s="17">
        <f>[14]Outubro!$C$23</f>
        <v>35.4</v>
      </c>
      <c r="U18" s="17">
        <f>[14]Outubro!$C$24</f>
        <v>25.1</v>
      </c>
      <c r="V18" s="17">
        <f>[14]Outubro!$C$25</f>
        <v>29.2</v>
      </c>
      <c r="W18" s="17">
        <f>[14]Outubro!$C$26</f>
        <v>30.5</v>
      </c>
      <c r="X18" s="17">
        <f>[14]Outubro!$C$27</f>
        <v>32.700000000000003</v>
      </c>
      <c r="Y18" s="17">
        <f>[14]Outubro!$C$28</f>
        <v>30.9</v>
      </c>
      <c r="Z18" s="17">
        <f>[14]Outubro!$C$29</f>
        <v>25.9</v>
      </c>
      <c r="AA18" s="17">
        <f>[14]Outubro!$C$30</f>
        <v>30.3</v>
      </c>
      <c r="AB18" s="17">
        <f>[14]Outubro!$C$31</f>
        <v>32.5</v>
      </c>
      <c r="AC18" s="17">
        <f>[14]Outubro!$C$32</f>
        <v>34.1</v>
      </c>
      <c r="AD18" s="17">
        <f>[14]Outubro!$C$33</f>
        <v>34.6</v>
      </c>
      <c r="AE18" s="17">
        <f>[14]Outubro!$C$34</f>
        <v>35.5</v>
      </c>
      <c r="AF18" s="17">
        <f>[14]Outubro!$C$35</f>
        <v>31.9</v>
      </c>
      <c r="AG18" s="29">
        <f>MAX(B18:AF18)</f>
        <v>40.299999999999997</v>
      </c>
      <c r="AH18" s="31">
        <f>AVERAGE(B18:AF18)</f>
        <v>33.296774193548387</v>
      </c>
    </row>
    <row r="19" spans="1:35" ht="17.100000000000001" customHeight="1">
      <c r="A19" s="15" t="s">
        <v>46</v>
      </c>
      <c r="B19" s="17">
        <f>[15]Outubro!$C$5</f>
        <v>37</v>
      </c>
      <c r="C19" s="17">
        <f>[15]Outubro!$C$6</f>
        <v>34.4</v>
      </c>
      <c r="D19" s="17">
        <f>[15]Outubro!$C$7</f>
        <v>32.6</v>
      </c>
      <c r="E19" s="17">
        <f>[15]Outubro!$C$8</f>
        <v>33.200000000000003</v>
      </c>
      <c r="F19" s="17">
        <f>[15]Outubro!$C$9</f>
        <v>33</v>
      </c>
      <c r="G19" s="17">
        <f>[15]Outubro!$C$10</f>
        <v>34.9</v>
      </c>
      <c r="H19" s="17">
        <f>[15]Outubro!$C$11</f>
        <v>35.700000000000003</v>
      </c>
      <c r="I19" s="17">
        <f>[15]Outubro!$C$12</f>
        <v>37.1</v>
      </c>
      <c r="J19" s="17">
        <f>[15]Outubro!$C$13</f>
        <v>37.6</v>
      </c>
      <c r="K19" s="17">
        <f>[15]Outubro!$C$14</f>
        <v>38</v>
      </c>
      <c r="L19" s="17">
        <f>[15]Outubro!$C$15</f>
        <v>38.6</v>
      </c>
      <c r="M19" s="17">
        <f>[15]Outubro!$C$16</f>
        <v>40.299999999999997</v>
      </c>
      <c r="N19" s="17">
        <f>[15]Outubro!$C$17</f>
        <v>40.1</v>
      </c>
      <c r="O19" s="17">
        <f>[15]Outubro!$C$18</f>
        <v>41.2</v>
      </c>
      <c r="P19" s="17">
        <f>[15]Outubro!$C$19</f>
        <v>41.4</v>
      </c>
      <c r="Q19" s="17">
        <f>[15]Outubro!$C$20</f>
        <v>40.200000000000003</v>
      </c>
      <c r="R19" s="17">
        <f>[15]Outubro!$C$21</f>
        <v>40.9</v>
      </c>
      <c r="S19" s="17">
        <f>[15]Outubro!$C$22</f>
        <v>39.4</v>
      </c>
      <c r="T19" s="17">
        <f>[15]Outubro!$C$23</f>
        <v>38.200000000000003</v>
      </c>
      <c r="U19" s="17">
        <f>[15]Outubro!$C$24</f>
        <v>32</v>
      </c>
      <c r="V19" s="17">
        <f>[15]Outubro!$C$25</f>
        <v>34.6</v>
      </c>
      <c r="W19" s="17">
        <f>[15]Outubro!$C$26</f>
        <v>35.200000000000003</v>
      </c>
      <c r="X19" s="17">
        <f>[15]Outubro!$C$27</f>
        <v>35.299999999999997</v>
      </c>
      <c r="Y19" s="17">
        <f>[15]Outubro!$C$28</f>
        <v>31.4</v>
      </c>
      <c r="Z19" s="17">
        <f>[15]Outubro!$C$29</f>
        <v>30.8</v>
      </c>
      <c r="AA19" s="17">
        <f>[15]Outubro!$C$30</f>
        <v>34.1</v>
      </c>
      <c r="AB19" s="17">
        <f>[15]Outubro!$C$31</f>
        <v>35</v>
      </c>
      <c r="AC19" s="17">
        <f>[15]Outubro!$C$32</f>
        <v>36.4</v>
      </c>
      <c r="AD19" s="17">
        <f>[15]Outubro!$C$33</f>
        <v>35.799999999999997</v>
      </c>
      <c r="AE19" s="17">
        <f>[15]Outubro!$C$34</f>
        <v>35.299999999999997</v>
      </c>
      <c r="AF19" s="17">
        <f>[15]Outubro!$C$35</f>
        <v>33.299999999999997</v>
      </c>
      <c r="AG19" s="29">
        <f>MAX(B19:AF19)</f>
        <v>41.4</v>
      </c>
      <c r="AH19" s="31">
        <f>AVERAGE(B19:AF19)</f>
        <v>36.225806451612904</v>
      </c>
    </row>
    <row r="20" spans="1:35" ht="17.100000000000001" customHeight="1">
      <c r="A20" s="15" t="s">
        <v>10</v>
      </c>
      <c r="B20" s="17">
        <f>[16]Outubro!$C$5</f>
        <v>32.4</v>
      </c>
      <c r="C20" s="17">
        <f>[16]Outubro!$C$6</f>
        <v>30.5</v>
      </c>
      <c r="D20" s="17">
        <f>[16]Outubro!$C$7</f>
        <v>29.5</v>
      </c>
      <c r="E20" s="17">
        <f>[16]Outubro!$C$8</f>
        <v>28.8</v>
      </c>
      <c r="F20" s="17">
        <f>[16]Outubro!$C$9</f>
        <v>29.1</v>
      </c>
      <c r="G20" s="17">
        <f>[16]Outubro!$C$10</f>
        <v>29.6</v>
      </c>
      <c r="H20" s="17">
        <f>[16]Outubro!$C$11</f>
        <v>30.5</v>
      </c>
      <c r="I20" s="17">
        <f>[16]Outubro!$C$12</f>
        <v>33.799999999999997</v>
      </c>
      <c r="J20" s="17">
        <f>[16]Outubro!$C$13</f>
        <v>35.200000000000003</v>
      </c>
      <c r="K20" s="17">
        <f>[16]Outubro!$C$14</f>
        <v>37.299999999999997</v>
      </c>
      <c r="L20" s="17">
        <f>[16]Outubro!$C$15</f>
        <v>37.799999999999997</v>
      </c>
      <c r="M20" s="17">
        <f>[16]Outubro!$C$16</f>
        <v>38.1</v>
      </c>
      <c r="N20" s="17">
        <f>[16]Outubro!$C$17</f>
        <v>39.200000000000003</v>
      </c>
      <c r="O20" s="17">
        <f>[16]Outubro!$C$18</f>
        <v>38.9</v>
      </c>
      <c r="P20" s="17">
        <f>[16]Outubro!$C$19</f>
        <v>38.799999999999997</v>
      </c>
      <c r="Q20" s="17">
        <f>[16]Outubro!$C$20</f>
        <v>38.700000000000003</v>
      </c>
      <c r="R20" s="17">
        <f>[16]Outubro!$C$21</f>
        <v>41</v>
      </c>
      <c r="S20" s="17">
        <f>[16]Outubro!$C$22</f>
        <v>38.200000000000003</v>
      </c>
      <c r="T20" s="17">
        <f>[16]Outubro!$C$23</f>
        <v>36.4</v>
      </c>
      <c r="U20" s="17">
        <f>[16]Outubro!$C$24</f>
        <v>23.1</v>
      </c>
      <c r="V20" s="17">
        <f>[16]Outubro!$C$25</f>
        <v>29.7</v>
      </c>
      <c r="W20" s="17">
        <f>[16]Outubro!$C$26</f>
        <v>30.7</v>
      </c>
      <c r="X20" s="17">
        <f>[16]Outubro!$C$27</f>
        <v>32.6</v>
      </c>
      <c r="Y20" s="17">
        <f>[16]Outubro!$C$28</f>
        <v>29.7</v>
      </c>
      <c r="Z20" s="17">
        <f>[16]Outubro!$C$29</f>
        <v>28.7</v>
      </c>
      <c r="AA20" s="17">
        <f>[16]Outubro!$C$30</f>
        <v>30.9</v>
      </c>
      <c r="AB20" s="17">
        <f>[16]Outubro!$C$31</f>
        <v>33.1</v>
      </c>
      <c r="AC20" s="17">
        <f>[16]Outubro!$C$32</f>
        <v>34.700000000000003</v>
      </c>
      <c r="AD20" s="17">
        <f>[16]Outubro!$C$33</f>
        <v>34.9</v>
      </c>
      <c r="AE20" s="17">
        <f>[16]Outubro!$C$34</f>
        <v>35.5</v>
      </c>
      <c r="AF20" s="17">
        <f>[16]Outubro!$C$35</f>
        <v>31.8</v>
      </c>
      <c r="AG20" s="29">
        <f t="shared" ref="AG20:AG30" si="5">MAX(B20:AF20)</f>
        <v>41</v>
      </c>
      <c r="AH20" s="31">
        <f t="shared" ref="AH20:AH30" si="6">AVERAGE(B20:AF20)</f>
        <v>33.522580645161298</v>
      </c>
    </row>
    <row r="21" spans="1:35" ht="17.100000000000001" customHeight="1">
      <c r="A21" s="15" t="s">
        <v>11</v>
      </c>
      <c r="B21" s="17">
        <f>[17]Outubro!$C$5</f>
        <v>35.5</v>
      </c>
      <c r="C21" s="17">
        <f>[17]Outubro!$C$6</f>
        <v>31.6</v>
      </c>
      <c r="D21" s="17">
        <f>[17]Outubro!$C$7</f>
        <v>30.5</v>
      </c>
      <c r="E21" s="17">
        <f>[17]Outubro!$C$8</f>
        <v>30.2</v>
      </c>
      <c r="F21" s="17">
        <f>[17]Outubro!$C$9</f>
        <v>30.3</v>
      </c>
      <c r="G21" s="17">
        <f>[17]Outubro!$C$10</f>
        <v>33.299999999999997</v>
      </c>
      <c r="H21" s="17">
        <f>[17]Outubro!$C$11</f>
        <v>34</v>
      </c>
      <c r="I21" s="17">
        <f>[17]Outubro!$C$12</f>
        <v>35.5</v>
      </c>
      <c r="J21" s="17">
        <f>[17]Outubro!$C$13</f>
        <v>36.9</v>
      </c>
      <c r="K21" s="17">
        <f>[17]Outubro!$C$14</f>
        <v>38.799999999999997</v>
      </c>
      <c r="L21" s="17">
        <f>[17]Outubro!$C$15</f>
        <v>39</v>
      </c>
      <c r="M21" s="17">
        <f>[17]Outubro!$C$16</f>
        <v>39.5</v>
      </c>
      <c r="N21" s="17">
        <f>[17]Outubro!$C$17</f>
        <v>40.799999999999997</v>
      </c>
      <c r="O21" s="17">
        <f>[17]Outubro!$C$18</f>
        <v>41.1</v>
      </c>
      <c r="P21" s="17">
        <f>[17]Outubro!$C$19</f>
        <v>40</v>
      </c>
      <c r="Q21" s="17">
        <f>[17]Outubro!$C$20</f>
        <v>40.799999999999997</v>
      </c>
      <c r="R21" s="17">
        <f>[17]Outubro!$C$21</f>
        <v>40.9</v>
      </c>
      <c r="S21" s="17">
        <f>[17]Outubro!$C$22</f>
        <v>39</v>
      </c>
      <c r="T21" s="17">
        <f>[17]Outubro!$C$23</f>
        <v>38.4</v>
      </c>
      <c r="U21" s="17">
        <f>[17]Outubro!$C$24</f>
        <v>28.5</v>
      </c>
      <c r="V21" s="17">
        <f>[17]Outubro!$C$25</f>
        <v>30.4</v>
      </c>
      <c r="W21" s="17">
        <f>[17]Outubro!$C$26</f>
        <v>31.6</v>
      </c>
      <c r="X21" s="17">
        <f>[17]Outubro!$C$27</f>
        <v>34.9</v>
      </c>
      <c r="Y21" s="17">
        <f>[17]Outubro!$C$28</f>
        <v>31.4</v>
      </c>
      <c r="Z21" s="17">
        <f>[17]Outubro!$C$29</f>
        <v>28.3</v>
      </c>
      <c r="AA21" s="17">
        <f>[17]Outubro!$C$30</f>
        <v>32.6</v>
      </c>
      <c r="AB21" s="17">
        <f>[17]Outubro!$C$31</f>
        <v>33.5</v>
      </c>
      <c r="AC21" s="17">
        <f>[17]Outubro!$C$32</f>
        <v>35.1</v>
      </c>
      <c r="AD21" s="17">
        <f>[17]Outubro!$C$33</f>
        <v>35.299999999999997</v>
      </c>
      <c r="AE21" s="17">
        <f>[17]Outubro!$C$34</f>
        <v>35.9</v>
      </c>
      <c r="AF21" s="17">
        <f>[17]Outubro!$C$35</f>
        <v>35.200000000000003</v>
      </c>
      <c r="AG21" s="29">
        <f t="shared" si="5"/>
        <v>41.1</v>
      </c>
      <c r="AH21" s="31">
        <f t="shared" si="6"/>
        <v>35.122580645161285</v>
      </c>
    </row>
    <row r="22" spans="1:35" ht="17.100000000000001" customHeight="1">
      <c r="A22" s="15" t="s">
        <v>12</v>
      </c>
      <c r="B22" s="17">
        <f>[18]Outubro!$C$5</f>
        <v>37.200000000000003</v>
      </c>
      <c r="C22" s="17">
        <f>[18]Outubro!$C$6</f>
        <v>34.200000000000003</v>
      </c>
      <c r="D22" s="17">
        <f>[18]Outubro!$C$7</f>
        <v>32.1</v>
      </c>
      <c r="E22" s="17">
        <f>[18]Outubro!$C$8</f>
        <v>33.799999999999997</v>
      </c>
      <c r="F22" s="17">
        <f>[18]Outubro!$C$9</f>
        <v>34.6</v>
      </c>
      <c r="G22" s="17">
        <f>[18]Outubro!$C$10</f>
        <v>32.4</v>
      </c>
      <c r="H22" s="17">
        <f>[18]Outubro!$C$11</f>
        <v>33.799999999999997</v>
      </c>
      <c r="I22" s="17">
        <f>[18]Outubro!$C$12</f>
        <v>37</v>
      </c>
      <c r="J22" s="17">
        <f>[18]Outubro!$C$13</f>
        <v>38.299999999999997</v>
      </c>
      <c r="K22" s="17">
        <f>[18]Outubro!$C$14</f>
        <v>38.1</v>
      </c>
      <c r="L22" s="17">
        <f>[18]Outubro!$C$15</f>
        <v>39.200000000000003</v>
      </c>
      <c r="M22" s="17">
        <f>[18]Outubro!$C$16</f>
        <v>40.1</v>
      </c>
      <c r="N22" s="17">
        <f>[18]Outubro!$C$17</f>
        <v>40</v>
      </c>
      <c r="O22" s="17">
        <f>[18]Outubro!$C$18</f>
        <v>39.799999999999997</v>
      </c>
      <c r="P22" s="17">
        <f>[18]Outubro!$C$19</f>
        <v>40.9</v>
      </c>
      <c r="Q22" s="17">
        <f>[18]Outubro!$C$20</f>
        <v>39.9</v>
      </c>
      <c r="R22" s="17">
        <f>[18]Outubro!$C$21</f>
        <v>39.799999999999997</v>
      </c>
      <c r="S22" s="17">
        <f>[18]Outubro!$C$22</f>
        <v>38.799999999999997</v>
      </c>
      <c r="T22" s="17">
        <f>[18]Outubro!$C$23</f>
        <v>38.1</v>
      </c>
      <c r="U22" s="17">
        <f>[18]Outubro!$C$24</f>
        <v>33.9</v>
      </c>
      <c r="V22" s="17">
        <f>[18]Outubro!$C$25</f>
        <v>32</v>
      </c>
      <c r="W22" s="17">
        <f>[18]Outubro!$C$26</f>
        <v>33.5</v>
      </c>
      <c r="X22" s="17">
        <f>[18]Outubro!$C$27</f>
        <v>33.799999999999997</v>
      </c>
      <c r="Y22" s="17">
        <f>[18]Outubro!$C$28</f>
        <v>30.5</v>
      </c>
      <c r="Z22" s="17">
        <f>[18]Outubro!$C$29</f>
        <v>25.6</v>
      </c>
      <c r="AA22" s="17">
        <f>[18]Outubro!$C$30</f>
        <v>31.8</v>
      </c>
      <c r="AB22" s="17">
        <f>[18]Outubro!$C$31</f>
        <v>32.9</v>
      </c>
      <c r="AC22" s="17">
        <f>[18]Outubro!$C$32</f>
        <v>34.6</v>
      </c>
      <c r="AD22" s="17">
        <f>[18]Outubro!$C$33</f>
        <v>34.299999999999997</v>
      </c>
      <c r="AE22" s="17">
        <f>[18]Outubro!$C$34</f>
        <v>34.799999999999997</v>
      </c>
      <c r="AF22" s="17">
        <f>[18]Outubro!$C$35</f>
        <v>33.1</v>
      </c>
      <c r="AG22" s="29">
        <f t="shared" si="5"/>
        <v>40.9</v>
      </c>
      <c r="AH22" s="31">
        <f t="shared" si="6"/>
        <v>35.448387096774191</v>
      </c>
    </row>
    <row r="23" spans="1:35" ht="17.100000000000001" customHeight="1">
      <c r="A23" s="15" t="s">
        <v>13</v>
      </c>
      <c r="B23" s="83" t="str">
        <f>[19]Outubro!$C$5</f>
        <v>*</v>
      </c>
      <c r="C23" s="83" t="str">
        <f>[19]Outubro!$C$6</f>
        <v>*</v>
      </c>
      <c r="D23" s="83" t="str">
        <f>[19]Outubro!$C$7</f>
        <v>*</v>
      </c>
      <c r="E23" s="83" t="str">
        <f>[19]Outubro!$C$8</f>
        <v>*</v>
      </c>
      <c r="F23" s="83" t="str">
        <f>[19]Outubro!$C$9</f>
        <v>*</v>
      </c>
      <c r="G23" s="83" t="str">
        <f>[19]Outubro!$C$10</f>
        <v>*</v>
      </c>
      <c r="H23" s="17">
        <f>[19]Outubro!$C$11</f>
        <v>37.299999999999997</v>
      </c>
      <c r="I23" s="17">
        <f>[19]Outubro!$C$12</f>
        <v>39.299999999999997</v>
      </c>
      <c r="J23" s="17">
        <f>[19]Outubro!$C$13</f>
        <v>38.9</v>
      </c>
      <c r="K23" s="17">
        <f>[19]Outubro!$C$14</f>
        <v>39.200000000000003</v>
      </c>
      <c r="L23" s="17">
        <f>[19]Outubro!$C$15</f>
        <v>37.799999999999997</v>
      </c>
      <c r="M23" s="17" t="str">
        <f>[19]Outubro!$C$16</f>
        <v>*</v>
      </c>
      <c r="N23" s="83" t="str">
        <f>[19]Outubro!$C$17</f>
        <v>*</v>
      </c>
      <c r="O23" s="83" t="str">
        <f>[19]Outubro!$C$18</f>
        <v>*</v>
      </c>
      <c r="P23" s="83" t="str">
        <f>[19]Outubro!$C$19</f>
        <v>*</v>
      </c>
      <c r="Q23" s="83" t="str">
        <f>[19]Outubro!$C$20</f>
        <v>*</v>
      </c>
      <c r="R23" s="83" t="str">
        <f>[19]Outubro!$C$21</f>
        <v>*</v>
      </c>
      <c r="S23" s="83" t="str">
        <f>[19]Outubro!$C$22</f>
        <v>*</v>
      </c>
      <c r="T23" s="83" t="str">
        <f>[19]Outubro!$C$23</f>
        <v>*</v>
      </c>
      <c r="U23" s="83" t="str">
        <f>[19]Outubro!$C$24</f>
        <v>*</v>
      </c>
      <c r="V23" s="83" t="str">
        <f>[19]Outubro!$C$25</f>
        <v>*</v>
      </c>
      <c r="W23" s="17" t="str">
        <f>[19]Outubro!$C$26</f>
        <v>*</v>
      </c>
      <c r="X23" s="17" t="str">
        <f>[19]Outubro!$C$27</f>
        <v>*</v>
      </c>
      <c r="Y23" s="83" t="str">
        <f>[19]Outubro!$C$28</f>
        <v>*</v>
      </c>
      <c r="Z23" s="83" t="str">
        <f>[19]Outubro!$C$29</f>
        <v>*</v>
      </c>
      <c r="AA23" s="83" t="str">
        <f>[19]Outubro!$C$30</f>
        <v>*</v>
      </c>
      <c r="AB23" s="83" t="str">
        <f>[19]Outubro!$C$31</f>
        <v>*</v>
      </c>
      <c r="AC23" s="17" t="str">
        <f>[19]Outubro!$C$32</f>
        <v>*</v>
      </c>
      <c r="AD23" s="17" t="str">
        <f>[19]Outubro!$C$33</f>
        <v>*</v>
      </c>
      <c r="AE23" s="17" t="str">
        <f>[19]Outubro!$C$34</f>
        <v>*</v>
      </c>
      <c r="AF23" s="17" t="str">
        <f>[19]Outubro!$C$35</f>
        <v>*</v>
      </c>
      <c r="AG23" s="29">
        <f t="shared" si="5"/>
        <v>39.299999999999997</v>
      </c>
      <c r="AH23" s="31">
        <f t="shared" si="6"/>
        <v>38.5</v>
      </c>
    </row>
    <row r="24" spans="1:35" ht="17.100000000000001" customHeight="1">
      <c r="A24" s="15" t="s">
        <v>14</v>
      </c>
      <c r="B24" s="17">
        <f>[20]Outubro!$C$5</f>
        <v>36.9</v>
      </c>
      <c r="C24" s="17">
        <f>[20]Outubro!$C$6</f>
        <v>30.6</v>
      </c>
      <c r="D24" s="17">
        <f>[20]Outubro!$C$7</f>
        <v>31</v>
      </c>
      <c r="E24" s="17">
        <f>[20]Outubro!$C$8</f>
        <v>30.5</v>
      </c>
      <c r="F24" s="17">
        <f>[20]Outubro!$C$9</f>
        <v>31.4</v>
      </c>
      <c r="G24" s="17">
        <f>[20]Outubro!$C$10</f>
        <v>32.5</v>
      </c>
      <c r="H24" s="17">
        <f>[20]Outubro!$C$10</f>
        <v>32.5</v>
      </c>
      <c r="I24" s="17">
        <f>[20]Outubro!$C$12</f>
        <v>34.5</v>
      </c>
      <c r="J24" s="17">
        <f>[20]Outubro!$C$13</f>
        <v>36.9</v>
      </c>
      <c r="K24" s="17">
        <f>[20]Outubro!$C$14</f>
        <v>38.200000000000003</v>
      </c>
      <c r="L24" s="17">
        <f>[20]Outubro!$C$15</f>
        <v>38.4</v>
      </c>
      <c r="M24" s="17">
        <f>[20]Outubro!$C$16</f>
        <v>39.700000000000003</v>
      </c>
      <c r="N24" s="17">
        <f>[20]Outubro!$C$17</f>
        <v>39.1</v>
      </c>
      <c r="O24" s="17">
        <f>[20]Outubro!$C$18</f>
        <v>39.200000000000003</v>
      </c>
      <c r="P24" s="17">
        <f>[20]Outubro!$C$19</f>
        <v>40.6</v>
      </c>
      <c r="Q24" s="17">
        <f>[20]Outubro!$C$20</f>
        <v>41.4</v>
      </c>
      <c r="R24" s="17">
        <f>[20]Outubro!$C$21</f>
        <v>39.299999999999997</v>
      </c>
      <c r="S24" s="17" t="str">
        <f>[20]Outubro!$C$22</f>
        <v>*</v>
      </c>
      <c r="T24" s="17">
        <f>[20]Outubro!$C$23</f>
        <v>32</v>
      </c>
      <c r="U24" s="17">
        <f>[20]Outubro!$C$24</f>
        <v>30.9</v>
      </c>
      <c r="V24" s="17">
        <f>[20]Outubro!$C$25</f>
        <v>32.200000000000003</v>
      </c>
      <c r="W24" s="17">
        <f>[20]Outubro!$C$26</f>
        <v>33.700000000000003</v>
      </c>
      <c r="X24" s="17">
        <f>[20]Outubro!$C$27</f>
        <v>35.1</v>
      </c>
      <c r="Y24" s="17">
        <f>[20]Outubro!$C$28</f>
        <v>30.5</v>
      </c>
      <c r="Z24" s="17">
        <f>[20]Outubro!$C$29</f>
        <v>25.1</v>
      </c>
      <c r="AA24" s="17">
        <f>[20]Outubro!$C$30</f>
        <v>27.9</v>
      </c>
      <c r="AB24" s="17">
        <f>[20]Outubro!$C$31</f>
        <v>32.5</v>
      </c>
      <c r="AC24" s="17">
        <f>[20]Outubro!$C$32</f>
        <v>33.9</v>
      </c>
      <c r="AD24" s="17">
        <f>[20]Outubro!$C$33</f>
        <v>35.1</v>
      </c>
      <c r="AE24" s="17">
        <f>[20]Outubro!$C$34</f>
        <v>34.5</v>
      </c>
      <c r="AF24" s="17">
        <f>[20]Outubro!$C$35</f>
        <v>31</v>
      </c>
      <c r="AG24" s="29">
        <f t="shared" si="5"/>
        <v>41.4</v>
      </c>
      <c r="AH24" s="31">
        <f t="shared" si="6"/>
        <v>34.236666666666665</v>
      </c>
    </row>
    <row r="25" spans="1:35" ht="17.100000000000001" customHeight="1">
      <c r="A25" s="15" t="s">
        <v>15</v>
      </c>
      <c r="B25" s="17">
        <f>[21]Outubro!$C$5</f>
        <v>31.2</v>
      </c>
      <c r="C25" s="17">
        <f>[21]Outubro!$C$6</f>
        <v>29.9</v>
      </c>
      <c r="D25" s="17">
        <f>[21]Outubro!$C$7</f>
        <v>28.7</v>
      </c>
      <c r="E25" s="17">
        <f>[21]Outubro!$C$8</f>
        <v>27.3</v>
      </c>
      <c r="F25" s="17">
        <f>[21]Outubro!$C$9</f>
        <v>27.9</v>
      </c>
      <c r="G25" s="17">
        <f>[21]Outubro!$C$10</f>
        <v>30.7</v>
      </c>
      <c r="H25" s="17">
        <f>[21]Outubro!$C$11</f>
        <v>30</v>
      </c>
      <c r="I25" s="17">
        <f>[21]Outubro!$C$12</f>
        <v>33.299999999999997</v>
      </c>
      <c r="J25" s="17">
        <f>[21]Outubro!$C$13</f>
        <v>34.200000000000003</v>
      </c>
      <c r="K25" s="17">
        <f>[21]Outubro!$C$14</f>
        <v>34.799999999999997</v>
      </c>
      <c r="L25" s="17">
        <f>[21]Outubro!$C$15</f>
        <v>35.5</v>
      </c>
      <c r="M25" s="17">
        <f>[21]Outubro!$C$16</f>
        <v>36.799999999999997</v>
      </c>
      <c r="N25" s="17">
        <f>[21]Outubro!$C$17</f>
        <v>36.200000000000003</v>
      </c>
      <c r="O25" s="17">
        <f>[21]Outubro!$C$18</f>
        <v>36.799999999999997</v>
      </c>
      <c r="P25" s="17">
        <f>[21]Outubro!$C$19</f>
        <v>37.700000000000003</v>
      </c>
      <c r="Q25" s="17">
        <f>[21]Outubro!$C$20</f>
        <v>37.4</v>
      </c>
      <c r="R25" s="17">
        <f>[21]Outubro!$C$21</f>
        <v>36.6</v>
      </c>
      <c r="S25" s="17">
        <f>[21]Outubro!$C$22</f>
        <v>36</v>
      </c>
      <c r="T25" s="17">
        <f>[21]Outubro!$C$23</f>
        <v>34.799999999999997</v>
      </c>
      <c r="U25" s="17">
        <f>[21]Outubro!$C$24</f>
        <v>28.6</v>
      </c>
      <c r="V25" s="17">
        <f>[21]Outubro!$C$25</f>
        <v>28.1</v>
      </c>
      <c r="W25" s="17">
        <f>[21]Outubro!$C$26</f>
        <v>29.4</v>
      </c>
      <c r="X25" s="17">
        <f>[21]Outubro!$C$27</f>
        <v>31.5</v>
      </c>
      <c r="Y25" s="17">
        <f>[21]Outubro!$C$28</f>
        <v>27.2</v>
      </c>
      <c r="Z25" s="17">
        <f>[21]Outubro!$C$29</f>
        <v>26.9</v>
      </c>
      <c r="AA25" s="17">
        <f>[21]Outubro!$C$30</f>
        <v>30</v>
      </c>
      <c r="AB25" s="17">
        <f>[21]Outubro!$C$31</f>
        <v>31.5</v>
      </c>
      <c r="AC25" s="17">
        <f>[21]Outubro!$C$32</f>
        <v>30.3</v>
      </c>
      <c r="AD25" s="17">
        <f>[21]Outubro!$C$33</f>
        <v>32.1</v>
      </c>
      <c r="AE25" s="17">
        <f>[21]Outubro!$C$34</f>
        <v>32</v>
      </c>
      <c r="AF25" s="17">
        <f>[21]Outubro!$C$35</f>
        <v>31.3</v>
      </c>
      <c r="AG25" s="29">
        <f t="shared" si="5"/>
        <v>37.700000000000003</v>
      </c>
      <c r="AH25" s="31">
        <f t="shared" si="6"/>
        <v>32.087096774193547</v>
      </c>
    </row>
    <row r="26" spans="1:35" ht="17.100000000000001" customHeight="1">
      <c r="A26" s="15" t="s">
        <v>16</v>
      </c>
      <c r="B26" s="17">
        <f>[22]Outubro!$C$5</f>
        <v>35.4</v>
      </c>
      <c r="C26" s="17">
        <f>[22]Outubro!$C$6</f>
        <v>33.9</v>
      </c>
      <c r="D26" s="17">
        <f>[22]Outubro!$C$7</f>
        <v>34.9</v>
      </c>
      <c r="E26" s="17">
        <f>[22]Outubro!$C$8</f>
        <v>36</v>
      </c>
      <c r="F26" s="17">
        <f>[22]Outubro!$C$9</f>
        <v>35.5</v>
      </c>
      <c r="G26" s="17">
        <f>[22]Outubro!$C$10</f>
        <v>33.5</v>
      </c>
      <c r="H26" s="17">
        <f>[22]Outubro!$C$11</f>
        <v>36.9</v>
      </c>
      <c r="I26" s="17">
        <f>[22]Outubro!$C$12</f>
        <v>38.1</v>
      </c>
      <c r="J26" s="17">
        <f>[22]Outubro!$C$13</f>
        <v>38.5</v>
      </c>
      <c r="K26" s="17">
        <f>[22]Outubro!$C$14</f>
        <v>39.200000000000003</v>
      </c>
      <c r="L26" s="17">
        <f>[22]Outubro!$C$15</f>
        <v>32.5</v>
      </c>
      <c r="M26" s="17">
        <f>[22]Outubro!$C$16</f>
        <v>39.5</v>
      </c>
      <c r="N26" s="17">
        <f>[22]Outubro!$C$17</f>
        <v>40</v>
      </c>
      <c r="O26" s="17">
        <f>[22]Outubro!$C$18</f>
        <v>41.5</v>
      </c>
      <c r="P26" s="17">
        <f>[22]Outubro!$C$19</f>
        <v>41.5</v>
      </c>
      <c r="Q26" s="17">
        <f>[22]Outubro!$C$20</f>
        <v>42.7</v>
      </c>
      <c r="R26" s="17">
        <f>[22]Outubro!$C$21</f>
        <v>41.6</v>
      </c>
      <c r="S26" s="17">
        <f>[22]Outubro!$C$22</f>
        <v>41.1</v>
      </c>
      <c r="T26" s="17">
        <f>[22]Outubro!$C$23</f>
        <v>40.799999999999997</v>
      </c>
      <c r="U26" s="17">
        <f>[22]Outubro!$C$24</f>
        <v>30.9</v>
      </c>
      <c r="V26" s="17">
        <f>[22]Outubro!$C$25</f>
        <v>33.9</v>
      </c>
      <c r="W26" s="17">
        <f>[22]Outubro!$C$26</f>
        <v>37.200000000000003</v>
      </c>
      <c r="X26" s="17">
        <f>[22]Outubro!$C$27</f>
        <v>37.799999999999997</v>
      </c>
      <c r="Y26" s="17">
        <f>[22]Outubro!$C$28</f>
        <v>34.4</v>
      </c>
      <c r="Z26" s="17">
        <f>[22]Outubro!$C$29</f>
        <v>33.700000000000003</v>
      </c>
      <c r="AA26" s="17">
        <f>[22]Outubro!$C$30</f>
        <v>36.200000000000003</v>
      </c>
      <c r="AB26" s="17">
        <f>[22]Outubro!$C$31</f>
        <v>35.799999999999997</v>
      </c>
      <c r="AC26" s="17">
        <f>[22]Outubro!$C$32</f>
        <v>36.9</v>
      </c>
      <c r="AD26" s="17">
        <f>[22]Outubro!$C$33</f>
        <v>36.799999999999997</v>
      </c>
      <c r="AE26" s="17">
        <f>[22]Outubro!$C$34</f>
        <v>37.4</v>
      </c>
      <c r="AF26" s="17">
        <f>[22]Outubro!$C$35</f>
        <v>38.200000000000003</v>
      </c>
      <c r="AG26" s="29">
        <f t="shared" si="5"/>
        <v>42.7</v>
      </c>
      <c r="AH26" s="31">
        <f t="shared" si="6"/>
        <v>37.170967741935492</v>
      </c>
      <c r="AI26" t="s">
        <v>51</v>
      </c>
    </row>
    <row r="27" spans="1:35" ht="17.100000000000001" customHeight="1">
      <c r="A27" s="15" t="s">
        <v>17</v>
      </c>
      <c r="B27" s="17">
        <f>[23]Outubro!$C$5</f>
        <v>35</v>
      </c>
      <c r="C27" s="17">
        <f>[23]Outubro!$C$6</f>
        <v>31.3</v>
      </c>
      <c r="D27" s="17">
        <f>[23]Outubro!$C$7</f>
        <v>30.1</v>
      </c>
      <c r="E27" s="17">
        <f>[23]Outubro!$C$8</f>
        <v>29.6</v>
      </c>
      <c r="F27" s="17">
        <f>[23]Outubro!$C$9</f>
        <v>30.6</v>
      </c>
      <c r="G27" s="17">
        <f>[23]Outubro!$C$10</f>
        <v>32.6</v>
      </c>
      <c r="H27" s="17">
        <f>[23]Outubro!$C$11</f>
        <v>33.200000000000003</v>
      </c>
      <c r="I27" s="17">
        <f>[23]Outubro!$C$12</f>
        <v>35.6</v>
      </c>
      <c r="J27" s="17">
        <f>[23]Outubro!$C$13</f>
        <v>36.4</v>
      </c>
      <c r="K27" s="17">
        <f>[23]Outubro!$C$14</f>
        <v>37.700000000000003</v>
      </c>
      <c r="L27" s="17">
        <f>[23]Outubro!$C$15</f>
        <v>38.799999999999997</v>
      </c>
      <c r="M27" s="17">
        <f>[23]Outubro!$C$16</f>
        <v>38.700000000000003</v>
      </c>
      <c r="N27" s="17">
        <f>[23]Outubro!$C$17</f>
        <v>39.9</v>
      </c>
      <c r="O27" s="17">
        <f>[23]Outubro!$C$18</f>
        <v>39.9</v>
      </c>
      <c r="P27" s="17">
        <f>[23]Outubro!$C$19</f>
        <v>39.6</v>
      </c>
      <c r="Q27" s="17">
        <f>[23]Outubro!$C$20</f>
        <v>40.299999999999997</v>
      </c>
      <c r="R27" s="17">
        <f>[23]Outubro!$C$21</f>
        <v>40.9</v>
      </c>
      <c r="S27" s="17">
        <f>[23]Outubro!$C$22</f>
        <v>38.9</v>
      </c>
      <c r="T27" s="17">
        <f>[23]Outubro!$C$23</f>
        <v>38</v>
      </c>
      <c r="U27" s="17">
        <f>[23]Outubro!$C$24</f>
        <v>28</v>
      </c>
      <c r="V27" s="17">
        <f>[23]Outubro!$C$25</f>
        <v>29.4</v>
      </c>
      <c r="W27" s="17">
        <f>[23]Outubro!$C$26</f>
        <v>31.8</v>
      </c>
      <c r="X27" s="17">
        <f>[23]Outubro!$C$27</f>
        <v>34.200000000000003</v>
      </c>
      <c r="Y27" s="17">
        <f>[23]Outubro!$C$28</f>
        <v>32.799999999999997</v>
      </c>
      <c r="Z27" s="17">
        <f>[23]Outubro!$C$29</f>
        <v>28.4</v>
      </c>
      <c r="AA27" s="17">
        <f>[23]Outubro!$C$30</f>
        <v>32.4</v>
      </c>
      <c r="AB27" s="17">
        <f>[23]Outubro!$C$31</f>
        <v>33.1</v>
      </c>
      <c r="AC27" s="17">
        <f>[23]Outubro!$C$32</f>
        <v>34.6</v>
      </c>
      <c r="AD27" s="17">
        <f>[23]Outubro!$C$33</f>
        <v>36.4</v>
      </c>
      <c r="AE27" s="17">
        <f>[23]Outubro!$C$34</f>
        <v>36.5</v>
      </c>
      <c r="AF27" s="17">
        <f>[23]Outubro!$C$35</f>
        <v>33.5</v>
      </c>
      <c r="AG27" s="29">
        <f t="shared" si="5"/>
        <v>40.9</v>
      </c>
      <c r="AH27" s="31">
        <f t="shared" si="6"/>
        <v>34.780645161290316</v>
      </c>
    </row>
    <row r="28" spans="1:35" ht="17.100000000000001" customHeight="1">
      <c r="A28" s="15" t="s">
        <v>18</v>
      </c>
      <c r="B28" s="17">
        <f>[24]Outubro!$C$5</f>
        <v>32.299999999999997</v>
      </c>
      <c r="C28" s="17">
        <f>[24]Outubro!$C$6</f>
        <v>30.9</v>
      </c>
      <c r="D28" s="17">
        <f>[24]Outubro!$C$7</f>
        <v>31.8</v>
      </c>
      <c r="E28" s="17">
        <f>[24]Outubro!$C$8</f>
        <v>31.7</v>
      </c>
      <c r="F28" s="17">
        <f>[24]Outubro!$C$9</f>
        <v>31.6</v>
      </c>
      <c r="G28" s="17">
        <f>[24]Outubro!$C$10</f>
        <v>31.5</v>
      </c>
      <c r="H28" s="17">
        <f>[24]Outubro!$C$11</f>
        <v>32.200000000000003</v>
      </c>
      <c r="I28" s="17">
        <f>[24]Outubro!$C$12</f>
        <v>32.299999999999997</v>
      </c>
      <c r="J28" s="17">
        <f>[24]Outubro!$C$13</f>
        <v>32.4</v>
      </c>
      <c r="K28" s="17">
        <f>[24]Outubro!$C$14</f>
        <v>32.4</v>
      </c>
      <c r="L28" s="17">
        <f>[24]Outubro!$C$15</f>
        <v>34.1</v>
      </c>
      <c r="M28" s="17">
        <f>[24]Outubro!$C$16</f>
        <v>33.299999999999997</v>
      </c>
      <c r="N28" s="17">
        <f>[24]Outubro!$C$17</f>
        <v>34</v>
      </c>
      <c r="O28" s="17">
        <f>[24]Outubro!$C$18</f>
        <v>34.1</v>
      </c>
      <c r="P28" s="17">
        <f>[24]Outubro!$C$19</f>
        <v>35</v>
      </c>
      <c r="Q28" s="17">
        <f>[24]Outubro!$C$20</f>
        <v>33.799999999999997</v>
      </c>
      <c r="R28" s="17">
        <f>[24]Outubro!$C$21</f>
        <v>33.6</v>
      </c>
      <c r="S28" s="17">
        <f>[24]Outubro!$C$22</f>
        <v>33.6</v>
      </c>
      <c r="T28" s="17">
        <f>[24]Outubro!$C$23</f>
        <v>32.299999999999997</v>
      </c>
      <c r="U28" s="17">
        <f>[24]Outubro!$C$24</f>
        <v>29.2</v>
      </c>
      <c r="V28" s="17">
        <f>[24]Outubro!$C$25</f>
        <v>30.9</v>
      </c>
      <c r="W28" s="17">
        <f>[24]Outubro!$C$26</f>
        <v>32.200000000000003</v>
      </c>
      <c r="X28" s="17">
        <f>[24]Outubro!$C$27</f>
        <v>32.700000000000003</v>
      </c>
      <c r="Y28" s="17">
        <f>[24]Outubro!$C$28</f>
        <v>27.5</v>
      </c>
      <c r="Z28" s="17">
        <f>[24]Outubro!$C$29</f>
        <v>24.6</v>
      </c>
      <c r="AA28" s="17">
        <f>[24]Outubro!$C$30</f>
        <v>26.2</v>
      </c>
      <c r="AB28" s="17">
        <f>[24]Outubro!$C$31</f>
        <v>29.1</v>
      </c>
      <c r="AC28" s="17">
        <f>[24]Outubro!$C$32</f>
        <v>29.8</v>
      </c>
      <c r="AD28" s="17">
        <f>[24]Outubro!$C$33</f>
        <v>28</v>
      </c>
      <c r="AE28" s="17">
        <f>[24]Outubro!$C$34</f>
        <v>30.2</v>
      </c>
      <c r="AF28" s="17">
        <f>[24]Outubro!$C$35</f>
        <v>29.5</v>
      </c>
      <c r="AG28" s="29">
        <f t="shared" si="5"/>
        <v>35</v>
      </c>
      <c r="AH28" s="31">
        <f t="shared" si="6"/>
        <v>31.380645161290328</v>
      </c>
    </row>
    <row r="29" spans="1:35" ht="17.100000000000001" customHeight="1">
      <c r="A29" s="15" t="s">
        <v>19</v>
      </c>
      <c r="B29" s="17">
        <f>[25]Outubro!$C$5</f>
        <v>29.9</v>
      </c>
      <c r="C29" s="17">
        <f>[25]Outubro!$C$6</f>
        <v>29.3</v>
      </c>
      <c r="D29" s="17">
        <f>[25]Outubro!$C$7</f>
        <v>27.7</v>
      </c>
      <c r="E29" s="17">
        <f>[25]Outubro!$C$8</f>
        <v>27.6</v>
      </c>
      <c r="F29" s="17">
        <f>[25]Outubro!$C$9</f>
        <v>27.8</v>
      </c>
      <c r="G29" s="17">
        <f>[25]Outubro!$C$10</f>
        <v>24.9</v>
      </c>
      <c r="H29" s="17">
        <f>[25]Outubro!$C$11</f>
        <v>27.9</v>
      </c>
      <c r="I29" s="17">
        <f>[25]Outubro!$C$12</f>
        <v>32.6</v>
      </c>
      <c r="J29" s="17">
        <f>[25]Outubro!$C$13</f>
        <v>34</v>
      </c>
      <c r="K29" s="17">
        <f>[25]Outubro!$C$14</f>
        <v>35.6</v>
      </c>
      <c r="L29" s="17">
        <f>[25]Outubro!$C$15</f>
        <v>35.700000000000003</v>
      </c>
      <c r="M29" s="17">
        <f>[25]Outubro!$C$16</f>
        <v>36.700000000000003</v>
      </c>
      <c r="N29" s="17">
        <f>[25]Outubro!$C$17</f>
        <v>37.6</v>
      </c>
      <c r="O29" s="17">
        <f>[25]Outubro!$C$18</f>
        <v>36.6</v>
      </c>
      <c r="P29" s="17">
        <f>[25]Outubro!$C$19</f>
        <v>37.9</v>
      </c>
      <c r="Q29" s="17">
        <f>[25]Outubro!$C$20</f>
        <v>37.700000000000003</v>
      </c>
      <c r="R29" s="17">
        <f>[25]Outubro!$C$21</f>
        <v>38.299999999999997</v>
      </c>
      <c r="S29" s="17">
        <f>[25]Outubro!$C$22</f>
        <v>36.4</v>
      </c>
      <c r="T29" s="17">
        <f>[25]Outubro!$C$23</f>
        <v>35.299999999999997</v>
      </c>
      <c r="U29" s="17">
        <f>[25]Outubro!$C$24</f>
        <v>24.7</v>
      </c>
      <c r="V29" s="17">
        <f>[25]Outubro!$C$25</f>
        <v>30.1</v>
      </c>
      <c r="W29" s="17">
        <f>[25]Outubro!$C$26</f>
        <v>29.8</v>
      </c>
      <c r="X29" s="17">
        <f>[25]Outubro!$C$27</f>
        <v>31.3</v>
      </c>
      <c r="Y29" s="17">
        <f>[25]Outubro!$C$28</f>
        <v>30.7</v>
      </c>
      <c r="Z29" s="17">
        <f>[25]Outubro!$C$29</f>
        <v>30.4</v>
      </c>
      <c r="AA29" s="17">
        <f>[25]Outubro!$C$30</f>
        <v>30.5</v>
      </c>
      <c r="AB29" s="17">
        <f>[25]Outubro!$C$31</f>
        <v>33.1</v>
      </c>
      <c r="AC29" s="17">
        <f>[25]Outubro!$C$32</f>
        <v>34.200000000000003</v>
      </c>
      <c r="AD29" s="17">
        <f>[25]Outubro!$C$33</f>
        <v>34.6</v>
      </c>
      <c r="AE29" s="17">
        <f>[25]Outubro!$C$34</f>
        <v>32.4</v>
      </c>
      <c r="AF29" s="17">
        <f>[25]Outubro!$C$35</f>
        <v>27.7</v>
      </c>
      <c r="AG29" s="29">
        <f t="shared" si="5"/>
        <v>38.299999999999997</v>
      </c>
      <c r="AH29" s="31">
        <f t="shared" si="6"/>
        <v>32.225806451612904</v>
      </c>
    </row>
    <row r="30" spans="1:35" ht="17.100000000000001" customHeight="1">
      <c r="A30" s="15" t="s">
        <v>31</v>
      </c>
      <c r="B30" s="17">
        <f>[26]Outubro!$C$5</f>
        <v>35.9</v>
      </c>
      <c r="C30" s="17">
        <f>[26]Outubro!$C$6</f>
        <v>31.7</v>
      </c>
      <c r="D30" s="17">
        <f>[26]Outubro!$C$7</f>
        <v>30.5</v>
      </c>
      <c r="E30" s="17">
        <f>[26]Outubro!$C$8</f>
        <v>30.8</v>
      </c>
      <c r="F30" s="17">
        <f>[26]Outubro!$C$9</f>
        <v>31.4</v>
      </c>
      <c r="G30" s="17">
        <f>[26]Outubro!$C$10</f>
        <v>33.1</v>
      </c>
      <c r="H30" s="17">
        <f>[26]Outubro!$C$11</f>
        <v>33.9</v>
      </c>
      <c r="I30" s="17">
        <f>[26]Outubro!$C$12</f>
        <v>35.4</v>
      </c>
      <c r="J30" s="17">
        <f>[26]Outubro!$C$13</f>
        <v>36.4</v>
      </c>
      <c r="K30" s="17">
        <f>[26]Outubro!$C$14</f>
        <v>37</v>
      </c>
      <c r="L30" s="17">
        <f>[26]Outubro!$C$15</f>
        <v>38.200000000000003</v>
      </c>
      <c r="M30" s="17">
        <f>[26]Outubro!$C$16</f>
        <v>38.5</v>
      </c>
      <c r="N30" s="17">
        <f>[26]Outubro!$C$17</f>
        <v>39</v>
      </c>
      <c r="O30" s="17">
        <f>[26]Outubro!$C$18</f>
        <v>39.5</v>
      </c>
      <c r="P30" s="17">
        <f>[26]Outubro!$C$19</f>
        <v>39.1</v>
      </c>
      <c r="Q30" s="17">
        <f>[26]Outubro!$C$20</f>
        <v>38.6</v>
      </c>
      <c r="R30" s="17">
        <f>[26]Outubro!$C$21</f>
        <v>38.9</v>
      </c>
      <c r="S30" s="17">
        <f>[26]Outubro!$C$22</f>
        <v>36.200000000000003</v>
      </c>
      <c r="T30" s="17">
        <f>[26]Outubro!$C$23</f>
        <v>34.299999999999997</v>
      </c>
      <c r="U30" s="17">
        <f>[26]Outubro!$C$24</f>
        <v>29.1</v>
      </c>
      <c r="V30" s="17">
        <f>[26]Outubro!$C$25</f>
        <v>30.7</v>
      </c>
      <c r="W30" s="17">
        <f>[26]Outubro!$C$26</f>
        <v>31.7</v>
      </c>
      <c r="X30" s="17">
        <f>[26]Outubro!$C$27</f>
        <v>34.200000000000003</v>
      </c>
      <c r="Y30" s="17">
        <f>[26]Outubro!$C$28</f>
        <v>31.2</v>
      </c>
      <c r="Z30" s="17">
        <f>[26]Outubro!$C$29</f>
        <v>28.6</v>
      </c>
      <c r="AA30" s="17">
        <f>[26]Outubro!$C$30</f>
        <v>30.4</v>
      </c>
      <c r="AB30" s="17">
        <f>[26]Outubro!$C$31</f>
        <v>31.7</v>
      </c>
      <c r="AC30" s="17">
        <f>[26]Outubro!$C$32</f>
        <v>34.5</v>
      </c>
      <c r="AD30" s="17">
        <f>[26]Outubro!$C$33</f>
        <v>33.6</v>
      </c>
      <c r="AE30" s="17">
        <f>[26]Outubro!$C$34</f>
        <v>34.299999999999997</v>
      </c>
      <c r="AF30" s="17">
        <f>[26]Outubro!$C$35</f>
        <v>33.200000000000003</v>
      </c>
      <c r="AG30" s="29">
        <f t="shared" si="5"/>
        <v>39.5</v>
      </c>
      <c r="AH30" s="31">
        <f t="shared" si="6"/>
        <v>34.245161290322592</v>
      </c>
    </row>
    <row r="31" spans="1:35" ht="17.100000000000001" customHeight="1">
      <c r="A31" s="15" t="s">
        <v>48</v>
      </c>
      <c r="B31" s="17">
        <f>[27]Outubro!$C$5</f>
        <v>35.1</v>
      </c>
      <c r="C31" s="17">
        <f>[27]Outubro!$C$6</f>
        <v>32.1</v>
      </c>
      <c r="D31" s="17">
        <f>[27]Outubro!$C$7</f>
        <v>35.9</v>
      </c>
      <c r="E31" s="17">
        <f>[27]Outubro!$C$8</f>
        <v>34.9</v>
      </c>
      <c r="F31" s="17">
        <f>[27]Outubro!$C$9</f>
        <v>35.4</v>
      </c>
      <c r="G31" s="17">
        <f>[27]Outubro!$C$10</f>
        <v>34.9</v>
      </c>
      <c r="H31" s="17">
        <f>[27]Outubro!$C$11</f>
        <v>36.299999999999997</v>
      </c>
      <c r="I31" s="17">
        <f>[27]Outubro!$C$12</f>
        <v>36.200000000000003</v>
      </c>
      <c r="J31" s="17">
        <f>[27]Outubro!$C$13</f>
        <v>36.299999999999997</v>
      </c>
      <c r="K31" s="17">
        <f>[27]Outubro!$C$14</f>
        <v>36.4</v>
      </c>
      <c r="L31" s="17">
        <f>[27]Outubro!$C$15</f>
        <v>37.799999999999997</v>
      </c>
      <c r="M31" s="17">
        <f>[27]Outubro!$C$16</f>
        <v>37.299999999999997</v>
      </c>
      <c r="N31" s="17">
        <f>[27]Outubro!$C$17</f>
        <v>36.9</v>
      </c>
      <c r="O31" s="17">
        <f>[27]Outubro!$C$18</f>
        <v>37.6</v>
      </c>
      <c r="P31" s="17">
        <f>[27]Outubro!$C$19</f>
        <v>39</v>
      </c>
      <c r="Q31" s="17">
        <f>[27]Outubro!$C$20</f>
        <v>36.1</v>
      </c>
      <c r="R31" s="17">
        <f>[27]Outubro!$C$21</f>
        <v>37.700000000000003</v>
      </c>
      <c r="S31" s="17">
        <f>[27]Outubro!$C$22</f>
        <v>35.4</v>
      </c>
      <c r="T31" s="17">
        <f>[27]Outubro!$C$23</f>
        <v>35.4</v>
      </c>
      <c r="U31" s="17">
        <f>[27]Outubro!$C$24</f>
        <v>25.7</v>
      </c>
      <c r="V31" s="17">
        <f>[27]Outubro!$C$25</f>
        <v>31.1</v>
      </c>
      <c r="W31" s="17">
        <f>[27]Outubro!$C$26</f>
        <v>35</v>
      </c>
      <c r="X31" s="17">
        <f>[27]Outubro!$C$27</f>
        <v>34.5</v>
      </c>
      <c r="Y31" s="17">
        <f>[27]Outubro!$C$28</f>
        <v>30.2</v>
      </c>
      <c r="Z31" s="17">
        <f>[27]Outubro!$C$29</f>
        <v>28.9</v>
      </c>
      <c r="AA31" s="17">
        <f>[27]Outubro!$C$30</f>
        <v>25.3</v>
      </c>
      <c r="AB31" s="17">
        <f>[27]Outubro!$C$31</f>
        <v>31.3</v>
      </c>
      <c r="AC31" s="17">
        <f>[27]Outubro!$C$32</f>
        <v>32.4</v>
      </c>
      <c r="AD31" s="17">
        <f>[27]Outubro!$C$33</f>
        <v>32.5</v>
      </c>
      <c r="AE31" s="83">
        <f>[27]Outubro!$C$34</f>
        <v>32</v>
      </c>
      <c r="AF31" s="83">
        <f>[27]Outubro!$C$35</f>
        <v>30.4</v>
      </c>
      <c r="AG31" s="29">
        <f>MAX(B31:AF31)</f>
        <v>39</v>
      </c>
      <c r="AH31" s="31">
        <f>AVERAGE(B31:AF31)</f>
        <v>34.064516129032256</v>
      </c>
    </row>
    <row r="32" spans="1:35" ht="17.100000000000001" customHeight="1">
      <c r="A32" s="15" t="s">
        <v>20</v>
      </c>
      <c r="B32" s="17">
        <f>[28]Outubro!$C$5</f>
        <v>35.799999999999997</v>
      </c>
      <c r="C32" s="17">
        <f>[28]Outubro!$C$6</f>
        <v>33</v>
      </c>
      <c r="D32" s="17">
        <f>[28]Outubro!$C$7</f>
        <v>32.9</v>
      </c>
      <c r="E32" s="17">
        <f>[28]Outubro!$C$8</f>
        <v>31.4</v>
      </c>
      <c r="F32" s="17">
        <f>[28]Outubro!$C$9</f>
        <v>32.299999999999997</v>
      </c>
      <c r="G32" s="17">
        <f>[28]Outubro!$C$10</f>
        <v>32.9</v>
      </c>
      <c r="H32" s="17">
        <f>[28]Outubro!$C$11</f>
        <v>34.1</v>
      </c>
      <c r="I32" s="17">
        <f>[28]Outubro!$C$12</f>
        <v>36</v>
      </c>
      <c r="J32" s="17">
        <f>[28]Outubro!$C$13</f>
        <v>38.200000000000003</v>
      </c>
      <c r="K32" s="17">
        <f>[28]Outubro!$C$14</f>
        <v>40</v>
      </c>
      <c r="L32" s="17">
        <f>[28]Outubro!$C$15</f>
        <v>39.700000000000003</v>
      </c>
      <c r="M32" s="17">
        <f>[28]Outubro!$C$16</f>
        <v>40.700000000000003</v>
      </c>
      <c r="N32" s="17">
        <f>[28]Outubro!$C$17</f>
        <v>41.5</v>
      </c>
      <c r="O32" s="17">
        <f>[28]Outubro!$C$18</f>
        <v>41.9</v>
      </c>
      <c r="P32" s="17">
        <f>[28]Outubro!$C$19</f>
        <v>42.2</v>
      </c>
      <c r="Q32" s="17">
        <f>[28]Outubro!$C$20</f>
        <v>39.6</v>
      </c>
      <c r="R32" s="17">
        <f>[28]Outubro!$C$21</f>
        <v>42.5</v>
      </c>
      <c r="S32" s="17">
        <f>[28]Outubro!$C$22</f>
        <v>41</v>
      </c>
      <c r="T32" s="17">
        <f>[28]Outubro!$C$23</f>
        <v>38.4</v>
      </c>
      <c r="U32" s="17">
        <f>[28]Outubro!$C$24</f>
        <v>32.200000000000003</v>
      </c>
      <c r="V32" s="17">
        <f>[28]Outubro!$C$25</f>
        <v>33.4</v>
      </c>
      <c r="W32" s="17">
        <f>[28]Outubro!$C$26</f>
        <v>34.5</v>
      </c>
      <c r="X32" s="17">
        <f>[28]Outubro!$C$27</f>
        <v>35.6</v>
      </c>
      <c r="Y32" s="17">
        <f>[28]Outubro!$C$28</f>
        <v>30.8</v>
      </c>
      <c r="Z32" s="17">
        <f>[28]Outubro!$C$29</f>
        <v>26.4</v>
      </c>
      <c r="AA32" s="17">
        <f>[28]Outubro!$C$30</f>
        <v>29.1</v>
      </c>
      <c r="AB32" s="17">
        <f>[28]Outubro!$C$31</f>
        <v>34.700000000000003</v>
      </c>
      <c r="AC32" s="17">
        <f>[28]Outubro!$C$32</f>
        <v>34.9</v>
      </c>
      <c r="AD32" s="17">
        <f>[28]Outubro!$C$33</f>
        <v>35.700000000000003</v>
      </c>
      <c r="AE32" s="17">
        <f>[28]Outubro!$C$34</f>
        <v>36.5</v>
      </c>
      <c r="AF32" s="17">
        <f>[28]Outubro!$C$35</f>
        <v>33.799999999999997</v>
      </c>
      <c r="AG32" s="29">
        <f>MAX(B32:AF32)</f>
        <v>42.5</v>
      </c>
      <c r="AH32" s="31">
        <f>AVERAGE(B32:AF32)</f>
        <v>35.861290322580636</v>
      </c>
    </row>
    <row r="33" spans="1:35" s="5" customFormat="1" ht="17.100000000000001" customHeight="1">
      <c r="A33" s="24" t="s">
        <v>33</v>
      </c>
      <c r="B33" s="25">
        <f t="shared" ref="B33:AG33" si="7">MAX(B5:B32)</f>
        <v>39.1</v>
      </c>
      <c r="C33" s="25">
        <f t="shared" si="7"/>
        <v>35.700000000000003</v>
      </c>
      <c r="D33" s="25">
        <f t="shared" si="7"/>
        <v>36.4</v>
      </c>
      <c r="E33" s="25">
        <f t="shared" si="7"/>
        <v>36.5</v>
      </c>
      <c r="F33" s="25">
        <f t="shared" si="7"/>
        <v>37.700000000000003</v>
      </c>
      <c r="G33" s="25">
        <f t="shared" si="7"/>
        <v>37.700000000000003</v>
      </c>
      <c r="H33" s="25">
        <f t="shared" si="7"/>
        <v>37.9</v>
      </c>
      <c r="I33" s="25">
        <f t="shared" si="7"/>
        <v>39.299999999999997</v>
      </c>
      <c r="J33" s="25">
        <f t="shared" si="7"/>
        <v>39.1</v>
      </c>
      <c r="K33" s="25">
        <f t="shared" si="7"/>
        <v>40</v>
      </c>
      <c r="L33" s="25">
        <f t="shared" si="7"/>
        <v>41</v>
      </c>
      <c r="M33" s="25">
        <f t="shared" si="7"/>
        <v>40.700000000000003</v>
      </c>
      <c r="N33" s="25">
        <f t="shared" si="7"/>
        <v>41.5</v>
      </c>
      <c r="O33" s="25">
        <f t="shared" si="7"/>
        <v>41.9</v>
      </c>
      <c r="P33" s="25">
        <f t="shared" si="7"/>
        <v>42.9</v>
      </c>
      <c r="Q33" s="25">
        <f t="shared" si="7"/>
        <v>42.7</v>
      </c>
      <c r="R33" s="25">
        <f t="shared" si="7"/>
        <v>42.5</v>
      </c>
      <c r="S33" s="25">
        <f t="shared" si="7"/>
        <v>41.1</v>
      </c>
      <c r="T33" s="25">
        <f t="shared" si="7"/>
        <v>40.799999999999997</v>
      </c>
      <c r="U33" s="25">
        <f t="shared" si="7"/>
        <v>36.200000000000003</v>
      </c>
      <c r="V33" s="25">
        <f t="shared" si="7"/>
        <v>34.6</v>
      </c>
      <c r="W33" s="25">
        <f t="shared" si="7"/>
        <v>37.200000000000003</v>
      </c>
      <c r="X33" s="25">
        <f t="shared" si="7"/>
        <v>37.799999999999997</v>
      </c>
      <c r="Y33" s="25">
        <f t="shared" si="7"/>
        <v>34.4</v>
      </c>
      <c r="Z33" s="25">
        <f t="shared" si="7"/>
        <v>33.700000000000003</v>
      </c>
      <c r="AA33" s="25">
        <f t="shared" si="7"/>
        <v>36.200000000000003</v>
      </c>
      <c r="AB33" s="25">
        <f t="shared" si="7"/>
        <v>35.799999999999997</v>
      </c>
      <c r="AC33" s="25">
        <f t="shared" si="7"/>
        <v>36.9</v>
      </c>
      <c r="AD33" s="25">
        <f t="shared" si="7"/>
        <v>36.799999999999997</v>
      </c>
      <c r="AE33" s="25">
        <f t="shared" si="7"/>
        <v>37.4</v>
      </c>
      <c r="AF33" s="25">
        <f t="shared" si="7"/>
        <v>38.200000000000003</v>
      </c>
      <c r="AG33" s="29">
        <f t="shared" si="7"/>
        <v>42.9</v>
      </c>
      <c r="AH33" s="31">
        <f>AVERAGE(AH5:AH32)</f>
        <v>34.349506172839511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42" spans="1:35">
      <c r="S42" s="2" t="s">
        <v>51</v>
      </c>
    </row>
    <row r="44" spans="1:35">
      <c r="W44" s="2" t="s">
        <v>51</v>
      </c>
    </row>
  </sheetData>
  <sheetProtection password="C6EC" sheet="1" objects="1" scenarios="1"/>
  <mergeCells count="34">
    <mergeCell ref="B3:B4"/>
    <mergeCell ref="C3:C4"/>
    <mergeCell ref="T3:T4"/>
    <mergeCell ref="M3:M4"/>
    <mergeCell ref="N3:N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="90" zoomScaleNormal="90" workbookViewId="0">
      <selection activeCell="AG5" sqref="AG5:AG33"/>
    </sheetView>
  </sheetViews>
  <sheetFormatPr defaultRowHeight="12.75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s="4" customFormat="1" ht="20.100000000000001" customHeight="1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</row>
    <row r="3" spans="1:34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40</v>
      </c>
      <c r="AH3" s="34" t="s">
        <v>38</v>
      </c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[1]Outubro!$D$5</f>
        <v>22.5</v>
      </c>
      <c r="C5" s="17">
        <f>[1]Outubro!$D$6</f>
        <v>19.8</v>
      </c>
      <c r="D5" s="17">
        <f>[1]Outubro!$D$7</f>
        <v>15.5</v>
      </c>
      <c r="E5" s="17">
        <f>[1]Outubro!$D$8</f>
        <v>15.2</v>
      </c>
      <c r="F5" s="17">
        <f>[1]Outubro!$D$9</f>
        <v>14.7</v>
      </c>
      <c r="G5" s="17">
        <f>[1]Outubro!$D$10</f>
        <v>14.5</v>
      </c>
      <c r="H5" s="17">
        <f>[1]Outubro!$D$11</f>
        <v>15.9</v>
      </c>
      <c r="I5" s="17">
        <f>[1]Outubro!$D$12</f>
        <v>16.100000000000001</v>
      </c>
      <c r="J5" s="17">
        <f>[1]Outubro!$D$13</f>
        <v>14.6</v>
      </c>
      <c r="K5" s="17">
        <f>[1]Outubro!$D$14</f>
        <v>17.8</v>
      </c>
      <c r="L5" s="17">
        <f>[1]Outubro!$D$15</f>
        <v>17.899999999999999</v>
      </c>
      <c r="M5" s="17">
        <f>[1]Outubro!$D$16</f>
        <v>16.600000000000001</v>
      </c>
      <c r="N5" s="17">
        <f>[1]Outubro!$D$17</f>
        <v>17</v>
      </c>
      <c r="O5" s="17">
        <f>[1]Outubro!$D$18</f>
        <v>17.2</v>
      </c>
      <c r="P5" s="17">
        <f>[1]Outubro!$D$19</f>
        <v>18.600000000000001</v>
      </c>
      <c r="Q5" s="17">
        <f>[1]Outubro!$D$20</f>
        <v>22.8</v>
      </c>
      <c r="R5" s="17">
        <f>[1]Outubro!$D$21</f>
        <v>22.6</v>
      </c>
      <c r="S5" s="17">
        <f>[1]Outubro!$D$22</f>
        <v>21.9</v>
      </c>
      <c r="T5" s="17">
        <f>[1]Outubro!$D$23</f>
        <v>22.8</v>
      </c>
      <c r="U5" s="17">
        <f>[1]Outubro!$D$24</f>
        <v>20.6</v>
      </c>
      <c r="V5" s="17">
        <f>[1]Outubro!$D$25</f>
        <v>19.100000000000001</v>
      </c>
      <c r="W5" s="17">
        <f>[1]Outubro!$D$26</f>
        <v>19.7</v>
      </c>
      <c r="X5" s="17">
        <f>[1]Outubro!$D$27</f>
        <v>19.5</v>
      </c>
      <c r="Y5" s="17">
        <f>[1]Outubro!$D$28</f>
        <v>21.2</v>
      </c>
      <c r="Z5" s="17">
        <f>[1]Outubro!$D$29</f>
        <v>22</v>
      </c>
      <c r="AA5" s="17">
        <f>[1]Outubro!$D$30</f>
        <v>20.7</v>
      </c>
      <c r="AB5" s="17">
        <f>[1]Outubro!$D$31</f>
        <v>20</v>
      </c>
      <c r="AC5" s="17">
        <f>[1]Outubro!$D$32</f>
        <v>20.7</v>
      </c>
      <c r="AD5" s="17">
        <f>[1]Outubro!$D$33</f>
        <v>20</v>
      </c>
      <c r="AE5" s="17">
        <f>[1]Outubro!$D$34</f>
        <v>22.9</v>
      </c>
      <c r="AF5" s="17">
        <f>[1]Outubro!$D$35</f>
        <v>21.2</v>
      </c>
      <c r="AG5" s="27">
        <f>MIN(B5:AF5)</f>
        <v>14.5</v>
      </c>
      <c r="AH5" s="35">
        <f>AVERAGE(B5:AF5)</f>
        <v>19.083870967741937</v>
      </c>
    </row>
    <row r="6" spans="1:34" ht="17.100000000000001" customHeight="1">
      <c r="A6" s="15" t="s">
        <v>0</v>
      </c>
      <c r="B6" s="17">
        <f>[2]Outubro!$D$5</f>
        <v>21.4</v>
      </c>
      <c r="C6" s="17">
        <f>[2]Outubro!$D$6</f>
        <v>19.2</v>
      </c>
      <c r="D6" s="17">
        <f>[2]Outubro!$D$7</f>
        <v>15.5</v>
      </c>
      <c r="E6" s="17">
        <f>[2]Outubro!$D$8</f>
        <v>13.7</v>
      </c>
      <c r="F6" s="17">
        <f>[2]Outubro!$D$9</f>
        <v>14.6</v>
      </c>
      <c r="G6" s="17">
        <f>[2]Outubro!$D$10</f>
        <v>15.3</v>
      </c>
      <c r="H6" s="17">
        <f>[2]Outubro!$D$11</f>
        <v>15.5</v>
      </c>
      <c r="I6" s="17">
        <f>[2]Outubro!$D$12</f>
        <v>16.600000000000001</v>
      </c>
      <c r="J6" s="17">
        <f>[2]Outubro!$D$13</f>
        <v>17.3</v>
      </c>
      <c r="K6" s="17">
        <f>[2]Outubro!$D$14</f>
        <v>17</v>
      </c>
      <c r="L6" s="17">
        <f>[2]Outubro!$D$15</f>
        <v>19</v>
      </c>
      <c r="M6" s="17">
        <f>[2]Outubro!$D$16</f>
        <v>19.100000000000001</v>
      </c>
      <c r="N6" s="17">
        <f>[2]Outubro!$D$17</f>
        <v>19.5</v>
      </c>
      <c r="O6" s="17">
        <f>[2]Outubro!$D$18</f>
        <v>21.2</v>
      </c>
      <c r="P6" s="17">
        <f>[2]Outubro!$D$19</f>
        <v>22.6</v>
      </c>
      <c r="Q6" s="17">
        <f>[2]Outubro!$D$20</f>
        <v>21.5</v>
      </c>
      <c r="R6" s="17">
        <f>[2]Outubro!$D$21</f>
        <v>21.9</v>
      </c>
      <c r="S6" s="17">
        <f>[2]Outubro!$D$22</f>
        <v>21.8</v>
      </c>
      <c r="T6" s="17">
        <f>[2]Outubro!$D$23</f>
        <v>22.5</v>
      </c>
      <c r="U6" s="17">
        <f>[2]Outubro!$D$24</f>
        <v>18.8</v>
      </c>
      <c r="V6" s="17">
        <f>[2]Outubro!$D$25</f>
        <v>16.600000000000001</v>
      </c>
      <c r="W6" s="17">
        <f>[2]Outubro!$D$26</f>
        <v>17.100000000000001</v>
      </c>
      <c r="X6" s="17">
        <f>[2]Outubro!$D$27</f>
        <v>15.5</v>
      </c>
      <c r="Y6" s="17">
        <f>[2]Outubro!$D$28</f>
        <v>20.6</v>
      </c>
      <c r="Z6" s="17">
        <f>[2]Outubro!$D$29</f>
        <v>19.3</v>
      </c>
      <c r="AA6" s="17">
        <f>[2]Outubro!$D$30</f>
        <v>19.100000000000001</v>
      </c>
      <c r="AB6" s="17">
        <f>[2]Outubro!$D$31</f>
        <v>19.399999999999999</v>
      </c>
      <c r="AC6" s="17">
        <f>[2]Outubro!$D$32</f>
        <v>19.5</v>
      </c>
      <c r="AD6" s="17">
        <f>[2]Outubro!$D$33</f>
        <v>22.6</v>
      </c>
      <c r="AE6" s="17">
        <f>[2]Outubro!$D$34</f>
        <v>21.1</v>
      </c>
      <c r="AF6" s="17">
        <f>[2]Outubro!$D$35</f>
        <v>20.2</v>
      </c>
      <c r="AG6" s="28">
        <f t="shared" ref="AG6:AG16" si="1">MIN(B6:AF6)</f>
        <v>13.7</v>
      </c>
      <c r="AH6" s="31">
        <f>AVERAGE(B6:AF6)</f>
        <v>18.870967741935491</v>
      </c>
    </row>
    <row r="7" spans="1:34" ht="17.100000000000001" customHeight="1">
      <c r="A7" s="15" t="s">
        <v>1</v>
      </c>
      <c r="B7" s="83" t="str">
        <f>[3]Outubro!$D$5</f>
        <v>*</v>
      </c>
      <c r="C7" s="83" t="str">
        <f>[3]Outubro!$D$6</f>
        <v>*</v>
      </c>
      <c r="D7" s="83" t="str">
        <f>[3]Outubro!$D$7</f>
        <v>*</v>
      </c>
      <c r="E7" s="83" t="str">
        <f>[3]Outubro!$D$8</f>
        <v>*</v>
      </c>
      <c r="F7" s="83" t="str">
        <f>[3]Outubro!$D$9</f>
        <v>*</v>
      </c>
      <c r="G7" s="83" t="str">
        <f>[3]Outubro!$D$10</f>
        <v>*</v>
      </c>
      <c r="H7" s="83" t="str">
        <f>[3]Outubro!$D$11</f>
        <v>*</v>
      </c>
      <c r="I7" s="83" t="str">
        <f>[3]Outubro!$D$12</f>
        <v>*</v>
      </c>
      <c r="J7" s="83" t="str">
        <f>[3]Outubro!$D$13</f>
        <v>*</v>
      </c>
      <c r="K7" s="83" t="str">
        <f>[3]Outubro!$D$14</f>
        <v>*</v>
      </c>
      <c r="L7" s="83" t="str">
        <f>[3]Outubro!$D$15</f>
        <v>*</v>
      </c>
      <c r="M7" s="83" t="str">
        <f>[3]Outubro!$D$16</f>
        <v>*</v>
      </c>
      <c r="N7" s="83" t="str">
        <f>[3]Outubro!$D$17</f>
        <v>*</v>
      </c>
      <c r="O7" s="83" t="str">
        <f>[3]Outubro!$D$18</f>
        <v>*</v>
      </c>
      <c r="P7" s="83" t="str">
        <f>[3]Outubro!$D$19</f>
        <v>*</v>
      </c>
      <c r="Q7" s="83" t="str">
        <f>[3]Outubro!$D$20</f>
        <v>*</v>
      </c>
      <c r="R7" s="83" t="str">
        <f>[3]Outubro!$D$21</f>
        <v>*</v>
      </c>
      <c r="S7" s="83" t="str">
        <f>[3]Outubro!$D$22</f>
        <v>*</v>
      </c>
      <c r="T7" s="83" t="str">
        <f>[3]Outubro!$D$23</f>
        <v>*</v>
      </c>
      <c r="U7" s="83" t="str">
        <f>[3]Outubro!$D$24</f>
        <v>*</v>
      </c>
      <c r="V7" s="83" t="str">
        <f>[3]Outubro!$D$25</f>
        <v>*</v>
      </c>
      <c r="W7" s="83" t="str">
        <f>[3]Outubro!$D$26</f>
        <v>*</v>
      </c>
      <c r="X7" s="83" t="str">
        <f>[3]Outubro!$D$27</f>
        <v>*</v>
      </c>
      <c r="Y7" s="17" t="str">
        <f>[3]Outubro!$D$28</f>
        <v>*</v>
      </c>
      <c r="Z7" s="17" t="str">
        <f>[3]Outubro!$D$29</f>
        <v>*</v>
      </c>
      <c r="AA7" s="17" t="str">
        <f>[3]Outubro!$D$30</f>
        <v>*</v>
      </c>
      <c r="AB7" s="17" t="str">
        <f>[3]Outubro!$D$31</f>
        <v>*</v>
      </c>
      <c r="AC7" s="17" t="str">
        <f>[3]Outubro!$D$32</f>
        <v>*</v>
      </c>
      <c r="AD7" s="17" t="str">
        <f>[3]Outubro!$D$33</f>
        <v>*</v>
      </c>
      <c r="AE7" s="17" t="str">
        <f>[3]Outubro!$D$34</f>
        <v>*</v>
      </c>
      <c r="AF7" s="17" t="str">
        <f>[3]Outubro!$D$35</f>
        <v>*</v>
      </c>
      <c r="AG7" s="28" t="s">
        <v>138</v>
      </c>
      <c r="AH7" s="31" t="s">
        <v>138</v>
      </c>
    </row>
    <row r="8" spans="1:34" ht="17.100000000000001" customHeight="1">
      <c r="A8" s="15" t="s">
        <v>76</v>
      </c>
      <c r="B8" s="17">
        <f>[4]Outubro!$D$5</f>
        <v>21.5</v>
      </c>
      <c r="C8" s="17">
        <f>[4]Outubro!$D$6</f>
        <v>19.899999999999999</v>
      </c>
      <c r="D8" s="17">
        <f>[4]Outubro!$D$7</f>
        <v>15.1</v>
      </c>
      <c r="E8" s="17">
        <f>[4]Outubro!$D$8</f>
        <v>14.3</v>
      </c>
      <c r="F8" s="17">
        <f>[4]Outubro!$D$9</f>
        <v>14.1</v>
      </c>
      <c r="G8" s="17">
        <f>[4]Outubro!$D$10</f>
        <v>14.6</v>
      </c>
      <c r="H8" s="17">
        <f>[4]Outubro!$D$11</f>
        <v>18.600000000000001</v>
      </c>
      <c r="I8" s="17">
        <f>[4]Outubro!$D$12</f>
        <v>19.5</v>
      </c>
      <c r="J8" s="17">
        <f>[4]Outubro!$D$13</f>
        <v>19.7</v>
      </c>
      <c r="K8" s="17">
        <f>[4]Outubro!$D$14</f>
        <v>20.6</v>
      </c>
      <c r="L8" s="17">
        <f>[4]Outubro!$D$15</f>
        <v>22.5</v>
      </c>
      <c r="M8" s="17">
        <f>[4]Outubro!$D$16</f>
        <v>24.2</v>
      </c>
      <c r="N8" s="17">
        <f>[4]Outubro!$D$17</f>
        <v>23.6</v>
      </c>
      <c r="O8" s="17">
        <f>[4]Outubro!$D$18</f>
        <v>19.3</v>
      </c>
      <c r="P8" s="17">
        <f>[4]Outubro!$D$19</f>
        <v>24</v>
      </c>
      <c r="Q8" s="17">
        <f>[4]Outubro!$D$20</f>
        <v>21.4</v>
      </c>
      <c r="R8" s="17">
        <f>[4]Outubro!$D$21</f>
        <v>24.2</v>
      </c>
      <c r="S8" s="17">
        <f>[4]Outubro!$D$22</f>
        <v>23.3</v>
      </c>
      <c r="T8" s="17">
        <f>[4]Outubro!$D$23</f>
        <v>24.7</v>
      </c>
      <c r="U8" s="17">
        <f>[4]Outubro!$D$24</f>
        <v>21.1</v>
      </c>
      <c r="V8" s="17">
        <f>[4]Outubro!$D$25</f>
        <v>19.600000000000001</v>
      </c>
      <c r="W8" s="17">
        <f>[4]Outubro!$D$26</f>
        <v>17.399999999999999</v>
      </c>
      <c r="X8" s="17">
        <f>[4]Outubro!$D$27</f>
        <v>18.2</v>
      </c>
      <c r="Y8" s="17">
        <f>[4]Outubro!$D$28</f>
        <v>22.1</v>
      </c>
      <c r="Z8" s="17">
        <f>[4]Outubro!$D$29</f>
        <v>21.6</v>
      </c>
      <c r="AA8" s="17">
        <f>[4]Outubro!$D$30</f>
        <v>20.5</v>
      </c>
      <c r="AB8" s="17">
        <f>[4]Outubro!$D$31</f>
        <v>21</v>
      </c>
      <c r="AC8" s="17">
        <f>[4]Outubro!$D$32</f>
        <v>22.7</v>
      </c>
      <c r="AD8" s="17">
        <f>[4]Outubro!$D$33</f>
        <v>21.9</v>
      </c>
      <c r="AE8" s="17">
        <f>[4]Outubro!$D$34</f>
        <v>23.3</v>
      </c>
      <c r="AF8" s="17">
        <f>[4]Outubro!$D$35</f>
        <v>20.7</v>
      </c>
      <c r="AG8" s="28">
        <f t="shared" si="1"/>
        <v>14.1</v>
      </c>
      <c r="AH8" s="31">
        <f t="shared" ref="AH8:AH15" si="2">AVERAGE(B8:AF8)</f>
        <v>20.490322580645159</v>
      </c>
    </row>
    <row r="9" spans="1:34" ht="17.100000000000001" customHeight="1">
      <c r="A9" s="15" t="s">
        <v>45</v>
      </c>
      <c r="B9" s="17">
        <f>[5]Outubro!$D$5</f>
        <v>22.3</v>
      </c>
      <c r="C9" s="17">
        <f>[5]Outubro!$D$6</f>
        <v>20.8</v>
      </c>
      <c r="D9" s="17">
        <f>[5]Outubro!$D$7</f>
        <v>20</v>
      </c>
      <c r="E9" s="17">
        <f>[5]Outubro!$D$8</f>
        <v>18.7</v>
      </c>
      <c r="F9" s="17">
        <f>[5]Outubro!$D$9</f>
        <v>21.1</v>
      </c>
      <c r="G9" s="17">
        <f>[5]Outubro!$D$10</f>
        <v>17.5</v>
      </c>
      <c r="H9" s="17">
        <f>[5]Outubro!$D$11</f>
        <v>17.7</v>
      </c>
      <c r="I9" s="17">
        <f>[5]Outubro!$D$12</f>
        <v>18.7</v>
      </c>
      <c r="J9" s="17">
        <f>[5]Outubro!$D$13</f>
        <v>19.399999999999999</v>
      </c>
      <c r="K9" s="17">
        <f>[5]Outubro!$D$14</f>
        <v>18.899999999999999</v>
      </c>
      <c r="L9" s="17">
        <f>[5]Outubro!$D$15</f>
        <v>21.7</v>
      </c>
      <c r="M9" s="17">
        <f>[5]Outubro!$D$16</f>
        <v>19.399999999999999</v>
      </c>
      <c r="N9" s="17">
        <f>[5]Outubro!$D$17</f>
        <v>21.1</v>
      </c>
      <c r="O9" s="17">
        <f>[5]Outubro!$D$18</f>
        <v>21.5</v>
      </c>
      <c r="P9" s="17">
        <f>[5]Outubro!$D$19</f>
        <v>23</v>
      </c>
      <c r="Q9" s="17">
        <f>[5]Outubro!$D$20</f>
        <v>21.3</v>
      </c>
      <c r="R9" s="17">
        <f>[5]Outubro!$D$21</f>
        <v>23.9</v>
      </c>
      <c r="S9" s="17">
        <f>[5]Outubro!$D$22</f>
        <v>26.1</v>
      </c>
      <c r="T9" s="17">
        <f>[5]Outubro!$D$23</f>
        <v>26.1</v>
      </c>
      <c r="U9" s="17">
        <f>[5]Outubro!$D$24</f>
        <v>20.6</v>
      </c>
      <c r="V9" s="17">
        <f>[5]Outubro!$D$25</f>
        <v>19</v>
      </c>
      <c r="W9" s="17">
        <f>[5]Outubro!$D$26</f>
        <v>18.399999999999999</v>
      </c>
      <c r="X9" s="17">
        <f>[5]Outubro!$D$27</f>
        <v>17.7</v>
      </c>
      <c r="Y9" s="17">
        <f>[5]Outubro!$D$28</f>
        <v>21.3</v>
      </c>
      <c r="Z9" s="17">
        <f>[5]Outubro!$D$29</f>
        <v>20.399999999999999</v>
      </c>
      <c r="AA9" s="17">
        <f>[5]Outubro!$D$30</f>
        <v>21.2</v>
      </c>
      <c r="AB9" s="17">
        <f>[5]Outubro!$D$31</f>
        <v>22.1</v>
      </c>
      <c r="AC9" s="17">
        <f>[5]Outubro!$D$32</f>
        <v>21.9</v>
      </c>
      <c r="AD9" s="17">
        <f>[5]Outubro!$D$33</f>
        <v>22.8</v>
      </c>
      <c r="AE9" s="17">
        <f>[5]Outubro!$D$34</f>
        <v>24.1</v>
      </c>
      <c r="AF9" s="17">
        <f>[5]Outubro!$D$35</f>
        <v>22.9</v>
      </c>
      <c r="AG9" s="28">
        <f t="shared" ref="AG9" si="3">MIN(B9:AF9)</f>
        <v>17.5</v>
      </c>
      <c r="AH9" s="31">
        <f t="shared" ref="AH9" si="4">AVERAGE(B9:AF9)</f>
        <v>21.019354838709678</v>
      </c>
    </row>
    <row r="10" spans="1:34" ht="17.100000000000001" customHeight="1">
      <c r="A10" s="15" t="s">
        <v>2</v>
      </c>
      <c r="B10" s="17">
        <f>[6]Outubro!$D$5</f>
        <v>22.8</v>
      </c>
      <c r="C10" s="17">
        <f>[6]Outubro!$D$6</f>
        <v>20.5</v>
      </c>
      <c r="D10" s="17">
        <f>[6]Outubro!$D$7</f>
        <v>16</v>
      </c>
      <c r="E10" s="17">
        <f>[6]Outubro!$D$8</f>
        <v>17.3</v>
      </c>
      <c r="F10" s="17">
        <f>[6]Outubro!$D$9</f>
        <v>18.100000000000001</v>
      </c>
      <c r="G10" s="17">
        <f>[6]Outubro!$D$10</f>
        <v>20.6</v>
      </c>
      <c r="H10" s="17">
        <f>[6]Outubro!$D$11</f>
        <v>19.3</v>
      </c>
      <c r="I10" s="17">
        <f>[6]Outubro!$D$12</f>
        <v>23.2</v>
      </c>
      <c r="J10" s="17">
        <f>[6]Outubro!$D$13</f>
        <v>24.5</v>
      </c>
      <c r="K10" s="17">
        <f>[6]Outubro!$D$14</f>
        <v>22.4</v>
      </c>
      <c r="L10" s="17">
        <f>[6]Outubro!$D$15</f>
        <v>21.9</v>
      </c>
      <c r="M10" s="17">
        <f>[6]Outubro!$D$16</f>
        <v>21.1</v>
      </c>
      <c r="N10" s="17">
        <f>[6]Outubro!$D$17</f>
        <v>21</v>
      </c>
      <c r="O10" s="17">
        <f>[6]Outubro!$D$18</f>
        <v>22.1</v>
      </c>
      <c r="P10" s="17">
        <f>[6]Outubro!$D$19</f>
        <v>22</v>
      </c>
      <c r="Q10" s="17">
        <f>[6]Outubro!$D$20</f>
        <v>26.1</v>
      </c>
      <c r="R10" s="17">
        <f>[6]Outubro!$D$21</f>
        <v>21.8</v>
      </c>
      <c r="S10" s="17">
        <f>[6]Outubro!$D$22</f>
        <v>21.6</v>
      </c>
      <c r="T10" s="17">
        <f>[6]Outubro!$D$23</f>
        <v>20.100000000000001</v>
      </c>
      <c r="U10" s="17">
        <f>[6]Outubro!$D$24</f>
        <v>20.7</v>
      </c>
      <c r="V10" s="17">
        <f>[6]Outubro!$D$25</f>
        <v>19.100000000000001</v>
      </c>
      <c r="W10" s="17">
        <f>[6]Outubro!$D$26</f>
        <v>20.9</v>
      </c>
      <c r="X10" s="17">
        <f>[6]Outubro!$D$27</f>
        <v>22.2</v>
      </c>
      <c r="Y10" s="17">
        <f>[6]Outubro!$D$28</f>
        <v>20.8</v>
      </c>
      <c r="Z10" s="17">
        <f>[6]Outubro!$D$29</f>
        <v>20</v>
      </c>
      <c r="AA10" s="17">
        <f>[6]Outubro!$D$30</f>
        <v>20.2</v>
      </c>
      <c r="AB10" s="17">
        <f>[6]Outubro!$D$31</f>
        <v>20.100000000000001</v>
      </c>
      <c r="AC10" s="17">
        <f>[6]Outubro!$D$32</f>
        <v>21</v>
      </c>
      <c r="AD10" s="17">
        <f>[6]Outubro!$D$33</f>
        <v>23</v>
      </c>
      <c r="AE10" s="17">
        <f>[6]Outubro!$D$34</f>
        <v>22.7</v>
      </c>
      <c r="AF10" s="17">
        <f>[6]Outubro!$D$35</f>
        <v>20.9</v>
      </c>
      <c r="AG10" s="28">
        <f t="shared" si="1"/>
        <v>16</v>
      </c>
      <c r="AH10" s="31">
        <f t="shared" si="2"/>
        <v>21.096774193548395</v>
      </c>
    </row>
    <row r="11" spans="1:34" ht="17.100000000000001" customHeight="1">
      <c r="A11" s="15" t="s">
        <v>3</v>
      </c>
      <c r="B11" s="17">
        <f>[7]Outubro!$D$5</f>
        <v>21.2</v>
      </c>
      <c r="C11" s="17">
        <f>[7]Outubro!$D$6</f>
        <v>19.8</v>
      </c>
      <c r="D11" s="17">
        <f>[7]Outubro!$D$7</f>
        <v>17.2</v>
      </c>
      <c r="E11" s="17">
        <f>[7]Outubro!$D$8</f>
        <v>16.8</v>
      </c>
      <c r="F11" s="17">
        <f>[7]Outubro!$D$9</f>
        <v>16</v>
      </c>
      <c r="G11" s="17">
        <f>[7]Outubro!$D$10</f>
        <v>16.2</v>
      </c>
      <c r="H11" s="17">
        <f>[7]Outubro!$D$11</f>
        <v>14.2</v>
      </c>
      <c r="I11" s="17">
        <f>[7]Outubro!$D$12</f>
        <v>14.8</v>
      </c>
      <c r="J11" s="17">
        <f>[7]Outubro!$D$13</f>
        <v>15.3</v>
      </c>
      <c r="K11" s="17">
        <f>[7]Outubro!$D$14</f>
        <v>18.7</v>
      </c>
      <c r="L11" s="17">
        <f>[7]Outubro!$D$15</f>
        <v>17.899999999999999</v>
      </c>
      <c r="M11" s="17">
        <f>[7]Outubro!$D$16</f>
        <v>17</v>
      </c>
      <c r="N11" s="17">
        <f>[7]Outubro!$D$17</f>
        <v>17.7</v>
      </c>
      <c r="O11" s="17">
        <f>[7]Outubro!$D$18</f>
        <v>18.2</v>
      </c>
      <c r="P11" s="17">
        <f>[7]Outubro!$D$19</f>
        <v>18.8</v>
      </c>
      <c r="Q11" s="17">
        <f>[7]Outubro!$D$20</f>
        <v>22.6</v>
      </c>
      <c r="R11" s="17">
        <f>[7]Outubro!$D$21</f>
        <v>24.2</v>
      </c>
      <c r="S11" s="17">
        <f>[7]Outubro!$D$22</f>
        <v>23.1</v>
      </c>
      <c r="T11" s="17">
        <f>[7]Outubro!$D$23</f>
        <v>21.6</v>
      </c>
      <c r="U11" s="17">
        <f>[7]Outubro!$D$24</f>
        <v>20.7</v>
      </c>
      <c r="V11" s="17">
        <f>[7]Outubro!$D$25</f>
        <v>20.9</v>
      </c>
      <c r="W11" s="17">
        <f>[7]Outubro!$D$26</f>
        <v>20.6</v>
      </c>
      <c r="X11" s="17">
        <f>[7]Outubro!$D$27</f>
        <v>20.8</v>
      </c>
      <c r="Y11" s="17">
        <f>[7]Outubro!$D$28</f>
        <v>21.2</v>
      </c>
      <c r="Z11" s="17">
        <f>[7]Outubro!$D$29</f>
        <v>20.100000000000001</v>
      </c>
      <c r="AA11" s="17">
        <f>[7]Outubro!$D$30</f>
        <v>21</v>
      </c>
      <c r="AB11" s="17">
        <f>[7]Outubro!$D$31</f>
        <v>21.3</v>
      </c>
      <c r="AC11" s="17">
        <f>[7]Outubro!$D$32</f>
        <v>21.1</v>
      </c>
      <c r="AD11" s="17">
        <f>[7]Outubro!$D$33</f>
        <v>19.2</v>
      </c>
      <c r="AE11" s="17">
        <f>[7]Outubro!$D$34</f>
        <v>22.2</v>
      </c>
      <c r="AF11" s="17">
        <f>[7]Outubro!$D$35</f>
        <v>21.6</v>
      </c>
      <c r="AG11" s="28">
        <f t="shared" si="1"/>
        <v>14.2</v>
      </c>
      <c r="AH11" s="31">
        <f>AVERAGE(B11:AF11)</f>
        <v>19.419354838709683</v>
      </c>
    </row>
    <row r="12" spans="1:34" ht="17.100000000000001" customHeight="1">
      <c r="A12" s="15" t="s">
        <v>4</v>
      </c>
      <c r="B12" s="17">
        <f>[8]Outubro!$D$5</f>
        <v>20</v>
      </c>
      <c r="C12" s="17">
        <f>[8]Outubro!$D$6</f>
        <v>18.600000000000001</v>
      </c>
      <c r="D12" s="17">
        <f>[8]Outubro!$D$7</f>
        <v>14.5</v>
      </c>
      <c r="E12" s="17">
        <f>[8]Outubro!$D$8</f>
        <v>15.7</v>
      </c>
      <c r="F12" s="17">
        <f>[8]Outubro!$D$9</f>
        <v>16.3</v>
      </c>
      <c r="G12" s="17">
        <f>[8]Outubro!$D$10</f>
        <v>17.7</v>
      </c>
      <c r="H12" s="17">
        <f>[8]Outubro!$D$11</f>
        <v>17.100000000000001</v>
      </c>
      <c r="I12" s="17">
        <f>[8]Outubro!$D$12</f>
        <v>18.3</v>
      </c>
      <c r="J12" s="17">
        <f>[8]Outubro!$D$13</f>
        <v>20.100000000000001</v>
      </c>
      <c r="K12" s="17">
        <f>[8]Outubro!$D$14</f>
        <v>22.7</v>
      </c>
      <c r="L12" s="17">
        <f>[8]Outubro!$D$15</f>
        <v>20.399999999999999</v>
      </c>
      <c r="M12" s="17">
        <f>[8]Outubro!$D$16</f>
        <v>20.8</v>
      </c>
      <c r="N12" s="17">
        <f>[8]Outubro!$D$17</f>
        <v>21.1</v>
      </c>
      <c r="O12" s="17">
        <f>[8]Outubro!$D$18</f>
        <v>22.4</v>
      </c>
      <c r="P12" s="17">
        <f>[8]Outubro!$D$19</f>
        <v>23.8</v>
      </c>
      <c r="Q12" s="17">
        <f>[8]Outubro!$D$20</f>
        <v>23.6</v>
      </c>
      <c r="R12" s="17">
        <f>[8]Outubro!$D$21</f>
        <v>23</v>
      </c>
      <c r="S12" s="17">
        <f>[8]Outubro!$D$22</f>
        <v>20.100000000000001</v>
      </c>
      <c r="T12" s="17">
        <f>[8]Outubro!$D$23</f>
        <v>19</v>
      </c>
      <c r="U12" s="17">
        <f>[8]Outubro!$D$24</f>
        <v>18.399999999999999</v>
      </c>
      <c r="V12" s="17">
        <f>[8]Outubro!$D$25</f>
        <v>18.5</v>
      </c>
      <c r="W12" s="17">
        <f>[8]Outubro!$D$26</f>
        <v>18.600000000000001</v>
      </c>
      <c r="X12" s="17">
        <f>[8]Outubro!$D$27</f>
        <v>20.6</v>
      </c>
      <c r="Y12" s="17">
        <f>[8]Outubro!$D$28</f>
        <v>17.8</v>
      </c>
      <c r="Z12" s="17">
        <f>[8]Outubro!$D$29</f>
        <v>18.5</v>
      </c>
      <c r="AA12" s="17">
        <f>[8]Outubro!$D$30</f>
        <v>18.899999999999999</v>
      </c>
      <c r="AB12" s="17">
        <f>[8]Outubro!$D$31</f>
        <v>17.600000000000001</v>
      </c>
      <c r="AC12" s="17">
        <f>[8]Outubro!$D$32</f>
        <v>20.8</v>
      </c>
      <c r="AD12" s="17">
        <f>[8]Outubro!$D$33</f>
        <v>21.1</v>
      </c>
      <c r="AE12" s="17">
        <f>[8]Outubro!$D$34</f>
        <v>20.6</v>
      </c>
      <c r="AF12" s="17">
        <f>[8]Outubro!$D$35</f>
        <v>18.100000000000001</v>
      </c>
      <c r="AG12" s="28">
        <f t="shared" si="1"/>
        <v>14.5</v>
      </c>
      <c r="AH12" s="31">
        <f t="shared" si="2"/>
        <v>19.506451612903227</v>
      </c>
    </row>
    <row r="13" spans="1:34" ht="17.100000000000001" customHeight="1">
      <c r="A13" s="15" t="s">
        <v>5</v>
      </c>
      <c r="B13" s="17">
        <f>[9]Outubro!$D$5</f>
        <v>27.6</v>
      </c>
      <c r="C13" s="17">
        <f>[9]Outubro!$D$6</f>
        <v>23</v>
      </c>
      <c r="D13" s="17">
        <f>[9]Outubro!$D$7</f>
        <v>25.6</v>
      </c>
      <c r="E13" s="17">
        <f>[9]Outubro!$D$8</f>
        <v>26.3</v>
      </c>
      <c r="F13" s="17">
        <f>[9]Outubro!$D$9</f>
        <v>26.3</v>
      </c>
      <c r="G13" s="17">
        <f>[9]Outubro!$D$10</f>
        <v>25.9</v>
      </c>
      <c r="H13" s="17">
        <f>[9]Outubro!$D$11</f>
        <v>25.3</v>
      </c>
      <c r="I13" s="17">
        <f>[9]Outubro!$D$12</f>
        <v>27.2</v>
      </c>
      <c r="J13" s="17">
        <f>[9]Outubro!$D$13</f>
        <v>26.5</v>
      </c>
      <c r="K13" s="17">
        <f>[9]Outubro!$D$14</f>
        <v>27.4</v>
      </c>
      <c r="L13" s="17">
        <f>[9]Outubro!$D$15</f>
        <v>25.9</v>
      </c>
      <c r="M13" s="17">
        <f>[9]Outubro!$D$16</f>
        <v>25.7</v>
      </c>
      <c r="N13" s="17">
        <f>[9]Outubro!$D$17</f>
        <v>27.2</v>
      </c>
      <c r="O13" s="17">
        <f>[9]Outubro!$D$18</f>
        <v>27.4</v>
      </c>
      <c r="P13" s="17">
        <f>[9]Outubro!$D$19</f>
        <v>28.2</v>
      </c>
      <c r="Q13" s="17">
        <f>[9]Outubro!$D$20</f>
        <v>28.6</v>
      </c>
      <c r="R13" s="17">
        <f>[9]Outubro!$D$21</f>
        <v>29</v>
      </c>
      <c r="S13" s="17">
        <f>[9]Outubro!$D$22</f>
        <v>28.3</v>
      </c>
      <c r="T13" s="17">
        <f>[9]Outubro!$D$23</f>
        <v>27.3</v>
      </c>
      <c r="U13" s="17">
        <f>[9]Outubro!$D$24</f>
        <v>22.1</v>
      </c>
      <c r="V13" s="17">
        <f>[9]Outubro!$D$25</f>
        <v>21.9</v>
      </c>
      <c r="W13" s="17">
        <f>[9]Outubro!$D$26</f>
        <v>25.3</v>
      </c>
      <c r="X13" s="17">
        <f>[9]Outubro!$D$27</f>
        <v>26.5</v>
      </c>
      <c r="Y13" s="17">
        <f>[9]Outubro!$D$28</f>
        <v>22</v>
      </c>
      <c r="Z13" s="17">
        <f>[9]Outubro!$D$29</f>
        <v>20.2</v>
      </c>
      <c r="AA13" s="17">
        <f>[9]Outubro!$D$30</f>
        <v>23.7</v>
      </c>
      <c r="AB13" s="17">
        <f>[9]Outubro!$D$31</f>
        <v>24</v>
      </c>
      <c r="AC13" s="17">
        <f>[9]Outubro!$D$32</f>
        <v>23.6</v>
      </c>
      <c r="AD13" s="17">
        <f>[9]Outubro!$D$33</f>
        <v>24.6</v>
      </c>
      <c r="AE13" s="17">
        <f>[9]Outubro!$D$34</f>
        <v>25.4</v>
      </c>
      <c r="AF13" s="17">
        <f>[9]Outubro!$D$35</f>
        <v>25.1</v>
      </c>
      <c r="AG13" s="28">
        <f t="shared" si="1"/>
        <v>20.2</v>
      </c>
      <c r="AH13" s="31">
        <f>AVERAGE(B13:AF13)</f>
        <v>25.583870967741937</v>
      </c>
    </row>
    <row r="14" spans="1:34" ht="17.100000000000001" customHeight="1">
      <c r="A14" s="15" t="s">
        <v>47</v>
      </c>
      <c r="B14" s="17">
        <f>[10]Outubro!$D$5</f>
        <v>20</v>
      </c>
      <c r="C14" s="17">
        <f>[10]Outubro!$D$6</f>
        <v>19.100000000000001</v>
      </c>
      <c r="D14" s="17">
        <f>[10]Outubro!$D$7</f>
        <v>16.899999999999999</v>
      </c>
      <c r="E14" s="17">
        <f>[10]Outubro!$D$8</f>
        <v>17.3</v>
      </c>
      <c r="F14" s="17">
        <f>[10]Outubro!$D$9</f>
        <v>16.8</v>
      </c>
      <c r="G14" s="17">
        <f>[10]Outubro!$D$10</f>
        <v>17.8</v>
      </c>
      <c r="H14" s="17">
        <f>[10]Outubro!$D$11</f>
        <v>18.600000000000001</v>
      </c>
      <c r="I14" s="17">
        <f>[10]Outubro!$D$12</f>
        <v>18.100000000000001</v>
      </c>
      <c r="J14" s="17">
        <f>[10]Outubro!$D$13</f>
        <v>18.2</v>
      </c>
      <c r="K14" s="17">
        <f>[10]Outubro!$D$14</f>
        <v>19.3</v>
      </c>
      <c r="L14" s="17">
        <f>[10]Outubro!$D$15</f>
        <v>20.5</v>
      </c>
      <c r="M14" s="17">
        <f>[10]Outubro!$D$16</f>
        <v>21.5</v>
      </c>
      <c r="N14" s="17">
        <f>[10]Outubro!$D$17</f>
        <v>20.100000000000001</v>
      </c>
      <c r="O14" s="17">
        <f>[10]Outubro!$D$18</f>
        <v>20</v>
      </c>
      <c r="P14" s="17">
        <f>[10]Outubro!$D$19</f>
        <v>19.600000000000001</v>
      </c>
      <c r="Q14" s="17">
        <f>[10]Outubro!$D$20</f>
        <v>22.4</v>
      </c>
      <c r="R14" s="17">
        <f>[10]Outubro!$D$21</f>
        <v>21.8</v>
      </c>
      <c r="S14" s="17">
        <f>[10]Outubro!$D$22</f>
        <v>22.3</v>
      </c>
      <c r="T14" s="17">
        <f>[10]Outubro!$D$23</f>
        <v>19.899999999999999</v>
      </c>
      <c r="U14" s="17">
        <f>[10]Outubro!$D$24</f>
        <v>18.100000000000001</v>
      </c>
      <c r="V14" s="17">
        <f>[10]Outubro!$D$25</f>
        <v>18.8</v>
      </c>
      <c r="W14" s="17">
        <f>[10]Outubro!$D$26</f>
        <v>19.100000000000001</v>
      </c>
      <c r="X14" s="17">
        <f>[10]Outubro!$D$27</f>
        <v>20.100000000000001</v>
      </c>
      <c r="Y14" s="17">
        <f>[10]Outubro!$D$28</f>
        <v>18.3</v>
      </c>
      <c r="Z14" s="17">
        <f>[10]Outubro!$D$29</f>
        <v>18.8</v>
      </c>
      <c r="AA14" s="17">
        <f>[10]Outubro!$D$30</f>
        <v>19.399999999999999</v>
      </c>
      <c r="AB14" s="17">
        <f>[10]Outubro!$D$31</f>
        <v>18</v>
      </c>
      <c r="AC14" s="17">
        <f>[10]Outubro!$D$32</f>
        <v>20.7</v>
      </c>
      <c r="AD14" s="17">
        <f>[10]Outubro!$D$33</f>
        <v>21.1</v>
      </c>
      <c r="AE14" s="17">
        <f>[10]Outubro!$D$34</f>
        <v>20.100000000000001</v>
      </c>
      <c r="AF14" s="17">
        <f>[10]Outubro!$D$35</f>
        <v>19.7</v>
      </c>
      <c r="AG14" s="28">
        <f>MIN(B14:AF14)</f>
        <v>16.8</v>
      </c>
      <c r="AH14" s="31">
        <f>AVERAGE(B14:AF14)</f>
        <v>19.432258064516137</v>
      </c>
    </row>
    <row r="15" spans="1:34" ht="17.100000000000001" customHeight="1">
      <c r="A15" s="15" t="s">
        <v>6</v>
      </c>
      <c r="B15" s="17">
        <f>[11]Outubro!$D$5</f>
        <v>21.1</v>
      </c>
      <c r="C15" s="17">
        <f>[11]Outubro!$D$6</f>
        <v>21.5</v>
      </c>
      <c r="D15" s="17">
        <f>[11]Outubro!$D$7</f>
        <v>20.100000000000001</v>
      </c>
      <c r="E15" s="17">
        <f>[11]Outubro!$D$8</f>
        <v>18.399999999999999</v>
      </c>
      <c r="F15" s="17">
        <f>[11]Outubro!$D$9</f>
        <v>19.399999999999999</v>
      </c>
      <c r="G15" s="17">
        <f>[11]Outubro!$D$10</f>
        <v>19.399999999999999</v>
      </c>
      <c r="H15" s="17">
        <f>[11]Outubro!$D$11</f>
        <v>18.8</v>
      </c>
      <c r="I15" s="17">
        <f>[11]Outubro!$D$12</f>
        <v>17.7</v>
      </c>
      <c r="J15" s="17">
        <f>[11]Outubro!$D$13</f>
        <v>17.8</v>
      </c>
      <c r="K15" s="17">
        <f>[11]Outubro!$D$14</f>
        <v>20.3</v>
      </c>
      <c r="L15" s="17">
        <f>[11]Outubro!$D$15</f>
        <v>19.600000000000001</v>
      </c>
      <c r="M15" s="17">
        <f>[11]Outubro!$D$16</f>
        <v>21.6</v>
      </c>
      <c r="N15" s="17">
        <f>[11]Outubro!$D$17</f>
        <v>20.3</v>
      </c>
      <c r="O15" s="17">
        <f>[11]Outubro!$D$18</f>
        <v>24.4</v>
      </c>
      <c r="P15" s="17">
        <f>[11]Outubro!$D$19</f>
        <v>20.8</v>
      </c>
      <c r="Q15" s="17">
        <f>[11]Outubro!$D$20</f>
        <v>23.4</v>
      </c>
      <c r="R15" s="17">
        <f>[11]Outubro!$D$21</f>
        <v>23</v>
      </c>
      <c r="S15" s="17">
        <f>[11]Outubro!$D$22</f>
        <v>22</v>
      </c>
      <c r="T15" s="17">
        <f>[11]Outubro!$D$23</f>
        <v>20.6</v>
      </c>
      <c r="U15" s="17">
        <f>[11]Outubro!$D$24</f>
        <v>20.7</v>
      </c>
      <c r="V15" s="17">
        <f>[11]Outubro!$D$25</f>
        <v>20.6</v>
      </c>
      <c r="W15" s="17">
        <f>[11]Outubro!$D$26</f>
        <v>20.7</v>
      </c>
      <c r="X15" s="17">
        <f>[11]Outubro!$D$27</f>
        <v>21</v>
      </c>
      <c r="Y15" s="17">
        <f>[11]Outubro!$D$28</f>
        <v>22.5</v>
      </c>
      <c r="Z15" s="17">
        <f>[11]Outubro!$D$29</f>
        <v>21.9</v>
      </c>
      <c r="AA15" s="17">
        <f>[11]Outubro!$D$30</f>
        <v>21.4</v>
      </c>
      <c r="AB15" s="17">
        <f>[11]Outubro!$D$31</f>
        <v>20.3</v>
      </c>
      <c r="AC15" s="17">
        <f>[11]Outubro!$D$32</f>
        <v>22.6</v>
      </c>
      <c r="AD15" s="17">
        <f>[11]Outubro!$D$33</f>
        <v>22.8</v>
      </c>
      <c r="AE15" s="17">
        <f>[11]Outubro!$D$34</f>
        <v>20.5</v>
      </c>
      <c r="AF15" s="17">
        <f>[11]Outubro!$D$35</f>
        <v>21.7</v>
      </c>
      <c r="AG15" s="28">
        <f t="shared" si="1"/>
        <v>17.7</v>
      </c>
      <c r="AH15" s="31">
        <f t="shared" si="2"/>
        <v>20.86774193548387</v>
      </c>
    </row>
    <row r="16" spans="1:34" ht="17.100000000000001" customHeight="1">
      <c r="A16" s="15" t="s">
        <v>7</v>
      </c>
      <c r="B16" s="17">
        <f>[12]Outubro!$D$5</f>
        <v>22.8</v>
      </c>
      <c r="C16" s="17">
        <f>[12]Outubro!$D$6</f>
        <v>20.100000000000001</v>
      </c>
      <c r="D16" s="17">
        <f>[12]Outubro!$D$7</f>
        <v>15</v>
      </c>
      <c r="E16" s="17">
        <f>[12]Outubro!$D$8</f>
        <v>14.1</v>
      </c>
      <c r="F16" s="17">
        <f>[12]Outubro!$D$9</f>
        <v>14.7</v>
      </c>
      <c r="G16" s="17">
        <f>[12]Outubro!$D$10</f>
        <v>17.2</v>
      </c>
      <c r="H16" s="17">
        <f>[12]Outubro!$D$11</f>
        <v>16.100000000000001</v>
      </c>
      <c r="I16" s="17">
        <f>[12]Outubro!$D$12</f>
        <v>20.7</v>
      </c>
      <c r="J16" s="17">
        <f>[12]Outubro!$D$13</f>
        <v>21.6</v>
      </c>
      <c r="K16" s="17">
        <f>[12]Outubro!$D$14</f>
        <v>21</v>
      </c>
      <c r="L16" s="17">
        <f>[12]Outubro!$D$15</f>
        <v>23.3</v>
      </c>
      <c r="M16" s="17">
        <f>[12]Outubro!$D$16</f>
        <v>22.5</v>
      </c>
      <c r="N16" s="17">
        <f>[12]Outubro!$D$17</f>
        <v>23.1</v>
      </c>
      <c r="O16" s="17">
        <f>[12]Outubro!$D$18</f>
        <v>23.4</v>
      </c>
      <c r="P16" s="17">
        <f>[12]Outubro!$D$19</f>
        <v>23.6</v>
      </c>
      <c r="Q16" s="17">
        <f>[12]Outubro!$D$20</f>
        <v>24.2</v>
      </c>
      <c r="R16" s="17">
        <f>[12]Outubro!$D$21</f>
        <v>26</v>
      </c>
      <c r="S16" s="17">
        <f>[12]Outubro!$D$22</f>
        <v>23.7</v>
      </c>
      <c r="T16" s="17">
        <f>[12]Outubro!$D$23</f>
        <v>22.3</v>
      </c>
      <c r="U16" s="17">
        <f>[12]Outubro!$D$24</f>
        <v>19.3</v>
      </c>
      <c r="V16" s="17">
        <f>[12]Outubro!$D$25</f>
        <v>18</v>
      </c>
      <c r="W16" s="17">
        <f>[12]Outubro!$D$26</f>
        <v>18.399999999999999</v>
      </c>
      <c r="X16" s="17">
        <f>[12]Outubro!$D$27</f>
        <v>19.600000000000001</v>
      </c>
      <c r="Y16" s="17">
        <f>[12]Outubro!$D$28</f>
        <v>18.7</v>
      </c>
      <c r="Z16" s="17">
        <f>[12]Outubro!$D$29</f>
        <v>19.399999999999999</v>
      </c>
      <c r="AA16" s="17">
        <f>[12]Outubro!$D$30</f>
        <v>20.2</v>
      </c>
      <c r="AB16" s="17">
        <f>[12]Outubro!$D$31</f>
        <v>20.7</v>
      </c>
      <c r="AC16" s="17">
        <f>[12]Outubro!$D$32</f>
        <v>23.2</v>
      </c>
      <c r="AD16" s="17">
        <f>[12]Outubro!$D$33</f>
        <v>22.5</v>
      </c>
      <c r="AE16" s="17">
        <f>[12]Outubro!$D$34</f>
        <v>21</v>
      </c>
      <c r="AF16" s="17">
        <f>[12]Outubro!$D$35</f>
        <v>19.399999999999999</v>
      </c>
      <c r="AG16" s="28">
        <f t="shared" si="1"/>
        <v>14.1</v>
      </c>
      <c r="AH16" s="31">
        <f>AVERAGE(B16:AF16)</f>
        <v>20.509677419354841</v>
      </c>
    </row>
    <row r="17" spans="1:34" ht="17.100000000000001" customHeight="1">
      <c r="A17" s="15" t="s">
        <v>8</v>
      </c>
      <c r="B17" s="17">
        <f>[13]Outubro!$D$5</f>
        <v>21.7</v>
      </c>
      <c r="C17" s="17">
        <f>[13]Outubro!$D$6</f>
        <v>20.2</v>
      </c>
      <c r="D17" s="17">
        <f>[13]Outubro!$D$7</f>
        <v>14.5</v>
      </c>
      <c r="E17" s="17">
        <f>[13]Outubro!$D$8</f>
        <v>14.1</v>
      </c>
      <c r="F17" s="17">
        <f>[13]Outubro!$D$9</f>
        <v>13.4</v>
      </c>
      <c r="G17" s="17">
        <f>[13]Outubro!$D$10</f>
        <v>15.7</v>
      </c>
      <c r="H17" s="17">
        <f>[13]Outubro!$D$11</f>
        <v>15.8</v>
      </c>
      <c r="I17" s="17">
        <f>[13]Outubro!$D$12</f>
        <v>18.899999999999999</v>
      </c>
      <c r="J17" s="17">
        <f>[13]Outubro!$D$13</f>
        <v>17.899999999999999</v>
      </c>
      <c r="K17" s="17">
        <f>[13]Outubro!$D$14</f>
        <v>17.8</v>
      </c>
      <c r="L17" s="17">
        <f>[13]Outubro!$D$15</f>
        <v>18.899999999999999</v>
      </c>
      <c r="M17" s="17">
        <f>[13]Outubro!$D$16</f>
        <v>20.2</v>
      </c>
      <c r="N17" s="17">
        <f>[13]Outubro!$D$17</f>
        <v>20.5</v>
      </c>
      <c r="O17" s="17">
        <f>[13]Outubro!$D$18</f>
        <v>22.8</v>
      </c>
      <c r="P17" s="17">
        <f>[13]Outubro!$D$19</f>
        <v>22.4</v>
      </c>
      <c r="Q17" s="17">
        <f>[13]Outubro!$D$20</f>
        <v>23.1</v>
      </c>
      <c r="R17" s="17">
        <f>[13]Outubro!$D$21</f>
        <v>23.7</v>
      </c>
      <c r="S17" s="17">
        <f>[13]Outubro!$D$22</f>
        <v>24.5</v>
      </c>
      <c r="T17" s="17">
        <f>[13]Outubro!$D$23</f>
        <v>21</v>
      </c>
      <c r="U17" s="17">
        <f>[13]Outubro!$D$24</f>
        <v>19.600000000000001</v>
      </c>
      <c r="V17" s="17">
        <f>[13]Outubro!$D$25</f>
        <v>18.100000000000001</v>
      </c>
      <c r="W17" s="17">
        <f>[13]Outubro!$D$26</f>
        <v>18</v>
      </c>
      <c r="X17" s="17">
        <f>[13]Outubro!$D$27</f>
        <v>17.399999999999999</v>
      </c>
      <c r="Y17" s="17">
        <f>[13]Outubro!$D$28</f>
        <v>20.2</v>
      </c>
      <c r="Z17" s="17">
        <f>[13]Outubro!$D$29</f>
        <v>21.2</v>
      </c>
      <c r="AA17" s="17">
        <f>[13]Outubro!$D$30</f>
        <v>19.3</v>
      </c>
      <c r="AB17" s="17">
        <f>[13]Outubro!$D$31</f>
        <v>20.100000000000001</v>
      </c>
      <c r="AC17" s="17">
        <f>[13]Outubro!$D$32</f>
        <v>22.1</v>
      </c>
      <c r="AD17" s="17">
        <f>[13]Outubro!$D$33</f>
        <v>21.8</v>
      </c>
      <c r="AE17" s="17">
        <f>[13]Outubro!$D$34</f>
        <v>20.100000000000001</v>
      </c>
      <c r="AF17" s="17">
        <f>[13]Outubro!$D$35</f>
        <v>20.7</v>
      </c>
      <c r="AG17" s="28">
        <f>MIN(B17:AF17)</f>
        <v>13.4</v>
      </c>
      <c r="AH17" s="31">
        <f>AVERAGE(B17:AF17)</f>
        <v>19.538709677419355</v>
      </c>
    </row>
    <row r="18" spans="1:34" ht="17.100000000000001" customHeight="1">
      <c r="A18" s="15" t="s">
        <v>9</v>
      </c>
      <c r="B18" s="17">
        <f>[14]Outubro!$D$5</f>
        <v>24.3</v>
      </c>
      <c r="C18" s="17">
        <f>[14]Outubro!$D$6</f>
        <v>20.9</v>
      </c>
      <c r="D18" s="17">
        <f>[14]Outubro!$D$7</f>
        <v>15.2</v>
      </c>
      <c r="E18" s="17">
        <f>[14]Outubro!$D$8</f>
        <v>14.3</v>
      </c>
      <c r="F18" s="17">
        <f>[14]Outubro!$D$9</f>
        <v>14.5</v>
      </c>
      <c r="G18" s="17">
        <f>[14]Outubro!$D$10</f>
        <v>15.8</v>
      </c>
      <c r="H18" s="17">
        <f>[14]Outubro!$D$11</f>
        <v>17.8</v>
      </c>
      <c r="I18" s="17">
        <f>[14]Outubro!$D$12</f>
        <v>20.9</v>
      </c>
      <c r="J18" s="17">
        <f>[14]Outubro!$D$13</f>
        <v>21.6</v>
      </c>
      <c r="K18" s="17">
        <f>[14]Outubro!$D$14</f>
        <v>21.4</v>
      </c>
      <c r="L18" s="17">
        <f>[14]Outubro!$D$15</f>
        <v>24.2</v>
      </c>
      <c r="M18" s="17">
        <f>[14]Outubro!$D$16</f>
        <v>24.3</v>
      </c>
      <c r="N18" s="17">
        <f>[14]Outubro!$D$17</f>
        <v>24.4</v>
      </c>
      <c r="O18" s="17">
        <f>[14]Outubro!$D$18</f>
        <v>24.6</v>
      </c>
      <c r="P18" s="17">
        <f>[14]Outubro!$D$19</f>
        <v>25.5</v>
      </c>
      <c r="Q18" s="17">
        <f>[14]Outubro!$D$20</f>
        <v>23.3</v>
      </c>
      <c r="R18" s="17">
        <f>[14]Outubro!$D$21</f>
        <v>25.5</v>
      </c>
      <c r="S18" s="17">
        <f>[14]Outubro!$D$22</f>
        <v>20.3</v>
      </c>
      <c r="T18" s="17">
        <f>[14]Outubro!$D$23</f>
        <v>22.5</v>
      </c>
      <c r="U18" s="17">
        <f>[14]Outubro!$D$24</f>
        <v>19.5</v>
      </c>
      <c r="V18" s="17">
        <f>[14]Outubro!$D$25</f>
        <v>18.600000000000001</v>
      </c>
      <c r="W18" s="17">
        <f>[14]Outubro!$D$26</f>
        <v>17.7</v>
      </c>
      <c r="X18" s="17">
        <f>[14]Outubro!$D$27</f>
        <v>18.899999999999999</v>
      </c>
      <c r="Y18" s="17">
        <f>[14]Outubro!$D$28</f>
        <v>22.2</v>
      </c>
      <c r="Z18" s="17">
        <f>[14]Outubro!$D$29</f>
        <v>20.8</v>
      </c>
      <c r="AA18" s="17">
        <f>[14]Outubro!$D$30</f>
        <v>19.899999999999999</v>
      </c>
      <c r="AB18" s="17">
        <f>[14]Outubro!$D$31</f>
        <v>21.3</v>
      </c>
      <c r="AC18" s="17">
        <f>[14]Outubro!$D$32</f>
        <v>23.1</v>
      </c>
      <c r="AD18" s="17">
        <f>[14]Outubro!$D$33</f>
        <v>23.1</v>
      </c>
      <c r="AE18" s="17">
        <f>[14]Outubro!$D$34</f>
        <v>21.9</v>
      </c>
      <c r="AF18" s="17">
        <f>[14]Outubro!$D$35</f>
        <v>20.2</v>
      </c>
      <c r="AG18" s="28">
        <f t="shared" ref="AG18:AG30" si="5">MIN(B18:AF18)</f>
        <v>14.3</v>
      </c>
      <c r="AH18" s="31">
        <f t="shared" ref="AH18:AH30" si="6">AVERAGE(B18:AF18)</f>
        <v>20.919354838709676</v>
      </c>
    </row>
    <row r="19" spans="1:34" ht="17.100000000000001" customHeight="1">
      <c r="A19" s="15" t="s">
        <v>46</v>
      </c>
      <c r="B19" s="17">
        <f>[15]Outubro!$D$5</f>
        <v>23.7</v>
      </c>
      <c r="C19" s="17">
        <f>[15]Outubro!$D$6</f>
        <v>23.4</v>
      </c>
      <c r="D19" s="17">
        <f>[15]Outubro!$D$7</f>
        <v>19.100000000000001</v>
      </c>
      <c r="E19" s="17">
        <f>[15]Outubro!$D$8</f>
        <v>18.100000000000001</v>
      </c>
      <c r="F19" s="17">
        <f>[15]Outubro!$D$9</f>
        <v>19.7</v>
      </c>
      <c r="G19" s="17">
        <f>[15]Outubro!$D$10</f>
        <v>21</v>
      </c>
      <c r="H19" s="17">
        <f>[15]Outubro!$D$11</f>
        <v>21</v>
      </c>
      <c r="I19" s="17">
        <f>[15]Outubro!$D$12</f>
        <v>21.2</v>
      </c>
      <c r="J19" s="17">
        <f>[15]Outubro!$D$13</f>
        <v>19.399999999999999</v>
      </c>
      <c r="K19" s="17">
        <f>[15]Outubro!$D$14</f>
        <v>20.5</v>
      </c>
      <c r="L19" s="17">
        <f>[15]Outubro!$D$15</f>
        <v>21.1</v>
      </c>
      <c r="M19" s="17">
        <f>[15]Outubro!$D$16</f>
        <v>21.7</v>
      </c>
      <c r="N19" s="17">
        <f>[15]Outubro!$D$17</f>
        <v>22.4</v>
      </c>
      <c r="O19" s="17">
        <f>[15]Outubro!$D$18</f>
        <v>22.2</v>
      </c>
      <c r="P19" s="17">
        <f>[15]Outubro!$D$19</f>
        <v>23.2</v>
      </c>
      <c r="Q19" s="17">
        <f>[15]Outubro!$D$20</f>
        <v>21.7</v>
      </c>
      <c r="R19" s="17">
        <f>[15]Outubro!$D$21</f>
        <v>23.3</v>
      </c>
      <c r="S19" s="17">
        <f>[15]Outubro!$D$22</f>
        <v>22.2</v>
      </c>
      <c r="T19" s="17">
        <f>[15]Outubro!$D$23</f>
        <v>21.5</v>
      </c>
      <c r="U19" s="17">
        <f>[15]Outubro!$D$24</f>
        <v>22.1</v>
      </c>
      <c r="V19" s="17">
        <f>[15]Outubro!$D$25</f>
        <v>18.3</v>
      </c>
      <c r="W19" s="17">
        <f>[15]Outubro!$D$26</f>
        <v>20.3</v>
      </c>
      <c r="X19" s="17">
        <f>[15]Outubro!$D$27</f>
        <v>22.2</v>
      </c>
      <c r="Y19" s="17">
        <f>[15]Outubro!$D$28</f>
        <v>22.9</v>
      </c>
      <c r="Z19" s="17">
        <f>[15]Outubro!$D$29</f>
        <v>20.9</v>
      </c>
      <c r="AA19" s="17">
        <f>[15]Outubro!$D$30</f>
        <v>20.8</v>
      </c>
      <c r="AB19" s="17">
        <f>[15]Outubro!$D$31</f>
        <v>21.8</v>
      </c>
      <c r="AC19" s="17">
        <f>[15]Outubro!$D$32</f>
        <v>23.7</v>
      </c>
      <c r="AD19" s="17">
        <f>[15]Outubro!$D$33</f>
        <v>24</v>
      </c>
      <c r="AE19" s="17">
        <f>[15]Outubro!$D$34</f>
        <v>23.9</v>
      </c>
      <c r="AF19" s="17">
        <f>[15]Outubro!$D$35</f>
        <v>23.1</v>
      </c>
      <c r="AG19" s="28">
        <f t="shared" ref="AG19" si="7">MIN(B19:AF19)</f>
        <v>18.100000000000001</v>
      </c>
      <c r="AH19" s="31">
        <f t="shared" ref="AH19" si="8">AVERAGE(B19:AF19)</f>
        <v>21.625806451612899</v>
      </c>
    </row>
    <row r="20" spans="1:34" ht="17.100000000000001" customHeight="1">
      <c r="A20" s="15" t="s">
        <v>10</v>
      </c>
      <c r="B20" s="17">
        <f>[16]Outubro!$D$5</f>
        <v>23.4</v>
      </c>
      <c r="C20" s="17">
        <f>[16]Outubro!$D$6</f>
        <v>19.899999999999999</v>
      </c>
      <c r="D20" s="17">
        <f>[16]Outubro!$D$7</f>
        <v>15.3</v>
      </c>
      <c r="E20" s="17">
        <f>[16]Outubro!$D$8</f>
        <v>14.8</v>
      </c>
      <c r="F20" s="17">
        <f>[16]Outubro!$D$9</f>
        <v>14.3</v>
      </c>
      <c r="G20" s="17">
        <f>[16]Outubro!$D$10</f>
        <v>16.600000000000001</v>
      </c>
      <c r="H20" s="17">
        <f>[16]Outubro!$D$11</f>
        <v>16.5</v>
      </c>
      <c r="I20" s="17">
        <f>[16]Outubro!$D$12</f>
        <v>18.3</v>
      </c>
      <c r="J20" s="17">
        <f>[16]Outubro!$D$13</f>
        <v>20.9</v>
      </c>
      <c r="K20" s="17">
        <f>[16]Outubro!$D$14</f>
        <v>19</v>
      </c>
      <c r="L20" s="17">
        <f>[16]Outubro!$D$15</f>
        <v>21</v>
      </c>
      <c r="M20" s="17">
        <f>[16]Outubro!$D$16</f>
        <v>21.6</v>
      </c>
      <c r="N20" s="17">
        <f>[16]Outubro!$D$17</f>
        <v>21.6</v>
      </c>
      <c r="O20" s="17">
        <f>[16]Outubro!$D$18</f>
        <v>23.7</v>
      </c>
      <c r="P20" s="17">
        <f>[16]Outubro!$D$19</f>
        <v>22.6</v>
      </c>
      <c r="Q20" s="17">
        <f>[16]Outubro!$D$20</f>
        <v>23.3</v>
      </c>
      <c r="R20" s="17">
        <f>[16]Outubro!$D$21</f>
        <v>24.7</v>
      </c>
      <c r="S20" s="17">
        <f>[16]Outubro!$D$22</f>
        <v>24.6</v>
      </c>
      <c r="T20" s="17">
        <f>[16]Outubro!$D$23</f>
        <v>22.8</v>
      </c>
      <c r="U20" s="17">
        <f>[16]Outubro!$D$24</f>
        <v>19.600000000000001</v>
      </c>
      <c r="V20" s="17">
        <f>[16]Outubro!$D$25</f>
        <v>17.7</v>
      </c>
      <c r="W20" s="17">
        <f>[16]Outubro!$D$26</f>
        <v>18</v>
      </c>
      <c r="X20" s="17">
        <f>[16]Outubro!$D$27</f>
        <v>17.399999999999999</v>
      </c>
      <c r="Y20" s="17">
        <f>[16]Outubro!$D$28</f>
        <v>19.899999999999999</v>
      </c>
      <c r="Z20" s="17">
        <f>[16]Outubro!$D$29</f>
        <v>20.2</v>
      </c>
      <c r="AA20" s="17">
        <f>[16]Outubro!$D$30</f>
        <v>20.100000000000001</v>
      </c>
      <c r="AB20" s="17">
        <f>[16]Outubro!$D$31</f>
        <v>20.399999999999999</v>
      </c>
      <c r="AC20" s="17">
        <f>[16]Outubro!$D$32</f>
        <v>21.5</v>
      </c>
      <c r="AD20" s="17">
        <f>[16]Outubro!$D$33</f>
        <v>23.8</v>
      </c>
      <c r="AE20" s="17">
        <f>[16]Outubro!$D$34</f>
        <v>21.2</v>
      </c>
      <c r="AF20" s="17">
        <f>[16]Outubro!$D$35</f>
        <v>20.6</v>
      </c>
      <c r="AG20" s="28">
        <f t="shared" si="5"/>
        <v>14.3</v>
      </c>
      <c r="AH20" s="31">
        <f t="shared" si="6"/>
        <v>20.170967741935481</v>
      </c>
    </row>
    <row r="21" spans="1:34" ht="17.100000000000001" customHeight="1">
      <c r="A21" s="15" t="s">
        <v>11</v>
      </c>
      <c r="B21" s="17">
        <f>[17]Outubro!$D$5</f>
        <v>21.2</v>
      </c>
      <c r="C21" s="17">
        <f>[17]Outubro!$D$6</f>
        <v>21.5</v>
      </c>
      <c r="D21" s="17">
        <f>[17]Outubro!$D$7</f>
        <v>15.9</v>
      </c>
      <c r="E21" s="17">
        <f>[17]Outubro!$D$8</f>
        <v>14.8</v>
      </c>
      <c r="F21" s="17">
        <f>[17]Outubro!$D$9</f>
        <v>16</v>
      </c>
      <c r="G21" s="17">
        <f>[17]Outubro!$D$10</f>
        <v>16.2</v>
      </c>
      <c r="H21" s="17">
        <f>[17]Outubro!$D$11</f>
        <v>16.8</v>
      </c>
      <c r="I21" s="17">
        <f>[17]Outubro!$D$12</f>
        <v>15.9</v>
      </c>
      <c r="J21" s="17">
        <f>[17]Outubro!$D$13</f>
        <v>15.9</v>
      </c>
      <c r="K21" s="17">
        <f>[17]Outubro!$D$14</f>
        <v>16.899999999999999</v>
      </c>
      <c r="L21" s="17">
        <f>[17]Outubro!$D$15</f>
        <v>18.8</v>
      </c>
      <c r="M21" s="17">
        <f>[17]Outubro!$D$16</f>
        <v>19.8</v>
      </c>
      <c r="N21" s="17">
        <f>[17]Outubro!$D$17</f>
        <v>20.2</v>
      </c>
      <c r="O21" s="17">
        <f>[17]Outubro!$D$18</f>
        <v>20.7</v>
      </c>
      <c r="P21" s="17">
        <f>[17]Outubro!$D$19</f>
        <v>21</v>
      </c>
      <c r="Q21" s="17">
        <f>[17]Outubro!$D$20</f>
        <v>20.3</v>
      </c>
      <c r="R21" s="17">
        <f>[17]Outubro!$D$21</f>
        <v>22.3</v>
      </c>
      <c r="S21" s="17">
        <f>[17]Outubro!$D$22</f>
        <v>20.6</v>
      </c>
      <c r="T21" s="17">
        <f>[17]Outubro!$D$23</f>
        <v>20.100000000000001</v>
      </c>
      <c r="U21" s="17">
        <f>[17]Outubro!$D$24</f>
        <v>19.100000000000001</v>
      </c>
      <c r="V21" s="17">
        <f>[17]Outubro!$D$25</f>
        <v>18.3</v>
      </c>
      <c r="W21" s="17">
        <f>[17]Outubro!$D$26</f>
        <v>18.5</v>
      </c>
      <c r="X21" s="17">
        <f>[17]Outubro!$D$27</f>
        <v>15.8</v>
      </c>
      <c r="Y21" s="17">
        <f>[17]Outubro!$D$28</f>
        <v>19.600000000000001</v>
      </c>
      <c r="Z21" s="17">
        <f>[17]Outubro!$D$29</f>
        <v>19.2</v>
      </c>
      <c r="AA21" s="17">
        <f>[17]Outubro!$D$30</f>
        <v>19.2</v>
      </c>
      <c r="AB21" s="17">
        <f>[17]Outubro!$D$31</f>
        <v>19.7</v>
      </c>
      <c r="AC21" s="17">
        <f>[17]Outubro!$D$32</f>
        <v>20.100000000000001</v>
      </c>
      <c r="AD21" s="17">
        <f>[17]Outubro!$D$33</f>
        <v>23</v>
      </c>
      <c r="AE21" s="17">
        <f>[17]Outubro!$D$34</f>
        <v>22.1</v>
      </c>
      <c r="AF21" s="17">
        <f>[17]Outubro!$D$35</f>
        <v>20</v>
      </c>
      <c r="AG21" s="28">
        <f t="shared" si="5"/>
        <v>14.8</v>
      </c>
      <c r="AH21" s="31">
        <f t="shared" si="6"/>
        <v>19.016129032258068</v>
      </c>
    </row>
    <row r="22" spans="1:34" ht="17.100000000000001" customHeight="1">
      <c r="A22" s="15" t="s">
        <v>12</v>
      </c>
      <c r="B22" s="17">
        <f>[18]Outubro!$D$5</f>
        <v>22.4</v>
      </c>
      <c r="C22" s="17">
        <f>[18]Outubro!$D$6</f>
        <v>23.4</v>
      </c>
      <c r="D22" s="17">
        <f>[18]Outubro!$D$7</f>
        <v>20.7</v>
      </c>
      <c r="E22" s="17">
        <f>[18]Outubro!$D$8</f>
        <v>20.8</v>
      </c>
      <c r="F22" s="17">
        <f>[18]Outubro!$D$9</f>
        <v>19.399999999999999</v>
      </c>
      <c r="G22" s="17">
        <f>[18]Outubro!$D$10</f>
        <v>20.5</v>
      </c>
      <c r="H22" s="17">
        <f>[18]Outubro!$D$11</f>
        <v>20.7</v>
      </c>
      <c r="I22" s="17">
        <f>[18]Outubro!$D$12</f>
        <v>19.7</v>
      </c>
      <c r="J22" s="17">
        <f>[18]Outubro!$D$13</f>
        <v>19.600000000000001</v>
      </c>
      <c r="K22" s="17">
        <f>[18]Outubro!$D$14</f>
        <v>21.2</v>
      </c>
      <c r="L22" s="17">
        <f>[18]Outubro!$D$15</f>
        <v>21.2</v>
      </c>
      <c r="M22" s="17">
        <f>[18]Outubro!$D$16</f>
        <v>24.1</v>
      </c>
      <c r="N22" s="17">
        <f>[18]Outubro!$D$17</f>
        <v>22.7</v>
      </c>
      <c r="O22" s="17">
        <f>[18]Outubro!$D$18</f>
        <v>22.1</v>
      </c>
      <c r="P22" s="17">
        <f>[18]Outubro!$D$19</f>
        <v>23.3</v>
      </c>
      <c r="Q22" s="17">
        <f>[18]Outubro!$D$20</f>
        <v>22.4</v>
      </c>
      <c r="R22" s="17">
        <f>[18]Outubro!$D$21</f>
        <v>22.6</v>
      </c>
      <c r="S22" s="17">
        <f>[18]Outubro!$D$22</f>
        <v>21.8</v>
      </c>
      <c r="T22" s="17">
        <f>[18]Outubro!$D$23</f>
        <v>21.6</v>
      </c>
      <c r="U22" s="17">
        <f>[18]Outubro!$D$24</f>
        <v>20.8</v>
      </c>
      <c r="V22" s="17">
        <f>[18]Outubro!$D$25</f>
        <v>20.3</v>
      </c>
      <c r="W22" s="17">
        <f>[18]Outubro!$D$26</f>
        <v>21.9</v>
      </c>
      <c r="X22" s="17">
        <f>[18]Outubro!$D$27</f>
        <v>22.9</v>
      </c>
      <c r="Y22" s="17">
        <f>[18]Outubro!$D$28</f>
        <v>22.5</v>
      </c>
      <c r="Z22" s="17">
        <f>[18]Outubro!$D$29</f>
        <v>21.6</v>
      </c>
      <c r="AA22" s="17">
        <f>[18]Outubro!$D$30</f>
        <v>20.9</v>
      </c>
      <c r="AB22" s="17">
        <f>[18]Outubro!$D$31</f>
        <v>21.6</v>
      </c>
      <c r="AC22" s="17">
        <f>[18]Outubro!$D$32</f>
        <v>23.2</v>
      </c>
      <c r="AD22" s="17">
        <f>[18]Outubro!$D$33</f>
        <v>23.5</v>
      </c>
      <c r="AE22" s="17">
        <f>[18]Outubro!$D$34</f>
        <v>22.9</v>
      </c>
      <c r="AF22" s="17">
        <f>[18]Outubro!$D$35</f>
        <v>24.3</v>
      </c>
      <c r="AG22" s="28">
        <f t="shared" si="5"/>
        <v>19.399999999999999</v>
      </c>
      <c r="AH22" s="31">
        <f t="shared" si="6"/>
        <v>21.825806451612902</v>
      </c>
    </row>
    <row r="23" spans="1:34" ht="17.100000000000001" customHeight="1">
      <c r="A23" s="15" t="s">
        <v>13</v>
      </c>
      <c r="B23" s="83" t="str">
        <f>[19]Outubro!$D$5</f>
        <v>*</v>
      </c>
      <c r="C23" s="83" t="str">
        <f>[19]Outubro!$D$6</f>
        <v>*</v>
      </c>
      <c r="D23" s="83" t="str">
        <f>[19]Outubro!$D$7</f>
        <v>*</v>
      </c>
      <c r="E23" s="83" t="str">
        <f>[19]Outubro!$D$8</f>
        <v>*</v>
      </c>
      <c r="F23" s="83" t="str">
        <f>[19]Outubro!$D$9</f>
        <v>*</v>
      </c>
      <c r="G23" s="83" t="str">
        <f>[19]Outubro!$D$10</f>
        <v>*</v>
      </c>
      <c r="H23" s="17">
        <f>[19]Outubro!$D$11</f>
        <v>29.3</v>
      </c>
      <c r="I23" s="17">
        <f>[19]Outubro!$D$12</f>
        <v>27.3</v>
      </c>
      <c r="J23" s="17">
        <f>[19]Outubro!$D$13</f>
        <v>19.100000000000001</v>
      </c>
      <c r="K23" s="17">
        <f>[19]Outubro!$D$14</f>
        <v>19.7</v>
      </c>
      <c r="L23" s="17">
        <f>[19]Outubro!$D$15</f>
        <v>20.2</v>
      </c>
      <c r="M23" s="17" t="str">
        <f>[19]Outubro!$D$16</f>
        <v>*</v>
      </c>
      <c r="N23" s="83" t="str">
        <f>[19]Outubro!$D$17</f>
        <v>*</v>
      </c>
      <c r="O23" s="83" t="str">
        <f>[19]Outubro!$D$18</f>
        <v>*</v>
      </c>
      <c r="P23" s="83" t="str">
        <f>[19]Outubro!$D$19</f>
        <v>*</v>
      </c>
      <c r="Q23" s="83" t="str">
        <f>[19]Outubro!$D$20</f>
        <v>*</v>
      </c>
      <c r="R23" s="83" t="str">
        <f>[19]Outubro!$D$21</f>
        <v>*</v>
      </c>
      <c r="S23" s="83" t="str">
        <f>[19]Outubro!$D$22</f>
        <v>*</v>
      </c>
      <c r="T23" s="83" t="str">
        <f>[19]Outubro!$D$23</f>
        <v>*</v>
      </c>
      <c r="U23" s="83" t="str">
        <f>[19]Outubro!$D$24</f>
        <v>*</v>
      </c>
      <c r="V23" s="83" t="str">
        <f>[19]Outubro!$D$25</f>
        <v>*</v>
      </c>
      <c r="W23" s="17" t="str">
        <f>[19]Outubro!$D$26</f>
        <v>*</v>
      </c>
      <c r="X23" s="17" t="str">
        <f>[19]Outubro!$D$27</f>
        <v>*</v>
      </c>
      <c r="Y23" s="83" t="str">
        <f>[19]Outubro!$D$28</f>
        <v>*</v>
      </c>
      <c r="Z23" s="83" t="str">
        <f>[19]Outubro!$D$29</f>
        <v>*</v>
      </c>
      <c r="AA23" s="83" t="str">
        <f>[19]Outubro!$D$30</f>
        <v>*</v>
      </c>
      <c r="AB23" s="83" t="str">
        <f>[19]Outubro!$D$31</f>
        <v>*</v>
      </c>
      <c r="AC23" s="17" t="str">
        <f>[19]Outubro!$D$32</f>
        <v>*</v>
      </c>
      <c r="AD23" s="17" t="str">
        <f>[19]Outubro!$D$33</f>
        <v>*</v>
      </c>
      <c r="AE23" s="17" t="str">
        <f>[19]Outubro!$D$34</f>
        <v>*</v>
      </c>
      <c r="AF23" s="17" t="str">
        <f>[19]Outubro!$D$35</f>
        <v>*</v>
      </c>
      <c r="AG23" s="28">
        <f t="shared" si="5"/>
        <v>19.100000000000001</v>
      </c>
      <c r="AH23" s="31">
        <f t="shared" si="6"/>
        <v>23.12</v>
      </c>
    </row>
    <row r="24" spans="1:34" ht="17.100000000000001" customHeight="1">
      <c r="A24" s="15" t="s">
        <v>14</v>
      </c>
      <c r="B24" s="17">
        <f>[20]Outubro!$D$5</f>
        <v>22.3</v>
      </c>
      <c r="C24" s="17">
        <f>[20]Outubro!$D$6</f>
        <v>20.3</v>
      </c>
      <c r="D24" s="17">
        <f>[20]Outubro!$D$7</f>
        <v>16.399999999999999</v>
      </c>
      <c r="E24" s="17">
        <f>[20]Outubro!$D$8</f>
        <v>15.7</v>
      </c>
      <c r="F24" s="17">
        <f>[20]Outubro!$D$9</f>
        <v>16.5</v>
      </c>
      <c r="G24" s="17">
        <f>[20]Outubro!$D$10</f>
        <v>16.8</v>
      </c>
      <c r="H24" s="17">
        <f>[20]Outubro!$D$11</f>
        <v>15.3</v>
      </c>
      <c r="I24" s="17">
        <f>[20]Outubro!$D$12</f>
        <v>16.100000000000001</v>
      </c>
      <c r="J24" s="17">
        <f>[20]Outubro!$D$13</f>
        <v>15.6</v>
      </c>
      <c r="K24" s="17">
        <f>[20]Outubro!$D$14</f>
        <v>19</v>
      </c>
      <c r="L24" s="17">
        <f>[20]Outubro!$D$15</f>
        <v>19.7</v>
      </c>
      <c r="M24" s="17">
        <f>[20]Outubro!$D$16</f>
        <v>18.8</v>
      </c>
      <c r="N24" s="17">
        <f>[20]Outubro!$D$17</f>
        <v>18.7</v>
      </c>
      <c r="O24" s="17">
        <f>[20]Outubro!$D$18</f>
        <v>19.100000000000001</v>
      </c>
      <c r="P24" s="17">
        <f>[20]Outubro!$D$19</f>
        <v>20.9</v>
      </c>
      <c r="Q24" s="17">
        <f>[20]Outubro!$D$20</f>
        <v>23.7</v>
      </c>
      <c r="R24" s="17">
        <f>[20]Outubro!$D$21</f>
        <v>24.3</v>
      </c>
      <c r="S24" s="17" t="str">
        <f>[20]Outubro!$D$22</f>
        <v>*</v>
      </c>
      <c r="T24" s="17">
        <f>[20]Outubro!$D$23</f>
        <v>27.2</v>
      </c>
      <c r="U24" s="17">
        <f>[20]Outubro!$D$24</f>
        <v>24.7</v>
      </c>
      <c r="V24" s="17">
        <f>[20]Outubro!$D$25</f>
        <v>20.3</v>
      </c>
      <c r="W24" s="17">
        <f>[20]Outubro!$D$26</f>
        <v>19.600000000000001</v>
      </c>
      <c r="X24" s="17">
        <f>[20]Outubro!$D$27</f>
        <v>22.2</v>
      </c>
      <c r="Y24" s="17">
        <f>[20]Outubro!$D$28</f>
        <v>21.9</v>
      </c>
      <c r="Z24" s="17">
        <f>[20]Outubro!$D$29</f>
        <v>20.8</v>
      </c>
      <c r="AA24" s="17">
        <f>[20]Outubro!$D$30</f>
        <v>21.2</v>
      </c>
      <c r="AB24" s="17">
        <f>[20]Outubro!$D$31</f>
        <v>20.7</v>
      </c>
      <c r="AC24" s="17">
        <f>[20]Outubro!$D$32</f>
        <v>21.9</v>
      </c>
      <c r="AD24" s="17">
        <f>[20]Outubro!$D$33</f>
        <v>19.7</v>
      </c>
      <c r="AE24" s="17">
        <f>[20]Outubro!$D$34</f>
        <v>21.7</v>
      </c>
      <c r="AF24" s="17">
        <f>[20]Outubro!$D$35</f>
        <v>22.1</v>
      </c>
      <c r="AG24" s="28">
        <f t="shared" si="5"/>
        <v>15.3</v>
      </c>
      <c r="AH24" s="31">
        <f t="shared" si="6"/>
        <v>20.106666666666669</v>
      </c>
    </row>
    <row r="25" spans="1:34" ht="17.100000000000001" customHeight="1">
      <c r="A25" s="15" t="s">
        <v>15</v>
      </c>
      <c r="B25" s="17">
        <f>[21]Outubro!$D$5</f>
        <v>23.4</v>
      </c>
      <c r="C25" s="17">
        <f>[21]Outubro!$D$6</f>
        <v>19.3</v>
      </c>
      <c r="D25" s="17">
        <f>[21]Outubro!$D$7</f>
        <v>14.7</v>
      </c>
      <c r="E25" s="17">
        <f>[21]Outubro!$D$8</f>
        <v>13</v>
      </c>
      <c r="F25" s="17">
        <f>[21]Outubro!$D$9</f>
        <v>14.1</v>
      </c>
      <c r="G25" s="17">
        <f>[21]Outubro!$D$10</f>
        <v>15.9</v>
      </c>
      <c r="H25" s="17">
        <f>[21]Outubro!$D$11</f>
        <v>14.9</v>
      </c>
      <c r="I25" s="17">
        <f>[21]Outubro!$D$12</f>
        <v>18.899999999999999</v>
      </c>
      <c r="J25" s="17">
        <f>[21]Outubro!$D$13</f>
        <v>19.100000000000001</v>
      </c>
      <c r="K25" s="17">
        <f>[21]Outubro!$D$14</f>
        <v>20.3</v>
      </c>
      <c r="L25" s="17">
        <f>[21]Outubro!$D$15</f>
        <v>22.9</v>
      </c>
      <c r="M25" s="17">
        <f>[21]Outubro!$D$16</f>
        <v>22.2</v>
      </c>
      <c r="N25" s="17">
        <f>[21]Outubro!$D$17</f>
        <v>24.5</v>
      </c>
      <c r="O25" s="17">
        <f>[21]Outubro!$D$18</f>
        <v>23.8</v>
      </c>
      <c r="P25" s="17">
        <f>[21]Outubro!$D$19</f>
        <v>24</v>
      </c>
      <c r="Q25" s="17">
        <f>[21]Outubro!$D$20</f>
        <v>23.2</v>
      </c>
      <c r="R25" s="17">
        <f>[21]Outubro!$D$21</f>
        <v>22.8</v>
      </c>
      <c r="S25" s="17">
        <f>[21]Outubro!$D$22</f>
        <v>21.4</v>
      </c>
      <c r="T25" s="17">
        <f>[21]Outubro!$D$23</f>
        <v>25.6</v>
      </c>
      <c r="U25" s="17">
        <f>[21]Outubro!$D$24</f>
        <v>18.2</v>
      </c>
      <c r="V25" s="17">
        <f>[21]Outubro!$D$25</f>
        <v>17</v>
      </c>
      <c r="W25" s="17">
        <f>[21]Outubro!$D$26</f>
        <v>17.3</v>
      </c>
      <c r="X25" s="17">
        <f>[21]Outubro!$D$27</f>
        <v>16.8</v>
      </c>
      <c r="Y25" s="17">
        <f>[21]Outubro!$D$28</f>
        <v>18.600000000000001</v>
      </c>
      <c r="Z25" s="17">
        <f>[21]Outubro!$D$29</f>
        <v>19</v>
      </c>
      <c r="AA25" s="17">
        <f>[21]Outubro!$D$30</f>
        <v>19.2</v>
      </c>
      <c r="AB25" s="17">
        <f>[21]Outubro!$D$31</f>
        <v>18.899999999999999</v>
      </c>
      <c r="AC25" s="17">
        <f>[21]Outubro!$D$32</f>
        <v>21.2</v>
      </c>
      <c r="AD25" s="17">
        <f>[21]Outubro!$D$33</f>
        <v>22.5</v>
      </c>
      <c r="AE25" s="17">
        <f>[21]Outubro!$D$34</f>
        <v>19.8</v>
      </c>
      <c r="AF25" s="17">
        <f>[21]Outubro!$D$35</f>
        <v>19.399999999999999</v>
      </c>
      <c r="AG25" s="28">
        <f t="shared" si="5"/>
        <v>13</v>
      </c>
      <c r="AH25" s="31">
        <f t="shared" si="6"/>
        <v>19.738709677419354</v>
      </c>
    </row>
    <row r="26" spans="1:34" ht="17.100000000000001" customHeight="1">
      <c r="A26" s="15" t="s">
        <v>16</v>
      </c>
      <c r="B26" s="17">
        <f>[22]Outubro!$D$5</f>
        <v>24.9</v>
      </c>
      <c r="C26" s="17">
        <f>[22]Outubro!$D$6</f>
        <v>22.4</v>
      </c>
      <c r="D26" s="17">
        <f>[22]Outubro!$D$7</f>
        <v>20.3</v>
      </c>
      <c r="E26" s="17">
        <f>[22]Outubro!$D$8</f>
        <v>21.2</v>
      </c>
      <c r="F26" s="17">
        <f>[22]Outubro!$D$9</f>
        <v>22.1</v>
      </c>
      <c r="G26" s="17">
        <f>[22]Outubro!$D$10</f>
        <v>24.4</v>
      </c>
      <c r="H26" s="17">
        <f>[22]Outubro!$D$11</f>
        <v>20.8</v>
      </c>
      <c r="I26" s="17">
        <f>[22]Outubro!$D$12</f>
        <v>20.9</v>
      </c>
      <c r="J26" s="17">
        <f>[22]Outubro!$D$13</f>
        <v>23.3</v>
      </c>
      <c r="K26" s="17">
        <f>[22]Outubro!$D$14</f>
        <v>26.5</v>
      </c>
      <c r="L26" s="17">
        <f>[22]Outubro!$D$15</f>
        <v>21.3</v>
      </c>
      <c r="M26" s="17">
        <f>[22]Outubro!$D$16</f>
        <v>20.3</v>
      </c>
      <c r="N26" s="17">
        <f>[22]Outubro!$D$17</f>
        <v>23.9</v>
      </c>
      <c r="O26" s="17">
        <f>[22]Outubro!$D$18</f>
        <v>24</v>
      </c>
      <c r="P26" s="17">
        <f>[22]Outubro!$D$19</f>
        <v>24.1</v>
      </c>
      <c r="Q26" s="17">
        <f>[22]Outubro!$D$20</f>
        <v>27.9</v>
      </c>
      <c r="R26" s="17">
        <f>[22]Outubro!$D$21</f>
        <v>27.1</v>
      </c>
      <c r="S26" s="17">
        <f>[22]Outubro!$D$22</f>
        <v>28</v>
      </c>
      <c r="T26" s="17">
        <f>[22]Outubro!$D$23</f>
        <v>26.2</v>
      </c>
      <c r="U26" s="17">
        <f>[22]Outubro!$D$24</f>
        <v>22.5</v>
      </c>
      <c r="V26" s="17">
        <f>[22]Outubro!$D$25</f>
        <v>20.8</v>
      </c>
      <c r="W26" s="17">
        <f>[22]Outubro!$D$26</f>
        <v>20.6</v>
      </c>
      <c r="X26" s="17">
        <f>[22]Outubro!$D$27</f>
        <v>21.5</v>
      </c>
      <c r="Y26" s="17">
        <f>[22]Outubro!$D$28</f>
        <v>23.1</v>
      </c>
      <c r="Z26" s="17">
        <f>[22]Outubro!$D$29</f>
        <v>21.5</v>
      </c>
      <c r="AA26" s="17">
        <f>[22]Outubro!$D$30</f>
        <v>20.9</v>
      </c>
      <c r="AB26" s="17">
        <f>[22]Outubro!$D$31</f>
        <v>24.6</v>
      </c>
      <c r="AC26" s="17">
        <f>[22]Outubro!$D$32</f>
        <v>25.7</v>
      </c>
      <c r="AD26" s="17">
        <f>[22]Outubro!$D$33</f>
        <v>25.9</v>
      </c>
      <c r="AE26" s="17">
        <f>[22]Outubro!$D$34</f>
        <v>27.1</v>
      </c>
      <c r="AF26" s="17">
        <f>[22]Outubro!$D$35</f>
        <v>26.6</v>
      </c>
      <c r="AG26" s="28">
        <f t="shared" si="5"/>
        <v>20.3</v>
      </c>
      <c r="AH26" s="31">
        <f t="shared" si="6"/>
        <v>23.56129032258065</v>
      </c>
    </row>
    <row r="27" spans="1:34" ht="17.100000000000001" customHeight="1">
      <c r="A27" s="15" t="s">
        <v>17</v>
      </c>
      <c r="B27" s="17">
        <f>[23]Outubro!$D$5</f>
        <v>21.3</v>
      </c>
      <c r="C27" s="17">
        <f>[23]Outubro!$D$6</f>
        <v>20.8</v>
      </c>
      <c r="D27" s="17">
        <f>[23]Outubro!$D$7</f>
        <v>15.6</v>
      </c>
      <c r="E27" s="17">
        <f>[23]Outubro!$D$8</f>
        <v>14.8</v>
      </c>
      <c r="F27" s="17">
        <f>[23]Outubro!$D$9</f>
        <v>15.8</v>
      </c>
      <c r="G27" s="17">
        <f>[23]Outubro!$D$10</f>
        <v>17.8</v>
      </c>
      <c r="H27" s="17">
        <f>[23]Outubro!$D$11</f>
        <v>18</v>
      </c>
      <c r="I27" s="17">
        <f>[23]Outubro!$D$12</f>
        <v>16.600000000000001</v>
      </c>
      <c r="J27" s="17">
        <f>[23]Outubro!$D$13</f>
        <v>16.899999999999999</v>
      </c>
      <c r="K27" s="17">
        <f>[23]Outubro!$D$14</f>
        <v>16.5</v>
      </c>
      <c r="L27" s="17">
        <f>[23]Outubro!$D$15</f>
        <v>18.2</v>
      </c>
      <c r="M27" s="17">
        <f>[23]Outubro!$D$16</f>
        <v>20.8</v>
      </c>
      <c r="N27" s="17">
        <f>[23]Outubro!$D$17</f>
        <v>18.600000000000001</v>
      </c>
      <c r="O27" s="17">
        <f>[23]Outubro!$D$18</f>
        <v>20.399999999999999</v>
      </c>
      <c r="P27" s="17">
        <f>[23]Outubro!$D$19</f>
        <v>21.1</v>
      </c>
      <c r="Q27" s="17">
        <f>[23]Outubro!$D$20</f>
        <v>22.1</v>
      </c>
      <c r="R27" s="17">
        <f>[23]Outubro!$D$21</f>
        <v>22.1</v>
      </c>
      <c r="S27" s="17">
        <f>[23]Outubro!$D$22</f>
        <v>22</v>
      </c>
      <c r="T27" s="17">
        <f>[23]Outubro!$D$23</f>
        <v>21.5</v>
      </c>
      <c r="U27" s="17">
        <f>[23]Outubro!$D$24</f>
        <v>19.8</v>
      </c>
      <c r="V27" s="17">
        <f>[23]Outubro!$D$25</f>
        <v>17.600000000000001</v>
      </c>
      <c r="W27" s="17">
        <f>[23]Outubro!$D$26</f>
        <v>18.8</v>
      </c>
      <c r="X27" s="17">
        <f>[23]Outubro!$D$27</f>
        <v>16.7</v>
      </c>
      <c r="Y27" s="17">
        <f>[23]Outubro!$D$28</f>
        <v>20.399999999999999</v>
      </c>
      <c r="Z27" s="17">
        <f>[23]Outubro!$D$29</f>
        <v>20.2</v>
      </c>
      <c r="AA27" s="17">
        <f>[23]Outubro!$D$30</f>
        <v>20.3</v>
      </c>
      <c r="AB27" s="17">
        <f>[23]Outubro!$D$31</f>
        <v>19.8</v>
      </c>
      <c r="AC27" s="17">
        <f>[23]Outubro!$D$32</f>
        <v>21.1</v>
      </c>
      <c r="AD27" s="17">
        <f>[23]Outubro!$D$33</f>
        <v>24</v>
      </c>
      <c r="AE27" s="17">
        <f>[23]Outubro!$D$34</f>
        <v>23.3</v>
      </c>
      <c r="AF27" s="17">
        <f>[23]Outubro!$D$35</f>
        <v>20.7</v>
      </c>
      <c r="AG27" s="28">
        <f t="shared" si="5"/>
        <v>14.8</v>
      </c>
      <c r="AH27" s="31">
        <f t="shared" si="6"/>
        <v>19.470967741935485</v>
      </c>
    </row>
    <row r="28" spans="1:34" ht="17.100000000000001" customHeight="1">
      <c r="A28" s="15" t="s">
        <v>18</v>
      </c>
      <c r="B28" s="17">
        <f>[24]Outubro!$D$5</f>
        <v>24.4</v>
      </c>
      <c r="C28" s="17">
        <f>[24]Outubro!$D$6</f>
        <v>23.3</v>
      </c>
      <c r="D28" s="17">
        <f>[24]Outubro!$D$7</f>
        <v>18.5</v>
      </c>
      <c r="E28" s="17">
        <f>[24]Outubro!$D$8</f>
        <v>19.100000000000001</v>
      </c>
      <c r="F28" s="17">
        <f>[24]Outubro!$D$9</f>
        <v>21.6</v>
      </c>
      <c r="G28" s="17">
        <f>[24]Outubro!$D$10</f>
        <v>22.6</v>
      </c>
      <c r="H28" s="17">
        <f>[24]Outubro!$D$11</f>
        <v>23.6</v>
      </c>
      <c r="I28" s="17">
        <f>[24]Outubro!$D$12</f>
        <v>23.9</v>
      </c>
      <c r="J28" s="17">
        <f>[24]Outubro!$D$13</f>
        <v>23.2</v>
      </c>
      <c r="K28" s="17">
        <f>[24]Outubro!$D$14</f>
        <v>23.6</v>
      </c>
      <c r="L28" s="17">
        <f>[24]Outubro!$D$15</f>
        <v>22.5</v>
      </c>
      <c r="M28" s="17">
        <f>[24]Outubro!$D$16</f>
        <v>24.5</v>
      </c>
      <c r="N28" s="17">
        <f>[24]Outubro!$D$17</f>
        <v>20.8</v>
      </c>
      <c r="O28" s="17">
        <f>[24]Outubro!$D$18</f>
        <v>24.3</v>
      </c>
      <c r="P28" s="17">
        <f>[24]Outubro!$D$19</f>
        <v>22.1</v>
      </c>
      <c r="Q28" s="17">
        <f>[24]Outubro!$D$20</f>
        <v>22.3</v>
      </c>
      <c r="R28" s="17">
        <f>[24]Outubro!$D$21</f>
        <v>24.9</v>
      </c>
      <c r="S28" s="17">
        <f>[24]Outubro!$D$22</f>
        <v>22.5</v>
      </c>
      <c r="T28" s="17">
        <f>[24]Outubro!$D$23</f>
        <v>22.2</v>
      </c>
      <c r="U28" s="17">
        <f>[24]Outubro!$D$24</f>
        <v>22.3</v>
      </c>
      <c r="V28" s="17">
        <f>[24]Outubro!$D$25</f>
        <v>20.6</v>
      </c>
      <c r="W28" s="17">
        <f>[24]Outubro!$D$26</f>
        <v>20.9</v>
      </c>
      <c r="X28" s="17">
        <f>[24]Outubro!$D$27</f>
        <v>22.2</v>
      </c>
      <c r="Y28" s="17">
        <f>[24]Outubro!$D$28</f>
        <v>20.6</v>
      </c>
      <c r="Z28" s="17">
        <f>[24]Outubro!$D$29</f>
        <v>21.1</v>
      </c>
      <c r="AA28" s="17">
        <f>[24]Outubro!$D$30</f>
        <v>20.6</v>
      </c>
      <c r="AB28" s="17">
        <f>[24]Outubro!$D$31</f>
        <v>20.3</v>
      </c>
      <c r="AC28" s="17">
        <f>[24]Outubro!$D$32</f>
        <v>21</v>
      </c>
      <c r="AD28" s="17">
        <f>[24]Outubro!$D$33</f>
        <v>22.9</v>
      </c>
      <c r="AE28" s="17">
        <f>[24]Outubro!$D$34</f>
        <v>20.5</v>
      </c>
      <c r="AF28" s="17">
        <f>[24]Outubro!$D$35</f>
        <v>22</v>
      </c>
      <c r="AG28" s="28">
        <f t="shared" si="5"/>
        <v>18.5</v>
      </c>
      <c r="AH28" s="31">
        <f t="shared" si="6"/>
        <v>22.093548387096774</v>
      </c>
    </row>
    <row r="29" spans="1:34" ht="17.100000000000001" customHeight="1">
      <c r="A29" s="15" t="s">
        <v>19</v>
      </c>
      <c r="B29" s="17">
        <f>[25]Outubro!$D$5</f>
        <v>20.399999999999999</v>
      </c>
      <c r="C29" s="17">
        <f>[25]Outubro!$D$6</f>
        <v>18.100000000000001</v>
      </c>
      <c r="D29" s="17">
        <f>[25]Outubro!$D$7</f>
        <v>15.1</v>
      </c>
      <c r="E29" s="17">
        <f>[25]Outubro!$D$8</f>
        <v>14.5</v>
      </c>
      <c r="F29" s="17">
        <f>[25]Outubro!$D$9</f>
        <v>14.6</v>
      </c>
      <c r="G29" s="17">
        <f>[25]Outubro!$D$10</f>
        <v>17.100000000000001</v>
      </c>
      <c r="H29" s="17">
        <f>[25]Outubro!$D$11</f>
        <v>15.9</v>
      </c>
      <c r="I29" s="17">
        <f>[25]Outubro!$D$12</f>
        <v>20.100000000000001</v>
      </c>
      <c r="J29" s="17">
        <f>[25]Outubro!$D$13</f>
        <v>18.399999999999999</v>
      </c>
      <c r="K29" s="17">
        <f>[25]Outubro!$D$14</f>
        <v>19.2</v>
      </c>
      <c r="L29" s="17">
        <f>[25]Outubro!$D$15</f>
        <v>22.1</v>
      </c>
      <c r="M29" s="17">
        <f>[25]Outubro!$D$16</f>
        <v>19.8</v>
      </c>
      <c r="N29" s="17">
        <f>[25]Outubro!$D$17</f>
        <v>21.2</v>
      </c>
      <c r="O29" s="17">
        <f>[25]Outubro!$D$18</f>
        <v>23.6</v>
      </c>
      <c r="P29" s="17">
        <f>[25]Outubro!$D$19</f>
        <v>24.2</v>
      </c>
      <c r="Q29" s="17">
        <f>[25]Outubro!$D$20</f>
        <v>22.7</v>
      </c>
      <c r="R29" s="17">
        <f>[25]Outubro!$D$21</f>
        <v>24.8</v>
      </c>
      <c r="S29" s="17">
        <f>[25]Outubro!$D$22</f>
        <v>24.3</v>
      </c>
      <c r="T29" s="17">
        <f>[25]Outubro!$D$23</f>
        <v>22.1</v>
      </c>
      <c r="U29" s="17">
        <f>[25]Outubro!$D$24</f>
        <v>18.899999999999999</v>
      </c>
      <c r="V29" s="17">
        <f>[25]Outubro!$D$25</f>
        <v>18.899999999999999</v>
      </c>
      <c r="W29" s="17">
        <f>[25]Outubro!$D$26</f>
        <v>18.5</v>
      </c>
      <c r="X29" s="17">
        <f>[25]Outubro!$D$27</f>
        <v>17.600000000000001</v>
      </c>
      <c r="Y29" s="17">
        <f>[25]Outubro!$D$28</f>
        <v>20.2</v>
      </c>
      <c r="Z29" s="17">
        <f>[25]Outubro!$D$29</f>
        <v>20</v>
      </c>
      <c r="AA29" s="17">
        <f>[25]Outubro!$D$30</f>
        <v>20.100000000000001</v>
      </c>
      <c r="AB29" s="17">
        <f>[25]Outubro!$D$31</f>
        <v>20.399999999999999</v>
      </c>
      <c r="AC29" s="17">
        <f>[25]Outubro!$D$32</f>
        <v>22</v>
      </c>
      <c r="AD29" s="17">
        <f>[25]Outubro!$D$33</f>
        <v>22.9</v>
      </c>
      <c r="AE29" s="17">
        <f>[25]Outubro!$D$34</f>
        <v>20.100000000000001</v>
      </c>
      <c r="AF29" s="17">
        <f>[25]Outubro!$D$35</f>
        <v>19.5</v>
      </c>
      <c r="AG29" s="28">
        <f t="shared" si="5"/>
        <v>14.5</v>
      </c>
      <c r="AH29" s="31">
        <f t="shared" si="6"/>
        <v>19.912903225806449</v>
      </c>
    </row>
    <row r="30" spans="1:34" ht="17.100000000000001" customHeight="1">
      <c r="A30" s="15" t="s">
        <v>31</v>
      </c>
      <c r="B30" s="17">
        <f>[26]Outubro!$D$5</f>
        <v>21.9</v>
      </c>
      <c r="C30" s="17">
        <f>[26]Outubro!$D$6</f>
        <v>19.5</v>
      </c>
      <c r="D30" s="17">
        <f>[26]Outubro!$D$7</f>
        <v>15.5</v>
      </c>
      <c r="E30" s="17">
        <f>[26]Outubro!$D$8</f>
        <v>15.6</v>
      </c>
      <c r="F30" s="17">
        <f>[26]Outubro!$D$9</f>
        <v>17.3</v>
      </c>
      <c r="G30" s="17">
        <f>[26]Outubro!$D$10</f>
        <v>19.3</v>
      </c>
      <c r="H30" s="17">
        <f>[26]Outubro!$D$11</f>
        <v>17.399999999999999</v>
      </c>
      <c r="I30" s="17">
        <f>[26]Outubro!$D$12</f>
        <v>18.7</v>
      </c>
      <c r="J30" s="17">
        <f>[26]Outubro!$D$13</f>
        <v>21.6</v>
      </c>
      <c r="K30" s="17">
        <f>[26]Outubro!$D$14</f>
        <v>24.3</v>
      </c>
      <c r="L30" s="17">
        <f>[26]Outubro!$D$15</f>
        <v>21.3</v>
      </c>
      <c r="M30" s="17">
        <f>[26]Outubro!$D$16</f>
        <v>21.7</v>
      </c>
      <c r="N30" s="17">
        <f>[26]Outubro!$D$17</f>
        <v>22.2</v>
      </c>
      <c r="O30" s="17">
        <f>[26]Outubro!$D$18</f>
        <v>22.6</v>
      </c>
      <c r="P30" s="17">
        <f>[26]Outubro!$D$19</f>
        <v>22.6</v>
      </c>
      <c r="Q30" s="17">
        <f>[26]Outubro!$D$20</f>
        <v>25.4</v>
      </c>
      <c r="R30" s="17">
        <f>[26]Outubro!$D$21</f>
        <v>25.7</v>
      </c>
      <c r="S30" s="17">
        <f>[26]Outubro!$D$22</f>
        <v>21.3</v>
      </c>
      <c r="T30" s="17">
        <f>[26]Outubro!$D$23</f>
        <v>20.6</v>
      </c>
      <c r="U30" s="17">
        <f>[26]Outubro!$D$24</f>
        <v>18.8</v>
      </c>
      <c r="V30" s="17">
        <f>[26]Outubro!$D$25</f>
        <v>18</v>
      </c>
      <c r="W30" s="17">
        <f>[26]Outubro!$D$26</f>
        <v>17.899999999999999</v>
      </c>
      <c r="X30" s="17">
        <f>[26]Outubro!$D$27</f>
        <v>17.5</v>
      </c>
      <c r="Y30" s="17">
        <f>[26]Outubro!$D$28</f>
        <v>21.1</v>
      </c>
      <c r="Z30" s="17">
        <f>[26]Outubro!$D$29</f>
        <v>19.7</v>
      </c>
      <c r="AA30" s="17">
        <f>[26]Outubro!$D$30</f>
        <v>20.100000000000001</v>
      </c>
      <c r="AB30" s="17">
        <f>[26]Outubro!$D$31</f>
        <v>20.100000000000001</v>
      </c>
      <c r="AC30" s="17">
        <f>[26]Outubro!$D$32</f>
        <v>21.4</v>
      </c>
      <c r="AD30" s="17">
        <f>[26]Outubro!$D$33</f>
        <v>23</v>
      </c>
      <c r="AE30" s="17">
        <f>[26]Outubro!$D$34</f>
        <v>22.6</v>
      </c>
      <c r="AF30" s="17">
        <f>[26]Outubro!$D$35</f>
        <v>20.8</v>
      </c>
      <c r="AG30" s="28">
        <f t="shared" si="5"/>
        <v>15.5</v>
      </c>
      <c r="AH30" s="31">
        <f t="shared" si="6"/>
        <v>20.5</v>
      </c>
    </row>
    <row r="31" spans="1:34" ht="17.100000000000001" customHeight="1">
      <c r="A31" s="15" t="s">
        <v>48</v>
      </c>
      <c r="B31" s="17">
        <f>[27]Outubro!$D$5</f>
        <v>21.9</v>
      </c>
      <c r="C31" s="17">
        <f>[27]Outubro!$D$6</f>
        <v>19.100000000000001</v>
      </c>
      <c r="D31" s="17">
        <f>[27]Outubro!$D$7</f>
        <v>20.9</v>
      </c>
      <c r="E31" s="17">
        <f>[27]Outubro!$D$8</f>
        <v>20.100000000000001</v>
      </c>
      <c r="F31" s="17">
        <f>[27]Outubro!$D$9</f>
        <v>20.5</v>
      </c>
      <c r="G31" s="17">
        <f>[27]Outubro!$D$10</f>
        <v>18.600000000000001</v>
      </c>
      <c r="H31" s="17">
        <f>[27]Outubro!$D$11</f>
        <v>21.6</v>
      </c>
      <c r="I31" s="17">
        <f>[27]Outubro!$D$12</f>
        <v>20.6</v>
      </c>
      <c r="J31" s="17">
        <f>[27]Outubro!$D$13</f>
        <v>22</v>
      </c>
      <c r="K31" s="17">
        <f>[27]Outubro!$D$14</f>
        <v>22.3</v>
      </c>
      <c r="L31" s="17">
        <f>[27]Outubro!$D$15</f>
        <v>22.5</v>
      </c>
      <c r="M31" s="17">
        <f>[27]Outubro!$D$16</f>
        <v>23.6</v>
      </c>
      <c r="N31" s="17">
        <f>[27]Outubro!$D$17</f>
        <v>21.8</v>
      </c>
      <c r="O31" s="17">
        <f>[27]Outubro!$D$18</f>
        <v>23.4</v>
      </c>
      <c r="P31" s="17">
        <f>[27]Outubro!$D$19</f>
        <v>23.4</v>
      </c>
      <c r="Q31" s="17">
        <f>[27]Outubro!$D$20</f>
        <v>22.2</v>
      </c>
      <c r="R31" s="17">
        <f>[27]Outubro!$D$21</f>
        <v>24</v>
      </c>
      <c r="S31" s="17">
        <f>[27]Outubro!$D$22</f>
        <v>22</v>
      </c>
      <c r="T31" s="17">
        <f>[27]Outubro!$D$23</f>
        <v>21.5</v>
      </c>
      <c r="U31" s="17">
        <f>[27]Outubro!$D$24</f>
        <v>21.2</v>
      </c>
      <c r="V31" s="17">
        <f>[27]Outubro!$D$25</f>
        <v>20.3</v>
      </c>
      <c r="W31" s="17">
        <f>[27]Outubro!$D$26</f>
        <v>21.8</v>
      </c>
      <c r="X31" s="17">
        <f>[27]Outubro!$D$27</f>
        <v>22</v>
      </c>
      <c r="Y31" s="17">
        <f>[27]Outubro!$D$28</f>
        <v>20.3</v>
      </c>
      <c r="Z31" s="17">
        <f>[27]Outubro!$D$29</f>
        <v>20.100000000000001</v>
      </c>
      <c r="AA31" s="17">
        <f>[27]Outubro!$D$30</f>
        <v>21.7</v>
      </c>
      <c r="AB31" s="17">
        <f>[27]Outubro!$D$31</f>
        <v>20.6</v>
      </c>
      <c r="AC31" s="17">
        <f>[27]Outubro!$D$32</f>
        <v>22.5</v>
      </c>
      <c r="AD31" s="17">
        <f>[27]Outubro!$D$33</f>
        <v>21</v>
      </c>
      <c r="AE31" s="17">
        <f>[27]Outubro!$D$34</f>
        <v>21.7</v>
      </c>
      <c r="AF31" s="17">
        <f>[27]Outubro!$D$35</f>
        <v>20.9</v>
      </c>
      <c r="AG31" s="28">
        <f>MIN(B31:AF31)</f>
        <v>18.600000000000001</v>
      </c>
      <c r="AH31" s="31">
        <f>AVERAGE(B31:AF31)</f>
        <v>21.487096774193549</v>
      </c>
    </row>
    <row r="32" spans="1:34" ht="17.100000000000001" customHeight="1">
      <c r="A32" s="15" t="s">
        <v>20</v>
      </c>
      <c r="B32" s="17">
        <f>[28]Outubro!$D$5</f>
        <v>21.1</v>
      </c>
      <c r="C32" s="17">
        <f>[28]Outubro!$D$6</f>
        <v>19.7</v>
      </c>
      <c r="D32" s="17">
        <f>[28]Outubro!$D$7</f>
        <v>15</v>
      </c>
      <c r="E32" s="17">
        <f>[28]Outubro!$D$8</f>
        <v>15</v>
      </c>
      <c r="F32" s="17">
        <f>[28]Outubro!$D$9</f>
        <v>15.4</v>
      </c>
      <c r="G32" s="17">
        <f>[28]Outubro!$D$10</f>
        <v>15.6</v>
      </c>
      <c r="H32" s="17">
        <f>[28]Outubro!$D$11</f>
        <v>16.8</v>
      </c>
      <c r="I32" s="17">
        <f>[28]Outubro!$D$12</f>
        <v>17.600000000000001</v>
      </c>
      <c r="J32" s="17">
        <f>[28]Outubro!$D$13</f>
        <v>20.3</v>
      </c>
      <c r="K32" s="17">
        <f>[28]Outubro!$D$14</f>
        <v>21.4</v>
      </c>
      <c r="L32" s="17">
        <f>[28]Outubro!$D$15</f>
        <v>21.8</v>
      </c>
      <c r="M32" s="17">
        <f>[28]Outubro!$D$16</f>
        <v>21.6</v>
      </c>
      <c r="N32" s="17">
        <f>[28]Outubro!$D$17</f>
        <v>22.2</v>
      </c>
      <c r="O32" s="17">
        <f>[28]Outubro!$D$18</f>
        <v>22.5</v>
      </c>
      <c r="P32" s="17">
        <f>[28]Outubro!$D$19</f>
        <v>23.9</v>
      </c>
      <c r="Q32" s="17">
        <f>[28]Outubro!$D$20</f>
        <v>23.7</v>
      </c>
      <c r="R32" s="17">
        <f>[28]Outubro!$D$21</f>
        <v>25.4</v>
      </c>
      <c r="S32" s="17">
        <f>[28]Outubro!$D$22</f>
        <v>25.8</v>
      </c>
      <c r="T32" s="17">
        <f>[28]Outubro!$D$23</f>
        <v>27</v>
      </c>
      <c r="U32" s="17">
        <f>[28]Outubro!$D$24</f>
        <v>21.2</v>
      </c>
      <c r="V32" s="17">
        <f>[28]Outubro!$D$25</f>
        <v>19.7</v>
      </c>
      <c r="W32" s="17">
        <f>[28]Outubro!$D$26</f>
        <v>18.2</v>
      </c>
      <c r="X32" s="17">
        <f>[28]Outubro!$D$27</f>
        <v>19.5</v>
      </c>
      <c r="Y32" s="17">
        <f>[28]Outubro!$D$28</f>
        <v>21.2</v>
      </c>
      <c r="Z32" s="17">
        <f>[28]Outubro!$D$29</f>
        <v>21.2</v>
      </c>
      <c r="AA32" s="17">
        <f>[28]Outubro!$D$30</f>
        <v>21.2</v>
      </c>
      <c r="AB32" s="17">
        <f>[28]Outubro!$D$31</f>
        <v>21.2</v>
      </c>
      <c r="AC32" s="17">
        <f>[28]Outubro!$D$32</f>
        <v>22.2</v>
      </c>
      <c r="AD32" s="17">
        <f>[28]Outubro!$D$33</f>
        <v>21</v>
      </c>
      <c r="AE32" s="17">
        <f>[28]Outubro!$D$34</f>
        <v>23.9</v>
      </c>
      <c r="AF32" s="17">
        <f>[28]Outubro!$D$35</f>
        <v>21.6</v>
      </c>
      <c r="AG32" s="28">
        <f>MIN(B32:AF32)</f>
        <v>15</v>
      </c>
      <c r="AH32" s="31">
        <f>AVERAGE(B32:AF32)</f>
        <v>20.770967741935486</v>
      </c>
    </row>
    <row r="33" spans="1:35" s="5" customFormat="1" ht="17.100000000000001" customHeight="1">
      <c r="A33" s="24" t="s">
        <v>35</v>
      </c>
      <c r="B33" s="25">
        <f t="shared" ref="B33:AG33" si="9">MIN(B5:B32)</f>
        <v>20</v>
      </c>
      <c r="C33" s="25">
        <f t="shared" si="9"/>
        <v>18.100000000000001</v>
      </c>
      <c r="D33" s="25">
        <f t="shared" si="9"/>
        <v>14.5</v>
      </c>
      <c r="E33" s="25">
        <f t="shared" si="9"/>
        <v>13</v>
      </c>
      <c r="F33" s="25">
        <f t="shared" si="9"/>
        <v>13.4</v>
      </c>
      <c r="G33" s="25">
        <f t="shared" si="9"/>
        <v>14.5</v>
      </c>
      <c r="H33" s="25">
        <f t="shared" si="9"/>
        <v>14.2</v>
      </c>
      <c r="I33" s="25">
        <f t="shared" si="9"/>
        <v>14.8</v>
      </c>
      <c r="J33" s="25">
        <f t="shared" si="9"/>
        <v>14.6</v>
      </c>
      <c r="K33" s="25">
        <f t="shared" si="9"/>
        <v>16.5</v>
      </c>
      <c r="L33" s="25">
        <f t="shared" si="9"/>
        <v>17.899999999999999</v>
      </c>
      <c r="M33" s="25">
        <f t="shared" si="9"/>
        <v>16.600000000000001</v>
      </c>
      <c r="N33" s="25">
        <f t="shared" si="9"/>
        <v>17</v>
      </c>
      <c r="O33" s="25">
        <f t="shared" si="9"/>
        <v>17.2</v>
      </c>
      <c r="P33" s="25">
        <f t="shared" si="9"/>
        <v>18.600000000000001</v>
      </c>
      <c r="Q33" s="25">
        <f t="shared" si="9"/>
        <v>20.3</v>
      </c>
      <c r="R33" s="25">
        <f t="shared" si="9"/>
        <v>21.8</v>
      </c>
      <c r="S33" s="25">
        <f t="shared" si="9"/>
        <v>20.100000000000001</v>
      </c>
      <c r="T33" s="25">
        <f t="shared" si="9"/>
        <v>19</v>
      </c>
      <c r="U33" s="25">
        <f t="shared" si="9"/>
        <v>18.100000000000001</v>
      </c>
      <c r="V33" s="25">
        <f t="shared" si="9"/>
        <v>16.600000000000001</v>
      </c>
      <c r="W33" s="25">
        <f t="shared" si="9"/>
        <v>17.100000000000001</v>
      </c>
      <c r="X33" s="25">
        <f t="shared" si="9"/>
        <v>15.5</v>
      </c>
      <c r="Y33" s="25">
        <f t="shared" si="9"/>
        <v>17.8</v>
      </c>
      <c r="Z33" s="25">
        <f t="shared" si="9"/>
        <v>18.5</v>
      </c>
      <c r="AA33" s="25">
        <f t="shared" si="9"/>
        <v>18.899999999999999</v>
      </c>
      <c r="AB33" s="25">
        <f t="shared" si="9"/>
        <v>17.600000000000001</v>
      </c>
      <c r="AC33" s="25">
        <f t="shared" si="9"/>
        <v>19.5</v>
      </c>
      <c r="AD33" s="25">
        <f t="shared" si="9"/>
        <v>19.2</v>
      </c>
      <c r="AE33" s="25">
        <f t="shared" si="9"/>
        <v>19.8</v>
      </c>
      <c r="AF33" s="25">
        <f t="shared" si="9"/>
        <v>18.100000000000001</v>
      </c>
      <c r="AG33" s="28">
        <f t="shared" si="9"/>
        <v>13</v>
      </c>
      <c r="AH33" s="31">
        <f>AVERAGE(AH5:AH32)</f>
        <v>20.731095181202708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AG38" s="9" t="s">
        <v>51</v>
      </c>
    </row>
  </sheetData>
  <sheetProtection password="C6EC" sheet="1" objects="1" scenarios="1"/>
  <mergeCells count="34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"/>
  <sheetViews>
    <sheetView topLeftCell="A13" zoomScale="90" zoomScaleNormal="90" workbookViewId="0">
      <selection activeCell="Z40" sqref="Z40"/>
    </sheetView>
  </sheetViews>
  <sheetFormatPr defaultRowHeight="12.75"/>
  <cols>
    <col min="1" max="1" width="19.140625" style="2" bestFit="1" customWidth="1"/>
    <col min="2" max="7" width="5.42578125" style="2" bestFit="1" customWidth="1"/>
    <col min="8" max="8" width="6" style="2" customWidth="1"/>
    <col min="9" max="9" width="6.5703125" style="2" customWidth="1"/>
    <col min="10" max="11" width="5.42578125" style="2" bestFit="1" customWidth="1"/>
    <col min="12" max="12" width="6.140625" style="2" customWidth="1"/>
    <col min="13" max="14" width="5.42578125" style="2" bestFit="1" customWidth="1"/>
    <col min="15" max="15" width="6.85546875" style="2" customWidth="1"/>
    <col min="16" max="22" width="5.42578125" style="2" bestFit="1" customWidth="1"/>
    <col min="23" max="23" width="6.7109375" style="2" customWidth="1"/>
    <col min="24" max="24" width="5.42578125" style="2" bestFit="1" customWidth="1"/>
    <col min="25" max="25" width="6.42578125" style="2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4" s="4" customFormat="1" ht="20.100000000000001" customHeight="1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4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38</v>
      </c>
      <c r="AH3" s="8"/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8"/>
    </row>
    <row r="5" spans="1:34" s="5" customFormat="1" ht="20.100000000000001" customHeight="1">
      <c r="A5" s="15" t="s">
        <v>44</v>
      </c>
      <c r="B5" s="17">
        <f>[1]Outubro!$E$5</f>
        <v>68.541666666666671</v>
      </c>
      <c r="C5" s="17">
        <f>[1]Outubro!$E$6</f>
        <v>76.041666666666671</v>
      </c>
      <c r="D5" s="17">
        <f>[1]Outubro!$E$7</f>
        <v>55.875</v>
      </c>
      <c r="E5" s="17">
        <f>[1]Outubro!$E$8</f>
        <v>49.291666666666664</v>
      </c>
      <c r="F5" s="17">
        <f>[1]Outubro!$E$9</f>
        <v>48.5</v>
      </c>
      <c r="G5" s="17">
        <f>[1]Outubro!$E$10</f>
        <v>53.5</v>
      </c>
      <c r="H5" s="17">
        <f>[1]Outubro!$E$11</f>
        <v>47.75</v>
      </c>
      <c r="I5" s="17">
        <f>[1]Outubro!$E$12</f>
        <v>47.708333333333336</v>
      </c>
      <c r="J5" s="17">
        <f>[1]Outubro!$E$13</f>
        <v>45.208333333333336</v>
      </c>
      <c r="K5" s="17">
        <f>[1]Outubro!$E$14</f>
        <v>49.25</v>
      </c>
      <c r="L5" s="17">
        <f>[1]Outubro!$E$15</f>
        <v>48.166666666666664</v>
      </c>
      <c r="M5" s="17">
        <f>[1]Outubro!$E$16</f>
        <v>44.666666666666664</v>
      </c>
      <c r="N5" s="17">
        <f>[1]Outubro!$E$17</f>
        <v>44.375</v>
      </c>
      <c r="O5" s="17">
        <f>[1]Outubro!$E$18</f>
        <v>43.458333333333336</v>
      </c>
      <c r="P5" s="17">
        <f>[1]Outubro!$E$19</f>
        <v>44</v>
      </c>
      <c r="Q5" s="17">
        <f>[1]Outubro!$E$20</f>
        <v>45.666666666666664</v>
      </c>
      <c r="R5" s="17">
        <f>[1]Outubro!$E$21</f>
        <v>46.208333333333336</v>
      </c>
      <c r="S5" s="17">
        <f>[1]Outubro!$E$22</f>
        <v>53.75</v>
      </c>
      <c r="T5" s="17">
        <f>[1]Outubro!$E$23</f>
        <v>48.041666666666664</v>
      </c>
      <c r="U5" s="17">
        <f>[1]Outubro!$E$24</f>
        <v>74.041666666666671</v>
      </c>
      <c r="V5" s="17">
        <f>[1]Outubro!$E$25</f>
        <v>71.541666666666671</v>
      </c>
      <c r="W5" s="17">
        <f>[1]Outubro!$E$26</f>
        <v>55.583333333333336</v>
      </c>
      <c r="X5" s="17">
        <f>[1]Outubro!$E$27</f>
        <v>62.708333333333336</v>
      </c>
      <c r="Y5" s="17">
        <f>[1]Outubro!$E$28</f>
        <v>81.833333333333329</v>
      </c>
      <c r="Z5" s="17">
        <f>[1]Outubro!$E$29</f>
        <v>83.666666666666671</v>
      </c>
      <c r="AA5" s="17">
        <f>[1]Outubro!$E$30</f>
        <v>76.75</v>
      </c>
      <c r="AB5" s="17">
        <f>[1]Outubro!$E$31</f>
        <v>69.875</v>
      </c>
      <c r="AC5" s="17">
        <f>[1]Outubro!$E$32</f>
        <v>64.875</v>
      </c>
      <c r="AD5" s="17">
        <f>[1]Outubro!$E$33</f>
        <v>58.083333333333336</v>
      </c>
      <c r="AE5" s="17">
        <f>[1]Outubro!$E$34</f>
        <v>69.625</v>
      </c>
      <c r="AF5" s="17">
        <f>[1]Outubro!$E$35</f>
        <v>77.583333333333329</v>
      </c>
      <c r="AG5" s="27">
        <f>AVERAGE(B5:AF5)</f>
        <v>58.263440860215042</v>
      </c>
      <c r="AH5" s="8"/>
    </row>
    <row r="6" spans="1:34" ht="17.100000000000001" customHeight="1">
      <c r="A6" s="15" t="s">
        <v>0</v>
      </c>
      <c r="B6" s="17">
        <f>[2]Outubro!$E$5</f>
        <v>62.083333333333336</v>
      </c>
      <c r="C6" s="17">
        <f>[2]Outubro!$E$6</f>
        <v>72.541666666666671</v>
      </c>
      <c r="D6" s="17">
        <f>[2]Outubro!$E$7</f>
        <v>61.416666666666664</v>
      </c>
      <c r="E6" s="17">
        <f>[2]Outubro!$E$8</f>
        <v>57.041666666666664</v>
      </c>
      <c r="F6" s="17">
        <f>[2]Outubro!$E$9</f>
        <v>55.125</v>
      </c>
      <c r="G6" s="17">
        <f>[2]Outubro!$E$10</f>
        <v>58.041666666666664</v>
      </c>
      <c r="H6" s="17">
        <f>[2]Outubro!$E$11</f>
        <v>75.416666666666671</v>
      </c>
      <c r="I6" s="17">
        <f>[2]Outubro!$E$12</f>
        <v>56.291666666666664</v>
      </c>
      <c r="J6" s="17">
        <f>[2]Outubro!$E$13</f>
        <v>49</v>
      </c>
      <c r="K6" s="17">
        <f>[2]Outubro!$E$14</f>
        <v>46.625</v>
      </c>
      <c r="L6" s="17">
        <f>[2]Outubro!$E$15</f>
        <v>56.208333333333336</v>
      </c>
      <c r="M6" s="17">
        <f>[2]Outubro!$E$16</f>
        <v>63.708333333333336</v>
      </c>
      <c r="N6" s="17">
        <f>[2]Outubro!$E$17</f>
        <v>54.791666666666664</v>
      </c>
      <c r="O6" s="17">
        <f>[2]Outubro!$E$18</f>
        <v>53.916666666666664</v>
      </c>
      <c r="P6" s="17">
        <f>[2]Outubro!$E$19</f>
        <v>56.458333333333336</v>
      </c>
      <c r="Q6" s="17">
        <f>[2]Outubro!$E$20</f>
        <v>47.5</v>
      </c>
      <c r="R6" s="17">
        <f>[2]Outubro!$E$21</f>
        <v>43.291666666666664</v>
      </c>
      <c r="S6" s="17">
        <f>[2]Outubro!$E$22</f>
        <v>45.913043478260867</v>
      </c>
      <c r="T6" s="17">
        <f>[2]Outubro!$E$23</f>
        <v>44.541666666666664</v>
      </c>
      <c r="U6" s="17">
        <f>[2]Outubro!$E$24</f>
        <v>89.125</v>
      </c>
      <c r="V6" s="17">
        <f>[2]Outubro!$E$25</f>
        <v>77.083333333333329</v>
      </c>
      <c r="W6" s="17">
        <f>[2]Outubro!$E$26</f>
        <v>64.916666666666671</v>
      </c>
      <c r="X6" s="17">
        <f>[2]Outubro!$E$27</f>
        <v>62.434782608695649</v>
      </c>
      <c r="Y6" s="17">
        <f>[2]Outubro!$E$28</f>
        <v>79.958333333333329</v>
      </c>
      <c r="Z6" s="17">
        <f>[2]Outubro!$E$29</f>
        <v>80.041666666666671</v>
      </c>
      <c r="AA6" s="17">
        <f>[2]Outubro!$E$30</f>
        <v>76.833333333333329</v>
      </c>
      <c r="AB6" s="17">
        <f>[2]Outubro!$E$31</f>
        <v>67.458333333333329</v>
      </c>
      <c r="AC6" s="17">
        <f>[2]Outubro!$E$32</f>
        <v>63.708333333333336</v>
      </c>
      <c r="AD6" s="17">
        <f>[2]Outubro!$E$33</f>
        <v>61.416666666666664</v>
      </c>
      <c r="AE6" s="17">
        <f>[2]Outubro!$E$34</f>
        <v>72.25</v>
      </c>
      <c r="AF6" s="17">
        <f>[2]Outubro!$E$35</f>
        <v>83.791666666666671</v>
      </c>
      <c r="AG6" s="28">
        <f t="shared" ref="AG6:AG19" si="1">AVERAGE(B6:AF6)</f>
        <v>62.546166432912578</v>
      </c>
    </row>
    <row r="7" spans="1:34" ht="17.100000000000001" customHeight="1">
      <c r="A7" s="15" t="s">
        <v>1</v>
      </c>
      <c r="B7" s="83" t="str">
        <f>[3]Outubro!$E$5</f>
        <v>*</v>
      </c>
      <c r="C7" s="83" t="str">
        <f>[3]Outubro!$E$6</f>
        <v>*</v>
      </c>
      <c r="D7" s="83" t="str">
        <f>[3]Outubro!$E$7</f>
        <v>*</v>
      </c>
      <c r="E7" s="83" t="str">
        <f>[3]Outubro!$E$8</f>
        <v>*</v>
      </c>
      <c r="F7" s="83" t="str">
        <f>[3]Outubro!$E$9</f>
        <v>*</v>
      </c>
      <c r="G7" s="83" t="str">
        <f>[3]Outubro!$E$10</f>
        <v>*</v>
      </c>
      <c r="H7" s="83" t="str">
        <f>[3]Outubro!$E$11</f>
        <v>*</v>
      </c>
      <c r="I7" s="83" t="str">
        <f>[3]Outubro!$E$12</f>
        <v>*</v>
      </c>
      <c r="J7" s="83" t="str">
        <f>[3]Outubro!$E$13</f>
        <v>*</v>
      </c>
      <c r="K7" s="83" t="str">
        <f>[3]Outubro!$E$14</f>
        <v>*</v>
      </c>
      <c r="L7" s="83" t="str">
        <f>[3]Outubro!$E$15</f>
        <v>*</v>
      </c>
      <c r="M7" s="83" t="str">
        <f>[3]Outubro!$E$16</f>
        <v>*</v>
      </c>
      <c r="N7" s="83" t="str">
        <f>[3]Outubro!$E$17</f>
        <v>*</v>
      </c>
      <c r="O7" s="83" t="str">
        <f>[3]Outubro!$E$18</f>
        <v>*</v>
      </c>
      <c r="P7" s="83" t="str">
        <f>[3]Outubro!$E$19</f>
        <v>*</v>
      </c>
      <c r="Q7" s="83" t="str">
        <f>[3]Outubro!$E$20</f>
        <v>*</v>
      </c>
      <c r="R7" s="83" t="str">
        <f>[3]Outubro!$E$21</f>
        <v>*</v>
      </c>
      <c r="S7" s="83" t="str">
        <f>[3]Outubro!$E$22</f>
        <v>*</v>
      </c>
      <c r="T7" s="83" t="str">
        <f>[3]Outubro!$E$23</f>
        <v>*</v>
      </c>
      <c r="U7" s="83" t="str">
        <f>[3]Outubro!$E$24</f>
        <v>*</v>
      </c>
      <c r="V7" s="83" t="str">
        <f>[3]Outubro!$E$25</f>
        <v>*</v>
      </c>
      <c r="W7" s="83" t="str">
        <f>[3]Outubro!$E$26</f>
        <v>*</v>
      </c>
      <c r="X7" s="83" t="str">
        <f>[3]Outubro!$E$27</f>
        <v>*</v>
      </c>
      <c r="Y7" s="17" t="str">
        <f>[3]Outubro!$E$28</f>
        <v>*</v>
      </c>
      <c r="Z7" s="17" t="str">
        <f>[3]Outubro!$E$29</f>
        <v>*</v>
      </c>
      <c r="AA7" s="17" t="str">
        <f>[3]Outubro!$E$30</f>
        <v>*</v>
      </c>
      <c r="AB7" s="17" t="str">
        <f>[3]Outubro!$E$31</f>
        <v>*</v>
      </c>
      <c r="AC7" s="17" t="str">
        <f>[3]Outubro!$E$32</f>
        <v>*</v>
      </c>
      <c r="AD7" s="17" t="str">
        <f>[3]Outubro!$E$33</f>
        <v>*</v>
      </c>
      <c r="AE7" s="17" t="str">
        <f>[3]Outubro!$E$34</f>
        <v>*</v>
      </c>
      <c r="AF7" s="17" t="str">
        <f>[3]Outubro!$E$35</f>
        <v>*</v>
      </c>
      <c r="AG7" s="28" t="s">
        <v>138</v>
      </c>
    </row>
    <row r="8" spans="1:34" ht="17.100000000000001" customHeight="1">
      <c r="A8" s="15" t="s">
        <v>76</v>
      </c>
      <c r="B8" s="17">
        <f>[4]Outubro!$E$5</f>
        <v>74.916666666666671</v>
      </c>
      <c r="C8" s="17">
        <f>[4]Outubro!$E$6</f>
        <v>74.5</v>
      </c>
      <c r="D8" s="17">
        <f>[4]Outubro!$E$7</f>
        <v>56.666666666666664</v>
      </c>
      <c r="E8" s="17">
        <f>[4]Outubro!$E$8</f>
        <v>55.166666666666664</v>
      </c>
      <c r="F8" s="17">
        <f>[4]Outubro!$E$9</f>
        <v>55.333333333333336</v>
      </c>
      <c r="G8" s="17">
        <f>[4]Outubro!$E$10</f>
        <v>54.666666666666664</v>
      </c>
      <c r="H8" s="17">
        <f>[4]Outubro!$E$11</f>
        <v>45.541666666666664</v>
      </c>
      <c r="I8" s="17">
        <f>[4]Outubro!$E$12</f>
        <v>43.916666666666664</v>
      </c>
      <c r="J8" s="17">
        <f>[4]Outubro!$E$13</f>
        <v>40.333333333333336</v>
      </c>
      <c r="K8" s="17">
        <f>[4]Outubro!$E$14</f>
        <v>34.666666666666664</v>
      </c>
      <c r="L8" s="17">
        <f>[4]Outubro!$E$15</f>
        <v>32.625</v>
      </c>
      <c r="M8" s="17">
        <f>[4]Outubro!$E$16</f>
        <v>31.666666666666668</v>
      </c>
      <c r="N8" s="17">
        <f>[4]Outubro!$E$17</f>
        <v>31.333333333333332</v>
      </c>
      <c r="O8" s="17">
        <f>[4]Outubro!$E$18</f>
        <v>27.666666666666668</v>
      </c>
      <c r="P8" s="17">
        <f>[4]Outubro!$E$19</f>
        <v>41.083333333333336</v>
      </c>
      <c r="Q8" s="17">
        <f>[4]Outubro!$E$20</f>
        <v>56.083333333333336</v>
      </c>
      <c r="R8" s="17">
        <f>[4]Outubro!$E$21</f>
        <v>40.916666666666664</v>
      </c>
      <c r="S8" s="17">
        <f>[4]Outubro!$E$22</f>
        <v>48</v>
      </c>
      <c r="T8" s="17">
        <f>[4]Outubro!$E$23</f>
        <v>50.291666666666664</v>
      </c>
      <c r="U8" s="17">
        <f>[4]Outubro!$E$24</f>
        <v>71.666666666666671</v>
      </c>
      <c r="V8" s="17">
        <f>[4]Outubro!$E$25</f>
        <v>66.625</v>
      </c>
      <c r="W8" s="17">
        <f>[4]Outubro!$E$26</f>
        <v>53.041666666666664</v>
      </c>
      <c r="X8" s="17">
        <f>[4]Outubro!$E$27</f>
        <v>57.208333333333336</v>
      </c>
      <c r="Y8" s="17">
        <f>[4]Outubro!$E$28</f>
        <v>62</v>
      </c>
      <c r="Z8" s="17">
        <f>[4]Outubro!$E$29</f>
        <v>77.708333333333329</v>
      </c>
      <c r="AA8" s="17">
        <f>[4]Outubro!$E$30</f>
        <v>73.75</v>
      </c>
      <c r="AB8" s="17">
        <f>[4]Outubro!$E$31</f>
        <v>63</v>
      </c>
      <c r="AC8" s="17">
        <f>[4]Outubro!$E$32</f>
        <v>49.458333333333336</v>
      </c>
      <c r="AD8" s="17">
        <f>[4]Outubro!$E$33</f>
        <v>36.291666666666664</v>
      </c>
      <c r="AE8" s="17">
        <f>[4]Outubro!$E$34</f>
        <v>50.166666666666664</v>
      </c>
      <c r="AF8" s="17">
        <f>[4]Outubro!$E$35</f>
        <v>76.416666666666671</v>
      </c>
      <c r="AG8" s="28">
        <f t="shared" si="1"/>
        <v>52.668010752688168</v>
      </c>
    </row>
    <row r="9" spans="1:34" ht="17.100000000000001" customHeight="1">
      <c r="A9" s="15" t="s">
        <v>45</v>
      </c>
      <c r="B9" s="17">
        <f>[5]Outubro!$E$5</f>
        <v>99</v>
      </c>
      <c r="C9" s="17">
        <f>[5]Outubro!$E$6</f>
        <v>98</v>
      </c>
      <c r="D9" s="17">
        <f>[5]Outubro!$E$7</f>
        <v>92</v>
      </c>
      <c r="E9" s="17">
        <f>[5]Outubro!$E$8</f>
        <v>74</v>
      </c>
      <c r="F9" s="17">
        <f>[5]Outubro!$E$9</f>
        <v>58</v>
      </c>
      <c r="G9" s="17">
        <f>[5]Outubro!$E$10</f>
        <v>93</v>
      </c>
      <c r="H9" s="17">
        <f>[5]Outubro!$E$11</f>
        <v>100</v>
      </c>
      <c r="I9" s="17">
        <f>[5]Outubro!$E$12</f>
        <v>100</v>
      </c>
      <c r="J9" s="17">
        <f>[5]Outubro!$E$13</f>
        <v>81</v>
      </c>
      <c r="K9" s="17">
        <f>[5]Outubro!$E$14</f>
        <v>83</v>
      </c>
      <c r="L9" s="17">
        <f>[5]Outubro!$E$15</f>
        <v>100</v>
      </c>
      <c r="M9" s="17">
        <f>[5]Outubro!$E$16</f>
        <v>98</v>
      </c>
      <c r="N9" s="17">
        <f>[5]Outubro!$E$17</f>
        <v>96</v>
      </c>
      <c r="O9" s="17">
        <f>[5]Outubro!$E$18</f>
        <v>100</v>
      </c>
      <c r="P9" s="17">
        <f>[5]Outubro!$E$19</f>
        <v>98</v>
      </c>
      <c r="Q9" s="17">
        <f>[5]Outubro!$E$20</f>
        <v>84</v>
      </c>
      <c r="R9" s="17">
        <f>[5]Outubro!$E$21</f>
        <v>69</v>
      </c>
      <c r="S9" s="17">
        <f>[5]Outubro!$E$22</f>
        <v>66</v>
      </c>
      <c r="T9" s="17">
        <f>[5]Outubro!$E$23</f>
        <v>58</v>
      </c>
      <c r="U9" s="17">
        <f>[5]Outubro!$E$24</f>
        <v>98</v>
      </c>
      <c r="V9" s="17">
        <f>[5]Outubro!$E$25</f>
        <v>73</v>
      </c>
      <c r="W9" s="17">
        <f>[5]Outubro!$E$26</f>
        <v>100</v>
      </c>
      <c r="X9" s="17">
        <f>[5]Outubro!$E$27</f>
        <v>98</v>
      </c>
      <c r="Y9" s="17">
        <f>[5]Outubro!$E$28</f>
        <v>100</v>
      </c>
      <c r="Z9" s="17">
        <f>[5]Outubro!$E$29</f>
        <v>80</v>
      </c>
      <c r="AA9" s="17">
        <f>[5]Outubro!$E$30</f>
        <v>95</v>
      </c>
      <c r="AB9" s="17">
        <f>[5]Outubro!$E$31</f>
        <v>96</v>
      </c>
      <c r="AC9" s="17">
        <f>[5]Outubro!$E$32</f>
        <v>98</v>
      </c>
      <c r="AD9" s="17">
        <f>[5]Outubro!$E$33</f>
        <v>91</v>
      </c>
      <c r="AE9" s="17">
        <f>[5]Outubro!$E$34</f>
        <v>92</v>
      </c>
      <c r="AF9" s="17">
        <f>[5]Outubro!$E$35</f>
        <v>98</v>
      </c>
      <c r="AG9" s="28">
        <f t="shared" si="1"/>
        <v>89.225806451612897</v>
      </c>
    </row>
    <row r="10" spans="1:34" ht="17.100000000000001" customHeight="1">
      <c r="A10" s="15" t="s">
        <v>2</v>
      </c>
      <c r="B10" s="17">
        <f>[6]Outubro!$E$5</f>
        <v>55.333333333333336</v>
      </c>
      <c r="C10" s="17">
        <f>[6]Outubro!$E$6</f>
        <v>66.541666666666671</v>
      </c>
      <c r="D10" s="17">
        <f>[6]Outubro!$E$7</f>
        <v>57.875</v>
      </c>
      <c r="E10" s="17">
        <f>[6]Outubro!$E$8</f>
        <v>47.625</v>
      </c>
      <c r="F10" s="17">
        <f>[6]Outubro!$E$9</f>
        <v>43.333333333333336</v>
      </c>
      <c r="G10" s="17">
        <f>[6]Outubro!$E$10</f>
        <v>37.875</v>
      </c>
      <c r="H10" s="17">
        <f>[6]Outubro!$E$11</f>
        <v>38.041666666666664</v>
      </c>
      <c r="I10" s="17">
        <f>[6]Outubro!$E$12</f>
        <v>30.958333333333332</v>
      </c>
      <c r="J10" s="17">
        <f>[6]Outubro!$E$13</f>
        <v>26.708333333333332</v>
      </c>
      <c r="K10" s="17">
        <f>[6]Outubro!$E$14</f>
        <v>29.166666666666668</v>
      </c>
      <c r="L10" s="17">
        <f>[6]Outubro!$E$15</f>
        <v>36.875</v>
      </c>
      <c r="M10" s="17">
        <f>[6]Outubro!$E$16</f>
        <v>28.083333333333332</v>
      </c>
      <c r="N10" s="17">
        <f>[6]Outubro!$E$17</f>
        <v>28.916666666666668</v>
      </c>
      <c r="O10" s="17">
        <f>[6]Outubro!$E$18</f>
        <v>39.291666666666664</v>
      </c>
      <c r="P10" s="17">
        <f>[6]Outubro!$E$19</f>
        <v>33.125</v>
      </c>
      <c r="Q10" s="17">
        <f>[6]Outubro!$E$20</f>
        <v>33.375</v>
      </c>
      <c r="R10" s="17">
        <f>[6]Outubro!$E$21</f>
        <v>43.041666666666664</v>
      </c>
      <c r="S10" s="17">
        <f>[6]Outubro!$E$22</f>
        <v>50.083333333333336</v>
      </c>
      <c r="T10" s="17">
        <f>[6]Outubro!$E$23</f>
        <v>55.875</v>
      </c>
      <c r="U10" s="17">
        <f>[6]Outubro!$E$24</f>
        <v>71.291666666666671</v>
      </c>
      <c r="V10" s="17">
        <f>[6]Outubro!$E$25</f>
        <v>65.166666666666671</v>
      </c>
      <c r="W10" s="17">
        <f>[6]Outubro!$E$26</f>
        <v>53.083333333333336</v>
      </c>
      <c r="X10" s="17">
        <f>[6]Outubro!$E$27</f>
        <v>51.5</v>
      </c>
      <c r="Y10" s="17">
        <f>[6]Outubro!$E$28</f>
        <v>75.375</v>
      </c>
      <c r="Z10" s="17">
        <f>[6]Outubro!$E$29</f>
        <v>80.541666666666671</v>
      </c>
      <c r="AA10" s="17">
        <f>[6]Outubro!$E$30</f>
        <v>74.208333333333329</v>
      </c>
      <c r="AB10" s="17">
        <f>[6]Outubro!$E$31</f>
        <v>67.75</v>
      </c>
      <c r="AC10" s="17">
        <f>[6]Outubro!$E$32</f>
        <v>64.416666666666671</v>
      </c>
      <c r="AD10" s="17">
        <f>[6]Outubro!$E$33</f>
        <v>67.666666666666671</v>
      </c>
      <c r="AE10" s="17">
        <f>[6]Outubro!$E$34</f>
        <v>62.541666666666664</v>
      </c>
      <c r="AF10" s="17">
        <f>[6]Outubro!$E$35</f>
        <v>68.458333333333329</v>
      </c>
      <c r="AG10" s="28">
        <f t="shared" si="1"/>
        <v>51.100806451612904</v>
      </c>
    </row>
    <row r="11" spans="1:34" ht="17.100000000000001" customHeight="1">
      <c r="A11" s="15" t="s">
        <v>3</v>
      </c>
      <c r="B11" s="17">
        <f>[7]Outubro!$E$5</f>
        <v>67.791666666666671</v>
      </c>
      <c r="C11" s="17">
        <f>[7]Outubro!$E$6</f>
        <v>71.958333333333329</v>
      </c>
      <c r="D11" s="17">
        <f>[7]Outubro!$E$7</f>
        <v>57</v>
      </c>
      <c r="E11" s="17">
        <f>[7]Outubro!$E$8</f>
        <v>47.083333333333336</v>
      </c>
      <c r="F11" s="17">
        <f>[7]Outubro!$E$9</f>
        <v>46.041666666666664</v>
      </c>
      <c r="G11" s="17">
        <f>[7]Outubro!$E$10</f>
        <v>47.083333333333336</v>
      </c>
      <c r="H11" s="17">
        <f>[7]Outubro!$E$11</f>
        <v>44.166666666666664</v>
      </c>
      <c r="I11" s="17">
        <f>[7]Outubro!$E$12</f>
        <v>42.958333333333336</v>
      </c>
      <c r="J11" s="17">
        <f>[7]Outubro!$E$13</f>
        <v>38.083333333333336</v>
      </c>
      <c r="K11" s="17">
        <f>[7]Outubro!$E$14</f>
        <v>42.208333333333336</v>
      </c>
      <c r="L11" s="17">
        <f>[7]Outubro!$E$15</f>
        <v>42.958333333333336</v>
      </c>
      <c r="M11" s="17">
        <f>[7]Outubro!$E$16</f>
        <v>39.708333333333336</v>
      </c>
      <c r="N11" s="17">
        <f>[7]Outubro!$E$17</f>
        <v>39.041666666666664</v>
      </c>
      <c r="O11" s="17">
        <f>[7]Outubro!$E$18</f>
        <v>39.666666666666664</v>
      </c>
      <c r="P11" s="17">
        <f>[7]Outubro!$E$19</f>
        <v>36.333333333333336</v>
      </c>
      <c r="Q11" s="17">
        <f>[7]Outubro!$E$20</f>
        <v>38.875</v>
      </c>
      <c r="R11" s="17">
        <f>[7]Outubro!$E$21</f>
        <v>38.75</v>
      </c>
      <c r="S11" s="17">
        <f>[7]Outubro!$E$22</f>
        <v>47.083333333333336</v>
      </c>
      <c r="T11" s="17">
        <f>[7]Outubro!$E$23</f>
        <v>51.208333333333336</v>
      </c>
      <c r="U11" s="17">
        <f>[7]Outubro!$E$24</f>
        <v>61.583333333333336</v>
      </c>
      <c r="V11" s="17">
        <f>[7]Outubro!$E$25</f>
        <v>63.041666666666664</v>
      </c>
      <c r="W11" s="17">
        <f>[7]Outubro!$E$26</f>
        <v>50.625</v>
      </c>
      <c r="X11" s="17">
        <f>[7]Outubro!$E$27</f>
        <v>59</v>
      </c>
      <c r="Y11" s="17">
        <f>[7]Outubro!$E$28</f>
        <v>73.666666666666671</v>
      </c>
      <c r="Z11" s="17">
        <f>[7]Outubro!$E$29</f>
        <v>85.333333333333329</v>
      </c>
      <c r="AA11" s="17">
        <f>[7]Outubro!$E$30</f>
        <v>82.916666666666671</v>
      </c>
      <c r="AB11" s="17">
        <f>[7]Outubro!$E$31</f>
        <v>69.458333333333329</v>
      </c>
      <c r="AC11" s="17">
        <f>[7]Outubro!$E$32</f>
        <v>58.958333333333336</v>
      </c>
      <c r="AD11" s="17">
        <f>[7]Outubro!$E$33</f>
        <v>51.916666666666664</v>
      </c>
      <c r="AE11" s="17">
        <f>[7]Outubro!$E$34</f>
        <v>68.958333333333329</v>
      </c>
      <c r="AF11" s="17">
        <f>[7]Outubro!$E$35</f>
        <v>77.041666666666671</v>
      </c>
      <c r="AG11" s="28">
        <f t="shared" si="1"/>
        <v>54.20967741935484</v>
      </c>
    </row>
    <row r="12" spans="1:34" ht="17.100000000000001" customHeight="1">
      <c r="A12" s="15" t="s">
        <v>4</v>
      </c>
      <c r="B12" s="17">
        <f>[8]Outubro!$E$5</f>
        <v>63.916666666666664</v>
      </c>
      <c r="C12" s="17">
        <f>[8]Outubro!$E$6</f>
        <v>75.958333333333329</v>
      </c>
      <c r="D12" s="17">
        <f>[8]Outubro!$E$7</f>
        <v>69</v>
      </c>
      <c r="E12" s="17">
        <f>[8]Outubro!$E$8</f>
        <v>52</v>
      </c>
      <c r="F12" s="17">
        <f>[8]Outubro!$E$9</f>
        <v>43.291666666666664</v>
      </c>
      <c r="G12" s="17">
        <f>[8]Outubro!$E$10</f>
        <v>40.375</v>
      </c>
      <c r="H12" s="17">
        <f>[8]Outubro!$E$11</f>
        <v>34.125</v>
      </c>
      <c r="I12" s="17">
        <f>[8]Outubro!$E$12</f>
        <v>29.25</v>
      </c>
      <c r="J12" s="17">
        <f>[8]Outubro!$E$13</f>
        <v>27.333333333333332</v>
      </c>
      <c r="K12" s="17">
        <f>[8]Outubro!$E$14</f>
        <v>34</v>
      </c>
      <c r="L12" s="17">
        <f>[8]Outubro!$E$15</f>
        <v>33.791666666666664</v>
      </c>
      <c r="M12" s="17">
        <f>[8]Outubro!$E$16</f>
        <v>25.041666666666668</v>
      </c>
      <c r="N12" s="17">
        <f>[8]Outubro!$E$17</f>
        <v>22.708333333333332</v>
      </c>
      <c r="O12" s="17">
        <f>[8]Outubro!$E$18</f>
        <v>25.041666666666668</v>
      </c>
      <c r="P12" s="17">
        <f>[8]Outubro!$E$19</f>
        <v>21.875</v>
      </c>
      <c r="Q12" s="17">
        <f>[8]Outubro!$E$20</f>
        <v>28.916666666666668</v>
      </c>
      <c r="R12" s="17">
        <f>[8]Outubro!$E$21</f>
        <v>45.083333333333336</v>
      </c>
      <c r="S12" s="17">
        <f>[8]Outubro!$E$22</f>
        <v>45.333333333333336</v>
      </c>
      <c r="T12" s="17">
        <f>[8]Outubro!$E$23</f>
        <v>56.041666666666664</v>
      </c>
      <c r="U12" s="17">
        <f>[8]Outubro!$E$24</f>
        <v>72.833333333333329</v>
      </c>
      <c r="V12" s="17">
        <f>[8]Outubro!$E$25</f>
        <v>72.333333333333329</v>
      </c>
      <c r="W12" s="17">
        <f>[8]Outubro!$E$26</f>
        <v>59.708333333333336</v>
      </c>
      <c r="X12" s="17">
        <f>[8]Outubro!$E$27</f>
        <v>60.916666666666664</v>
      </c>
      <c r="Y12" s="17">
        <f>[8]Outubro!$E$28</f>
        <v>81.291666666666671</v>
      </c>
      <c r="Z12" s="17">
        <f>[8]Outubro!$E$29</f>
        <v>88.416666666666671</v>
      </c>
      <c r="AA12" s="17">
        <f>[8]Outubro!$E$30</f>
        <v>79.833333333333329</v>
      </c>
      <c r="AB12" s="17">
        <f>[8]Outubro!$E$31</f>
        <v>71.291666666666671</v>
      </c>
      <c r="AC12" s="17">
        <f>[8]Outubro!$E$32</f>
        <v>57.291666666666664</v>
      </c>
      <c r="AD12" s="17">
        <f>[8]Outubro!$E$33</f>
        <v>63.291666666666664</v>
      </c>
      <c r="AE12" s="17">
        <f>[8]Outubro!$E$34</f>
        <v>72.333333333333329</v>
      </c>
      <c r="AF12" s="17">
        <f>[8]Outubro!$E$35</f>
        <v>87.041666666666671</v>
      </c>
      <c r="AG12" s="28">
        <f t="shared" si="1"/>
        <v>52.89247311827959</v>
      </c>
    </row>
    <row r="13" spans="1:34" ht="17.100000000000001" customHeight="1">
      <c r="A13" s="15" t="s">
        <v>5</v>
      </c>
      <c r="B13" s="17">
        <f>[9]Outubro!$E$5</f>
        <v>58.208333333333336</v>
      </c>
      <c r="C13" s="17">
        <f>[9]Outubro!$E$6</f>
        <v>71.666666666666671</v>
      </c>
      <c r="D13" s="17">
        <f>[9]Outubro!$E$7</f>
        <v>57.916666666666664</v>
      </c>
      <c r="E13" s="17">
        <f>[9]Outubro!$E$8</f>
        <v>55.5</v>
      </c>
      <c r="F13" s="17">
        <f>[9]Outubro!$E$9</f>
        <v>69.291666666666671</v>
      </c>
      <c r="G13" s="17">
        <f>[9]Outubro!$E$10</f>
        <v>57.291666666666664</v>
      </c>
      <c r="H13" s="17">
        <f>[9]Outubro!$E$11</f>
        <v>56.291666666666664</v>
      </c>
      <c r="I13" s="17">
        <f>[9]Outubro!$E$12</f>
        <v>49</v>
      </c>
      <c r="J13" s="17">
        <f>[9]Outubro!$E$13</f>
        <v>56.75</v>
      </c>
      <c r="K13" s="17">
        <f>[9]Outubro!$E$14</f>
        <v>56.458333333333336</v>
      </c>
      <c r="L13" s="17">
        <f>[9]Outubro!$E$15</f>
        <v>57.583333333333336</v>
      </c>
      <c r="M13" s="17">
        <f>[9]Outubro!$E$16</f>
        <v>64.833333333333329</v>
      </c>
      <c r="N13" s="17">
        <f>[9]Outubro!$E$17</f>
        <v>56.208333333333336</v>
      </c>
      <c r="O13" s="17">
        <f>[9]Outubro!$E$18</f>
        <v>54.708333333333336</v>
      </c>
      <c r="P13" s="17">
        <f>[9]Outubro!$E$19</f>
        <v>45.958333333333336</v>
      </c>
      <c r="Q13" s="17">
        <f>[9]Outubro!$E$20</f>
        <v>50.791666666666664</v>
      </c>
      <c r="R13" s="17">
        <f>[9]Outubro!$E$21</f>
        <v>53.083333333333336</v>
      </c>
      <c r="S13" s="17">
        <f>[9]Outubro!$E$22</f>
        <v>57.75</v>
      </c>
      <c r="T13" s="17">
        <f>[9]Outubro!$E$23</f>
        <v>50.666666666666664</v>
      </c>
      <c r="U13" s="17">
        <f>[9]Outubro!$E$24</f>
        <v>63.375</v>
      </c>
      <c r="V13" s="17">
        <f>[9]Outubro!$E$25</f>
        <v>72.375</v>
      </c>
      <c r="W13" s="17">
        <f>[9]Outubro!$E$26</f>
        <v>57.333333333333336</v>
      </c>
      <c r="X13" s="17">
        <f>[9]Outubro!$E$27</f>
        <v>53.458333333333336</v>
      </c>
      <c r="Y13" s="17">
        <f>[9]Outubro!$E$28</f>
        <v>80.041666666666671</v>
      </c>
      <c r="Z13" s="17">
        <f>[9]Outubro!$E$29</f>
        <v>77.208333333333329</v>
      </c>
      <c r="AA13" s="17">
        <f>[9]Outubro!$E$30</f>
        <v>74.541666666666671</v>
      </c>
      <c r="AB13" s="17">
        <f>[9]Outubro!$E$31</f>
        <v>78.375</v>
      </c>
      <c r="AC13" s="17">
        <f>[9]Outubro!$E$32</f>
        <v>76.708333333333329</v>
      </c>
      <c r="AD13" s="17">
        <f>[9]Outubro!$E$33</f>
        <v>69.541666666666671</v>
      </c>
      <c r="AE13" s="17">
        <f>[9]Outubro!$E$34</f>
        <v>66.416666666666671</v>
      </c>
      <c r="AF13" s="17">
        <f>[9]Outubro!$E$35</f>
        <v>72.041666666666671</v>
      </c>
      <c r="AG13" s="28">
        <f t="shared" si="1"/>
        <v>61.979838709677431</v>
      </c>
    </row>
    <row r="14" spans="1:34" ht="17.100000000000001" customHeight="1">
      <c r="A14" s="15" t="s">
        <v>47</v>
      </c>
      <c r="B14" s="17">
        <f>[10]Outubro!$E$5</f>
        <v>63.958333333333336</v>
      </c>
      <c r="C14" s="17">
        <f>[10]Outubro!$E$6</f>
        <v>76.25</v>
      </c>
      <c r="D14" s="17">
        <f>[10]Outubro!$E$7</f>
        <v>61.125</v>
      </c>
      <c r="E14" s="17">
        <f>[10]Outubro!$E$8</f>
        <v>46</v>
      </c>
      <c r="F14" s="17">
        <f>[10]Outubro!$E$9</f>
        <v>39.125</v>
      </c>
      <c r="G14" s="17">
        <f>[10]Outubro!$E$10</f>
        <v>37.916666666666664</v>
      </c>
      <c r="H14" s="17">
        <f>[10]Outubro!$E$11</f>
        <v>34.478260869565219</v>
      </c>
      <c r="I14" s="17">
        <f>[10]Outubro!$E$12</f>
        <v>31.916666666666668</v>
      </c>
      <c r="J14" s="17">
        <f>[10]Outubro!$E$13</f>
        <v>30.916666666666668</v>
      </c>
      <c r="K14" s="17">
        <f>[10]Outubro!$E$14</f>
        <v>40.166666666666664</v>
      </c>
      <c r="L14" s="17">
        <f>[10]Outubro!$E$15</f>
        <v>37.625</v>
      </c>
      <c r="M14" s="17">
        <f>[10]Outubro!$E$16</f>
        <v>32.5</v>
      </c>
      <c r="N14" s="17">
        <f>[10]Outubro!$E$17</f>
        <v>31.958333333333332</v>
      </c>
      <c r="O14" s="17">
        <f>[10]Outubro!$E$18</f>
        <v>32.083333333333336</v>
      </c>
      <c r="P14" s="17">
        <f>[10]Outubro!$E$19</f>
        <v>30.5</v>
      </c>
      <c r="Q14" s="17">
        <f>[10]Outubro!$E$20</f>
        <v>37.541666666666664</v>
      </c>
      <c r="R14" s="17">
        <f>[10]Outubro!$E$21</f>
        <v>52.125</v>
      </c>
      <c r="S14" s="17">
        <f>[10]Outubro!$E$22</f>
        <v>62.458333333333336</v>
      </c>
      <c r="T14" s="17">
        <f>[10]Outubro!$E$23</f>
        <v>65.083333333333329</v>
      </c>
      <c r="U14" s="17">
        <f>[10]Outubro!$E$24</f>
        <v>72.708333333333329</v>
      </c>
      <c r="V14" s="17">
        <f>[10]Outubro!$E$25</f>
        <v>70.833333333333329</v>
      </c>
      <c r="W14" s="17">
        <f>[10]Outubro!$E$26</f>
        <v>56.208333333333336</v>
      </c>
      <c r="X14" s="17">
        <f>[10]Outubro!$E$27</f>
        <v>68</v>
      </c>
      <c r="Y14" s="17">
        <f>[10]Outubro!$E$28</f>
        <v>85.75</v>
      </c>
      <c r="Z14" s="17">
        <f>[10]Outubro!$E$29</f>
        <v>89.291666666666671</v>
      </c>
      <c r="AA14" s="17">
        <f>[10]Outubro!$E$30</f>
        <v>84.666666666666671</v>
      </c>
      <c r="AB14" s="17">
        <f>[10]Outubro!$E$31</f>
        <v>71.416666666666671</v>
      </c>
      <c r="AC14" s="17">
        <f>[10]Outubro!$E$32</f>
        <v>66.875</v>
      </c>
      <c r="AD14" s="17">
        <f>[10]Outubro!$E$33</f>
        <v>80.041666666666671</v>
      </c>
      <c r="AE14" s="17">
        <f>[10]Outubro!$E$34</f>
        <v>80.458333333333329</v>
      </c>
      <c r="AF14" s="17">
        <f>[10]Outubro!$E$35</f>
        <v>84.083333333333329</v>
      </c>
      <c r="AG14" s="28">
        <f>AVERAGE(B14:AF14)</f>
        <v>56.582632071061255</v>
      </c>
    </row>
    <row r="15" spans="1:34" ht="17.100000000000001" customHeight="1">
      <c r="A15" s="15" t="s">
        <v>6</v>
      </c>
      <c r="B15" s="17">
        <f>[11]Outubro!$E$5</f>
        <v>61.916666666666664</v>
      </c>
      <c r="C15" s="17">
        <f>[11]Outubro!$E$6</f>
        <v>52</v>
      </c>
      <c r="D15" s="17">
        <f>[11]Outubro!$E$7</f>
        <v>44.083333333333336</v>
      </c>
      <c r="E15" s="17">
        <f>[11]Outubro!$E$8</f>
        <v>44.541666666666664</v>
      </c>
      <c r="F15" s="17">
        <f>[11]Outubro!$E$9</f>
        <v>40.958333333333336</v>
      </c>
      <c r="G15" s="17">
        <f>[11]Outubro!$E$10</f>
        <v>40.958333333333336</v>
      </c>
      <c r="H15" s="17">
        <f>[11]Outubro!$E$11</f>
        <v>40.25</v>
      </c>
      <c r="I15" s="17">
        <f>[11]Outubro!$E$12</f>
        <v>38.833333333333336</v>
      </c>
      <c r="J15" s="17">
        <f>[11]Outubro!$E$13</f>
        <v>40.375</v>
      </c>
      <c r="K15" s="17">
        <f>[11]Outubro!$E$14</f>
        <v>45.541666666666664</v>
      </c>
      <c r="L15" s="17">
        <f>[11]Outubro!$E$15</f>
        <v>45.083333333333336</v>
      </c>
      <c r="M15" s="17">
        <f>[11]Outubro!$E$16</f>
        <v>43.541666666666664</v>
      </c>
      <c r="N15" s="17">
        <f>[11]Outubro!$E$17</f>
        <v>45.333333333333336</v>
      </c>
      <c r="O15" s="17">
        <f>[11]Outubro!$E$18</f>
        <v>47.208333333333336</v>
      </c>
      <c r="P15" s="17">
        <f>[11]Outubro!$E$19</f>
        <v>43.333333333333336</v>
      </c>
      <c r="Q15" s="17">
        <f>[11]Outubro!$E$20</f>
        <v>43.083333333333336</v>
      </c>
      <c r="R15" s="17">
        <f>[11]Outubro!$E$21</f>
        <v>56.375</v>
      </c>
      <c r="S15" s="17">
        <f>[11]Outubro!$E$22</f>
        <v>62.958333333333336</v>
      </c>
      <c r="T15" s="17">
        <f>[11]Outubro!$E$23</f>
        <v>62.166666666666664</v>
      </c>
      <c r="U15" s="17">
        <f>[11]Outubro!$E$24</f>
        <v>67.833333333333329</v>
      </c>
      <c r="V15" s="17">
        <f>[11]Outubro!$E$25</f>
        <v>62.458333333333336</v>
      </c>
      <c r="W15" s="17">
        <f>[11]Outubro!$E$26</f>
        <v>51.958333333333336</v>
      </c>
      <c r="X15" s="17">
        <f>[11]Outubro!$E$27</f>
        <v>51.166666666666664</v>
      </c>
      <c r="Y15" s="17">
        <f>[11]Outubro!$E$28</f>
        <v>83.666666666666671</v>
      </c>
      <c r="Z15" s="17">
        <f>[11]Outubro!$E$29</f>
        <v>86.208333333333329</v>
      </c>
      <c r="AA15" s="17">
        <f>[11]Outubro!$E$30</f>
        <v>88.375</v>
      </c>
      <c r="AB15" s="17">
        <f>[11]Outubro!$E$31</f>
        <v>78.375</v>
      </c>
      <c r="AC15" s="17">
        <f>[11]Outubro!$E$32</f>
        <v>71.708333333333329</v>
      </c>
      <c r="AD15" s="17">
        <f>[11]Outubro!$E$33</f>
        <v>69.041666666666671</v>
      </c>
      <c r="AE15" s="17">
        <f>[11]Outubro!$E$34</f>
        <v>66.791666666666671</v>
      </c>
      <c r="AF15" s="17">
        <f>[11]Outubro!$E$35</f>
        <v>67.541666666666671</v>
      </c>
      <c r="AG15" s="28">
        <f t="shared" si="1"/>
        <v>56.247311827956999</v>
      </c>
    </row>
    <row r="16" spans="1:34" ht="17.100000000000001" customHeight="1">
      <c r="A16" s="15" t="s">
        <v>7</v>
      </c>
      <c r="B16" s="17">
        <f>[12]Outubro!$E$5</f>
        <v>60</v>
      </c>
      <c r="C16" s="17">
        <f>[12]Outubro!$E$6</f>
        <v>72.375</v>
      </c>
      <c r="D16" s="17">
        <f>[12]Outubro!$E$7</f>
        <v>59.125</v>
      </c>
      <c r="E16" s="17">
        <f>[12]Outubro!$E$8</f>
        <v>56.041666666666664</v>
      </c>
      <c r="F16" s="17">
        <f>[12]Outubro!$E$9</f>
        <v>54.041666666666664</v>
      </c>
      <c r="G16" s="17">
        <f>[12]Outubro!$E$10</f>
        <v>49.875</v>
      </c>
      <c r="H16" s="17">
        <f>[12]Outubro!$E$11</f>
        <v>62.375</v>
      </c>
      <c r="I16" s="17">
        <f>[12]Outubro!$E$12</f>
        <v>39.958333333333336</v>
      </c>
      <c r="J16" s="17">
        <f>[12]Outubro!$E$13</f>
        <v>36</v>
      </c>
      <c r="K16" s="17">
        <f>[12]Outubro!$E$14</f>
        <v>32.916666666666664</v>
      </c>
      <c r="L16" s="17">
        <f>[12]Outubro!$E$15</f>
        <v>33.291666666666664</v>
      </c>
      <c r="M16" s="17">
        <f>[12]Outubro!$E$16</f>
        <v>50</v>
      </c>
      <c r="N16" s="17">
        <f>[12]Outubro!$E$17</f>
        <v>30.916666666666668</v>
      </c>
      <c r="O16" s="17">
        <f>[12]Outubro!$E$18</f>
        <v>40.166666666666664</v>
      </c>
      <c r="P16" s="17">
        <f>[12]Outubro!$E$19</f>
        <v>42.291666666666664</v>
      </c>
      <c r="Q16" s="17">
        <f>[12]Outubro!$E$20</f>
        <v>40.791666666666664</v>
      </c>
      <c r="R16" s="17">
        <f>[12]Outubro!$E$21</f>
        <v>37.041666666666664</v>
      </c>
      <c r="S16" s="17">
        <f>[12]Outubro!$E$22</f>
        <v>37.458333333333336</v>
      </c>
      <c r="T16" s="17">
        <f>[12]Outubro!$E$23</f>
        <v>47.333333333333336</v>
      </c>
      <c r="U16" s="17">
        <f>[12]Outubro!$E$24</f>
        <v>81.208333333333329</v>
      </c>
      <c r="V16" s="17">
        <f>[12]Outubro!$E$25</f>
        <v>78</v>
      </c>
      <c r="W16" s="17">
        <f>[12]Outubro!$E$26</f>
        <v>58.916666666666664</v>
      </c>
      <c r="X16" s="17">
        <f>[12]Outubro!$E$27</f>
        <v>55.041666666666664</v>
      </c>
      <c r="Y16" s="17">
        <f>[12]Outubro!$E$28</f>
        <v>80.791666666666671</v>
      </c>
      <c r="Z16" s="17">
        <f>[12]Outubro!$E$29</f>
        <v>87.166666666666671</v>
      </c>
      <c r="AA16" s="17">
        <f>[12]Outubro!$E$30</f>
        <v>77.666666666666671</v>
      </c>
      <c r="AB16" s="17">
        <f>[12]Outubro!$E$31</f>
        <v>67.791666666666671</v>
      </c>
      <c r="AC16" s="17">
        <f>[12]Outubro!$E$32</f>
        <v>59.75</v>
      </c>
      <c r="AD16" s="17">
        <f>[12]Outubro!$E$33</f>
        <v>65.083333333333329</v>
      </c>
      <c r="AE16" s="17">
        <f>[12]Outubro!$E$34</f>
        <v>67.958333333333329</v>
      </c>
      <c r="AF16" s="17">
        <f>[12]Outubro!$E$35</f>
        <v>77.791666666666671</v>
      </c>
      <c r="AG16" s="28">
        <f t="shared" si="1"/>
        <v>56.102150537634408</v>
      </c>
    </row>
    <row r="17" spans="1:34" ht="17.100000000000001" customHeight="1">
      <c r="A17" s="15" t="s">
        <v>8</v>
      </c>
      <c r="B17" s="17">
        <f>[13]Outubro!$E$5</f>
        <v>73.333333333333329</v>
      </c>
      <c r="C17" s="17">
        <f>[13]Outubro!$E$6</f>
        <v>77.125</v>
      </c>
      <c r="D17" s="17">
        <f>[13]Outubro!$E$7</f>
        <v>62.25</v>
      </c>
      <c r="E17" s="17">
        <f>[13]Outubro!$E$8</f>
        <v>59.833333333333336</v>
      </c>
      <c r="F17" s="17">
        <f>[13]Outubro!$E$9</f>
        <v>57.5</v>
      </c>
      <c r="G17" s="17">
        <f>[13]Outubro!$E$10</f>
        <v>61.666666666666664</v>
      </c>
      <c r="H17" s="17">
        <f>[13]Outubro!$E$11</f>
        <v>71.583333333333329</v>
      </c>
      <c r="I17" s="17">
        <f>[13]Outubro!$E$12</f>
        <v>55.166666666666664</v>
      </c>
      <c r="J17" s="17">
        <f>[13]Outubro!$E$13</f>
        <v>47.25</v>
      </c>
      <c r="K17" s="17">
        <f>[13]Outubro!$E$14</f>
        <v>41.916666666666664</v>
      </c>
      <c r="L17" s="17">
        <f>[13]Outubro!$E$15</f>
        <v>46.583333333333336</v>
      </c>
      <c r="M17" s="17">
        <f>[13]Outubro!$E$16</f>
        <v>54.125</v>
      </c>
      <c r="N17" s="17">
        <f>[13]Outubro!$E$17</f>
        <v>40.25</v>
      </c>
      <c r="O17" s="17">
        <f>[13]Outubro!$E$18</f>
        <v>49.458333333333336</v>
      </c>
      <c r="P17" s="17">
        <f>[13]Outubro!$E$19</f>
        <v>55.833333333333336</v>
      </c>
      <c r="Q17" s="17">
        <f>[13]Outubro!$E$20</f>
        <v>54.708333333333336</v>
      </c>
      <c r="R17" s="17">
        <f>[13]Outubro!$E$21</f>
        <v>49.25</v>
      </c>
      <c r="S17" s="17">
        <f>[13]Outubro!$E$22</f>
        <v>45.166666666666664</v>
      </c>
      <c r="T17" s="17">
        <f>[13]Outubro!$E$23</f>
        <v>61.125</v>
      </c>
      <c r="U17" s="17">
        <f>[13]Outubro!$E$24</f>
        <v>88.708333333333329</v>
      </c>
      <c r="V17" s="17">
        <f>[13]Outubro!$E$25</f>
        <v>79.13636363636364</v>
      </c>
      <c r="W17" s="17">
        <f>[13]Outubro!$E$26</f>
        <v>63.958333333333336</v>
      </c>
      <c r="X17" s="17">
        <f>[13]Outubro!$E$27</f>
        <v>65.333333333333329</v>
      </c>
      <c r="Y17" s="17">
        <f>[13]Outubro!$E$28</f>
        <v>73.041666666666671</v>
      </c>
      <c r="Z17" s="17">
        <f>[13]Outubro!$E$29</f>
        <v>77.708333333333329</v>
      </c>
      <c r="AA17" s="17">
        <f>[13]Outubro!$E$30</f>
        <v>78.625</v>
      </c>
      <c r="AB17" s="17">
        <f>[13]Outubro!$E$31</f>
        <v>67.541666666666671</v>
      </c>
      <c r="AC17" s="17">
        <f>[13]Outubro!$E$32</f>
        <v>59.875</v>
      </c>
      <c r="AD17" s="17">
        <f>[13]Outubro!$E$33</f>
        <v>55.291666666666664</v>
      </c>
      <c r="AE17" s="17">
        <f>[13]Outubro!$E$34</f>
        <v>63.75</v>
      </c>
      <c r="AF17" s="17">
        <f>[13]Outubro!$E$35</f>
        <v>83.25</v>
      </c>
      <c r="AG17" s="28">
        <f t="shared" si="1"/>
        <v>61.94660312805474</v>
      </c>
    </row>
    <row r="18" spans="1:34" ht="17.100000000000001" customHeight="1">
      <c r="A18" s="15" t="s">
        <v>9</v>
      </c>
      <c r="B18" s="17">
        <f>[14]Outubro!$E$5</f>
        <v>66.25</v>
      </c>
      <c r="C18" s="17">
        <f>[14]Outubro!$E$6</f>
        <v>71.208333333333329</v>
      </c>
      <c r="D18" s="17">
        <f>[14]Outubro!$E$7</f>
        <v>58.916666666666664</v>
      </c>
      <c r="E18" s="17">
        <f>[14]Outubro!$E$8</f>
        <v>55.375</v>
      </c>
      <c r="F18" s="17">
        <f>[14]Outubro!$E$9</f>
        <v>54.833333333333336</v>
      </c>
      <c r="G18" s="17">
        <f>[14]Outubro!$E$10</f>
        <v>52.291666666666664</v>
      </c>
      <c r="H18" s="17">
        <f>[14]Outubro!$E$11</f>
        <v>55.625</v>
      </c>
      <c r="I18" s="17">
        <f>[14]Outubro!$E$12</f>
        <v>38.916666666666664</v>
      </c>
      <c r="J18" s="17">
        <f>[14]Outubro!$E$13</f>
        <v>36.333333333333336</v>
      </c>
      <c r="K18" s="17">
        <f>[14]Outubro!$E$14</f>
        <v>33.708333333333336</v>
      </c>
      <c r="L18" s="17">
        <f>[14]Outubro!$E$15</f>
        <v>35.208333333333336</v>
      </c>
      <c r="M18" s="17">
        <f>[14]Outubro!$E$16</f>
        <v>29.5</v>
      </c>
      <c r="N18" s="17">
        <f>[14]Outubro!$E$17</f>
        <v>28.083333333333332</v>
      </c>
      <c r="O18" s="17">
        <f>[14]Outubro!$E$18</f>
        <v>32.041666666666664</v>
      </c>
      <c r="P18" s="17">
        <f>[14]Outubro!$E$19</f>
        <v>43.375</v>
      </c>
      <c r="Q18" s="17">
        <f>[14]Outubro!$E$20</f>
        <v>51.041666666666664</v>
      </c>
      <c r="R18" s="17">
        <f>[14]Outubro!$E$21</f>
        <v>42.833333333333336</v>
      </c>
      <c r="S18" s="17">
        <f>[14]Outubro!$E$22</f>
        <v>53.333333333333336</v>
      </c>
      <c r="T18" s="17">
        <f>[14]Outubro!$E$23</f>
        <v>56.666666666666664</v>
      </c>
      <c r="U18" s="17">
        <f>[14]Outubro!$E$24</f>
        <v>82</v>
      </c>
      <c r="V18" s="17">
        <f>[14]Outubro!$E$25</f>
        <v>75.291666666666671</v>
      </c>
      <c r="W18" s="17">
        <f>[14]Outubro!$E$26</f>
        <v>57.583333333333336</v>
      </c>
      <c r="X18" s="17">
        <f>[14]Outubro!$E$27</f>
        <v>58.625</v>
      </c>
      <c r="Y18" s="17">
        <f>[14]Outubro!$E$28</f>
        <v>67.875</v>
      </c>
      <c r="Z18" s="17">
        <f>[14]Outubro!$E$29</f>
        <v>86.166666666666671</v>
      </c>
      <c r="AA18" s="17">
        <f>[14]Outubro!$E$30</f>
        <v>76.75</v>
      </c>
      <c r="AB18" s="17">
        <f>[14]Outubro!$E$31</f>
        <v>66.416666666666671</v>
      </c>
      <c r="AC18" s="17">
        <f>[14]Outubro!$E$32</f>
        <v>56.166666666666664</v>
      </c>
      <c r="AD18" s="17">
        <f>[14]Outubro!$E$33</f>
        <v>49.291666666666664</v>
      </c>
      <c r="AE18" s="17">
        <f>[14]Outubro!$E$34</f>
        <v>62.625</v>
      </c>
      <c r="AF18" s="17">
        <f>[14]Outubro!$E$35</f>
        <v>76.916666666666671</v>
      </c>
      <c r="AG18" s="28">
        <f t="shared" si="1"/>
        <v>55.201612903225822</v>
      </c>
    </row>
    <row r="19" spans="1:34" ht="17.100000000000001" customHeight="1">
      <c r="A19" s="15" t="s">
        <v>46</v>
      </c>
      <c r="B19" s="17">
        <f>[15]Outubro!$E$5</f>
        <v>58.166666666666664</v>
      </c>
      <c r="C19" s="17">
        <f>[15]Outubro!$E$6</f>
        <v>64.041666666666671</v>
      </c>
      <c r="D19" s="17">
        <f>[15]Outubro!$E$7</f>
        <v>52.125</v>
      </c>
      <c r="E19" s="17">
        <f>[15]Outubro!$E$8</f>
        <v>47.75</v>
      </c>
      <c r="F19" s="17">
        <f>[15]Outubro!$E$9</f>
        <v>45.458333333333336</v>
      </c>
      <c r="G19" s="17">
        <f>[15]Outubro!$E$10</f>
        <v>43.25</v>
      </c>
      <c r="H19" s="17">
        <f>[15]Outubro!$E$11</f>
        <v>43.217391304347828</v>
      </c>
      <c r="I19" s="17">
        <f>[15]Outubro!$E$12</f>
        <v>41.5</v>
      </c>
      <c r="J19" s="17">
        <f>[15]Outubro!$E$13</f>
        <v>39.958333333333336</v>
      </c>
      <c r="K19" s="17">
        <f>[15]Outubro!$E$14</f>
        <v>46.291666666666664</v>
      </c>
      <c r="L19" s="17">
        <f>[15]Outubro!$E$15</f>
        <v>56.708333333333336</v>
      </c>
      <c r="M19" s="17">
        <f>[15]Outubro!$E$16</f>
        <v>56.583333333333336</v>
      </c>
      <c r="N19" s="17">
        <f>[15]Outubro!$E$17</f>
        <v>49.875</v>
      </c>
      <c r="O19" s="17">
        <f>[15]Outubro!$E$18</f>
        <v>48.75</v>
      </c>
      <c r="P19" s="17">
        <f>[15]Outubro!$E$19</f>
        <v>47.333333333333336</v>
      </c>
      <c r="Q19" s="17">
        <f>[15]Outubro!$E$20</f>
        <v>44.708333333333336</v>
      </c>
      <c r="R19" s="17">
        <f>[15]Outubro!$E$21</f>
        <v>45</v>
      </c>
      <c r="S19" s="17">
        <f>[15]Outubro!$E$22</f>
        <v>48.208333333333336</v>
      </c>
      <c r="T19" s="17">
        <f>[15]Outubro!$E$23</f>
        <v>48.375</v>
      </c>
      <c r="U19" s="17">
        <f>[15]Outubro!$E$24</f>
        <v>61.458333333333336</v>
      </c>
      <c r="V19" s="17">
        <f>[15]Outubro!$E$25</f>
        <v>65.086956521739125</v>
      </c>
      <c r="W19" s="17">
        <f>[15]Outubro!$E$26</f>
        <v>51.291666666666664</v>
      </c>
      <c r="X19" s="17">
        <f>[15]Outubro!$E$27</f>
        <v>47.583333333333336</v>
      </c>
      <c r="Y19" s="17">
        <f>[15]Outubro!$E$28</f>
        <v>65.958333333333329</v>
      </c>
      <c r="Z19" s="17">
        <f>[15]Outubro!$E$29</f>
        <v>74.875</v>
      </c>
      <c r="AA19" s="17">
        <f>[15]Outubro!$E$30</f>
        <v>69.833333333333329</v>
      </c>
      <c r="AB19" s="17">
        <f>[15]Outubro!$E$31</f>
        <v>63.416666666666664</v>
      </c>
      <c r="AC19" s="17">
        <f>[15]Outubro!$E$32</f>
        <v>59.416666666666664</v>
      </c>
      <c r="AD19" s="17">
        <f>[15]Outubro!$E$33</f>
        <v>59.695652173913047</v>
      </c>
      <c r="AE19" s="17">
        <f>[15]Outubro!$E$34</f>
        <v>61.041666666666664</v>
      </c>
      <c r="AF19" s="17">
        <f>[15]Outubro!$E$35</f>
        <v>72.208333333333329</v>
      </c>
      <c r="AG19" s="28">
        <f t="shared" si="1"/>
        <v>54.166666666666679</v>
      </c>
    </row>
    <row r="20" spans="1:34" ht="17.100000000000001" customHeight="1">
      <c r="A20" s="15" t="s">
        <v>10</v>
      </c>
      <c r="B20" s="17">
        <f>[16]Outubro!$E$5</f>
        <v>65</v>
      </c>
      <c r="C20" s="17">
        <f>[16]Outubro!$E$6</f>
        <v>74.416666666666671</v>
      </c>
      <c r="D20" s="17">
        <f>[16]Outubro!$E$7</f>
        <v>60.166666666666664</v>
      </c>
      <c r="E20" s="17">
        <f>[16]Outubro!$E$8</f>
        <v>54.916666666666664</v>
      </c>
      <c r="F20" s="17">
        <f>[16]Outubro!$E$9</f>
        <v>54.083333333333336</v>
      </c>
      <c r="G20" s="17">
        <f>[16]Outubro!$E$10</f>
        <v>53.416666666666664</v>
      </c>
      <c r="H20" s="17">
        <f>[16]Outubro!$E$11</f>
        <v>69.083333333333329</v>
      </c>
      <c r="I20" s="17">
        <f>[16]Outubro!$E$12</f>
        <v>50.708333333333336</v>
      </c>
      <c r="J20" s="17">
        <f>[16]Outubro!$E$13</f>
        <v>39.333333333333336</v>
      </c>
      <c r="K20" s="17">
        <f>[16]Outubro!$E$14</f>
        <v>38.875</v>
      </c>
      <c r="L20" s="17">
        <f>[16]Outubro!$E$15</f>
        <v>42.916666666666664</v>
      </c>
      <c r="M20" s="17">
        <f>[16]Outubro!$E$16</f>
        <v>54.5</v>
      </c>
      <c r="N20" s="17">
        <f>[16]Outubro!$E$17</f>
        <v>40.75</v>
      </c>
      <c r="O20" s="17">
        <f>[16]Outubro!$E$18</f>
        <v>48.125</v>
      </c>
      <c r="P20" s="17">
        <f>[16]Outubro!$E$19</f>
        <v>50.458333333333336</v>
      </c>
      <c r="Q20" s="17">
        <f>[16]Outubro!$E$20</f>
        <v>48.666666666666664</v>
      </c>
      <c r="R20" s="17">
        <f>[16]Outubro!$E$21</f>
        <v>43.458333333333336</v>
      </c>
      <c r="S20" s="17">
        <f>[16]Outubro!$E$22</f>
        <v>39.458333333333336</v>
      </c>
      <c r="T20" s="17">
        <f>[16]Outubro!$E$23</f>
        <v>59.541666666666664</v>
      </c>
      <c r="U20" s="17">
        <f>[16]Outubro!$E$24</f>
        <v>86.208333333333329</v>
      </c>
      <c r="V20" s="17">
        <f>[16]Outubro!$E$25</f>
        <v>79.208333333333329</v>
      </c>
      <c r="W20" s="17">
        <f>[16]Outubro!$E$26</f>
        <v>62.208333333333336</v>
      </c>
      <c r="X20" s="17">
        <f>[16]Outubro!$E$27</f>
        <v>63.833333333333336</v>
      </c>
      <c r="Y20" s="17">
        <f>[16]Outubro!$E$28</f>
        <v>81.041666666666671</v>
      </c>
      <c r="Z20" s="17">
        <f>[16]Outubro!$E$29</f>
        <v>84.166666666666671</v>
      </c>
      <c r="AA20" s="17">
        <f>[16]Outubro!$E$30</f>
        <v>76.208333333333329</v>
      </c>
      <c r="AB20" s="17">
        <f>[16]Outubro!$E$31</f>
        <v>66.041666666666671</v>
      </c>
      <c r="AC20" s="17">
        <f>[16]Outubro!$E$32</f>
        <v>60.416666666666664</v>
      </c>
      <c r="AD20" s="17">
        <f>[16]Outubro!$E$33</f>
        <v>54.958333333333336</v>
      </c>
      <c r="AE20" s="17">
        <f>[16]Outubro!$E$34</f>
        <v>66.208333333333329</v>
      </c>
      <c r="AF20" s="17">
        <f>[16]Outubro!$E$35</f>
        <v>78.916666666666671</v>
      </c>
      <c r="AG20" s="28">
        <f t="shared" ref="AG20:AG32" si="2">AVERAGE(B20:AF20)</f>
        <v>59.590053763440856</v>
      </c>
    </row>
    <row r="21" spans="1:34" ht="17.100000000000001" customHeight="1">
      <c r="A21" s="15" t="s">
        <v>11</v>
      </c>
      <c r="B21" s="17">
        <f>[17]Outubro!$E$5</f>
        <v>64.625</v>
      </c>
      <c r="C21" s="17">
        <f>[17]Outubro!$E$6</f>
        <v>73.125</v>
      </c>
      <c r="D21" s="17">
        <f>[17]Outubro!$E$7</f>
        <v>58.333333333333336</v>
      </c>
      <c r="E21" s="17">
        <f>[17]Outubro!$E$8</f>
        <v>57.041666666666664</v>
      </c>
      <c r="F21" s="17">
        <f>[17]Outubro!$E$9</f>
        <v>54.625</v>
      </c>
      <c r="G21" s="17">
        <f>[17]Outubro!$E$10</f>
        <v>52.416666666666664</v>
      </c>
      <c r="H21" s="17">
        <f>[17]Outubro!$E$11</f>
        <v>55.333333333333336</v>
      </c>
      <c r="I21" s="17">
        <f>[17]Outubro!$E$12</f>
        <v>51.208333333333336</v>
      </c>
      <c r="J21" s="17">
        <f>[17]Outubro!$E$13</f>
        <v>46.916666666666664</v>
      </c>
      <c r="K21" s="17">
        <f>[17]Outubro!$E$14</f>
        <v>48.125</v>
      </c>
      <c r="L21" s="17">
        <f>[17]Outubro!$E$15</f>
        <v>49.791666666666664</v>
      </c>
      <c r="M21" s="17">
        <f>[17]Outubro!$E$16</f>
        <v>53.916666666666664</v>
      </c>
      <c r="N21" s="17">
        <f>[17]Outubro!$E$17</f>
        <v>44.083333333333336</v>
      </c>
      <c r="O21" s="17">
        <f>[17]Outubro!$E$18</f>
        <v>45.333333333333336</v>
      </c>
      <c r="P21" s="17">
        <f>[17]Outubro!$E$19</f>
        <v>47.166666666666664</v>
      </c>
      <c r="Q21" s="17">
        <f>[17]Outubro!$E$20</f>
        <v>46.791666666666664</v>
      </c>
      <c r="R21" s="17">
        <f>[17]Outubro!$E$21</f>
        <v>45.791666666666664</v>
      </c>
      <c r="S21" s="17">
        <f>[17]Outubro!$E$22</f>
        <v>42.125</v>
      </c>
      <c r="T21" s="17">
        <f>[17]Outubro!$E$23</f>
        <v>46.958333333333336</v>
      </c>
      <c r="U21" s="17">
        <f>[17]Outubro!$E$24</f>
        <v>80.166666666666671</v>
      </c>
      <c r="V21" s="17">
        <f>[17]Outubro!$E$25</f>
        <v>79.125</v>
      </c>
      <c r="W21" s="17">
        <f>[17]Outubro!$E$26</f>
        <v>60.708333333333336</v>
      </c>
      <c r="X21" s="17">
        <f>[17]Outubro!$E$27</f>
        <v>62.291666666666664</v>
      </c>
      <c r="Y21" s="17">
        <f>[17]Outubro!$E$28</f>
        <v>83.291666666666671</v>
      </c>
      <c r="Z21" s="17">
        <f>[17]Outubro!$E$29</f>
        <v>87.75</v>
      </c>
      <c r="AA21" s="17">
        <f>[17]Outubro!$E$30</f>
        <v>77.625</v>
      </c>
      <c r="AB21" s="17">
        <f>[17]Outubro!$E$31</f>
        <v>71.833333333333329</v>
      </c>
      <c r="AC21" s="17">
        <f>[17]Outubro!$E$32</f>
        <v>71.458333333333329</v>
      </c>
      <c r="AD21" s="17">
        <f>[17]Outubro!$E$33</f>
        <v>66.75</v>
      </c>
      <c r="AE21" s="17">
        <f>[17]Outubro!$E$34</f>
        <v>63.666666666666664</v>
      </c>
      <c r="AF21" s="17">
        <f>[17]Outubro!$E$35</f>
        <v>76.166666666666671</v>
      </c>
      <c r="AG21" s="28">
        <f t="shared" si="2"/>
        <v>60.146505376344088</v>
      </c>
    </row>
    <row r="22" spans="1:34" ht="17.100000000000001" customHeight="1">
      <c r="A22" s="15" t="s">
        <v>12</v>
      </c>
      <c r="B22" s="17">
        <f>[18]Outubro!$E$5</f>
        <v>59.833333333333336</v>
      </c>
      <c r="C22" s="17">
        <f>[18]Outubro!$E$6</f>
        <v>65.583333333333329</v>
      </c>
      <c r="D22" s="17">
        <f>[18]Outubro!$E$7</f>
        <v>57.583333333333336</v>
      </c>
      <c r="E22" s="17">
        <f>[18]Outubro!$E$8</f>
        <v>52.708333333333336</v>
      </c>
      <c r="F22" s="17">
        <f>[18]Outubro!$E$9</f>
        <v>52.625</v>
      </c>
      <c r="G22" s="17">
        <f>[18]Outubro!$E$10</f>
        <v>53.583333333333336</v>
      </c>
      <c r="H22" s="17">
        <f>[18]Outubro!$E$11</f>
        <v>56.208333333333336</v>
      </c>
      <c r="I22" s="17">
        <f>[18]Outubro!$E$12</f>
        <v>52.666666666666664</v>
      </c>
      <c r="J22" s="17">
        <f>[18]Outubro!$E$13</f>
        <v>50.625</v>
      </c>
      <c r="K22" s="17">
        <f>[18]Outubro!$E$14</f>
        <v>57.041666666666664</v>
      </c>
      <c r="L22" s="17">
        <f>[18]Outubro!$E$15</f>
        <v>58.625</v>
      </c>
      <c r="M22" s="17">
        <f>[18]Outubro!$E$16</f>
        <v>55.291666666666664</v>
      </c>
      <c r="N22" s="17">
        <f>[18]Outubro!$E$17</f>
        <v>58.416666666666664</v>
      </c>
      <c r="O22" s="17">
        <f>[18]Outubro!$E$18</f>
        <v>58.416666666666664</v>
      </c>
      <c r="P22" s="17">
        <f>[18]Outubro!$E$19</f>
        <v>56.416666666666664</v>
      </c>
      <c r="Q22" s="17">
        <f>[18]Outubro!$E$20</f>
        <v>59.041666666666664</v>
      </c>
      <c r="R22" s="17">
        <f>[18]Outubro!$E$21</f>
        <v>58.416666666666664</v>
      </c>
      <c r="S22" s="17">
        <f>[18]Outubro!$E$22</f>
        <v>54.041666666666664</v>
      </c>
      <c r="T22" s="17">
        <f>[18]Outubro!$E$23</f>
        <v>58</v>
      </c>
      <c r="U22" s="17">
        <f>[18]Outubro!$E$24</f>
        <v>71.458333333333329</v>
      </c>
      <c r="V22" s="17">
        <f>[18]Outubro!$E$25</f>
        <v>75.666666666666671</v>
      </c>
      <c r="W22" s="17">
        <f>[18]Outubro!$E$26</f>
        <v>62.041666666666664</v>
      </c>
      <c r="X22" s="17">
        <f>[18]Outubro!$E$27</f>
        <v>61.375</v>
      </c>
      <c r="Y22" s="17">
        <f>[18]Outubro!$E$28</f>
        <v>75.125</v>
      </c>
      <c r="Z22" s="17">
        <f>[18]Outubro!$E$29</f>
        <v>88.75</v>
      </c>
      <c r="AA22" s="17">
        <f>[18]Outubro!$E$30</f>
        <v>79.625</v>
      </c>
      <c r="AB22" s="17">
        <f>[18]Outubro!$E$31</f>
        <v>74.083333333333329</v>
      </c>
      <c r="AC22" s="17">
        <f>[18]Outubro!$E$32</f>
        <v>70.166666666666671</v>
      </c>
      <c r="AD22" s="17">
        <f>[18]Outubro!$E$33</f>
        <v>68.875</v>
      </c>
      <c r="AE22" s="17">
        <f>[18]Outubro!$E$34</f>
        <v>65</v>
      </c>
      <c r="AF22" s="17">
        <f>[18]Outubro!$E$35</f>
        <v>70.708333333333329</v>
      </c>
      <c r="AG22" s="28">
        <f t="shared" si="2"/>
        <v>62.516129032258057</v>
      </c>
    </row>
    <row r="23" spans="1:34" ht="17.100000000000001" customHeight="1">
      <c r="A23" s="15" t="s">
        <v>13</v>
      </c>
      <c r="B23" s="83" t="str">
        <f>[19]Outubro!$E$5</f>
        <v>*</v>
      </c>
      <c r="C23" s="83" t="str">
        <f>[19]Outubro!$E$6</f>
        <v>*</v>
      </c>
      <c r="D23" s="83" t="str">
        <f>[19]Outubro!$E$7</f>
        <v>*</v>
      </c>
      <c r="E23" s="83" t="str">
        <f>[19]Outubro!$E$8</f>
        <v>*</v>
      </c>
      <c r="F23" s="83" t="str">
        <f>[19]Outubro!$E$9</f>
        <v>*</v>
      </c>
      <c r="G23" s="83" t="str">
        <f>[19]Outubro!$E$10</f>
        <v>*</v>
      </c>
      <c r="H23" s="17">
        <f>[19]Outubro!$E$11</f>
        <v>35</v>
      </c>
      <c r="I23" s="17">
        <f>[19]Outubro!$E$12</f>
        <v>28.583333333333332</v>
      </c>
      <c r="J23" s="17">
        <f>[19]Outubro!$E$13</f>
        <v>52.791666666666664</v>
      </c>
      <c r="K23" s="17">
        <f>[19]Outubro!$E$14</f>
        <v>60.25</v>
      </c>
      <c r="L23" s="17">
        <f>[19]Outubro!$E$15</f>
        <v>67.599999999999994</v>
      </c>
      <c r="M23" s="17" t="str">
        <f>[19]Outubro!$E$16</f>
        <v>*</v>
      </c>
      <c r="N23" s="83" t="str">
        <f>[19]Outubro!$E$17</f>
        <v>*</v>
      </c>
      <c r="O23" s="83" t="str">
        <f>[19]Outubro!$E$18</f>
        <v>*</v>
      </c>
      <c r="P23" s="83" t="str">
        <f>[19]Outubro!$E$19</f>
        <v>*</v>
      </c>
      <c r="Q23" s="83" t="str">
        <f>[19]Outubro!$E$20</f>
        <v>*</v>
      </c>
      <c r="R23" s="83" t="str">
        <f>[19]Outubro!$E$21</f>
        <v>*</v>
      </c>
      <c r="S23" s="83" t="str">
        <f>[19]Outubro!$E$22</f>
        <v>*</v>
      </c>
      <c r="T23" s="83" t="str">
        <f>[19]Outubro!$E$23</f>
        <v>*</v>
      </c>
      <c r="U23" s="83" t="str">
        <f>[19]Outubro!$E$24</f>
        <v>*</v>
      </c>
      <c r="V23" s="83" t="str">
        <f>[19]Outubro!$E$25</f>
        <v>*</v>
      </c>
      <c r="W23" s="17" t="str">
        <f>[19]Outubro!$E$26</f>
        <v>*</v>
      </c>
      <c r="X23" s="17" t="str">
        <f>[19]Outubro!$E$27</f>
        <v>*</v>
      </c>
      <c r="Y23" s="83" t="str">
        <f>[19]Outubro!$E$28</f>
        <v>*</v>
      </c>
      <c r="Z23" s="83" t="str">
        <f>[19]Outubro!$E$29</f>
        <v>*</v>
      </c>
      <c r="AA23" s="83" t="str">
        <f>[19]Outubro!$E$30</f>
        <v>*</v>
      </c>
      <c r="AB23" s="83" t="str">
        <f>[19]Outubro!$E$31</f>
        <v>*</v>
      </c>
      <c r="AC23" s="17" t="str">
        <f>[19]Outubro!$E$32</f>
        <v>*</v>
      </c>
      <c r="AD23" s="17" t="str">
        <f>[19]Outubro!$E$33</f>
        <v>*</v>
      </c>
      <c r="AE23" s="17" t="str">
        <f>[19]Outubro!$E$34</f>
        <v>*</v>
      </c>
      <c r="AF23" s="17" t="str">
        <f>[19]Outubro!$E$35</f>
        <v>*</v>
      </c>
      <c r="AG23" s="28">
        <f t="shared" si="2"/>
        <v>48.844999999999999</v>
      </c>
    </row>
    <row r="24" spans="1:34" ht="17.100000000000001" customHeight="1">
      <c r="A24" s="15" t="s">
        <v>14</v>
      </c>
      <c r="B24" s="17">
        <f>[20]Outubro!$E$5</f>
        <v>68.473684210526315</v>
      </c>
      <c r="C24" s="17">
        <f>[20]Outubro!$E$6</f>
        <v>73</v>
      </c>
      <c r="D24" s="17">
        <f>[20]Outubro!$E$7</f>
        <v>55.65</v>
      </c>
      <c r="E24" s="17">
        <f>[20]Outubro!$E$8</f>
        <v>53.94736842105263</v>
      </c>
      <c r="F24" s="17">
        <f>[20]Outubro!$E$9</f>
        <v>44.764705882352942</v>
      </c>
      <c r="G24" s="17">
        <f>[20]Outubro!$E$10</f>
        <v>45.65</v>
      </c>
      <c r="H24" s="17">
        <f>[20]Outubro!$E$11</f>
        <v>47.166666666666664</v>
      </c>
      <c r="I24" s="17">
        <f>[20]Outubro!$E$12</f>
        <v>42.545454545454547</v>
      </c>
      <c r="J24" s="17">
        <f>[20]Outubro!$E$13</f>
        <v>40.739130434782609</v>
      </c>
      <c r="K24" s="17">
        <f>[20]Outubro!$E$14</f>
        <v>39.833333333333336</v>
      </c>
      <c r="L24" s="17">
        <f>[20]Outubro!$E$15</f>
        <v>37.454545454545453</v>
      </c>
      <c r="M24" s="17">
        <f>[20]Outubro!$E$16</f>
        <v>35.75</v>
      </c>
      <c r="N24" s="17">
        <f>[20]Outubro!$E$17</f>
        <v>36.208333333333336</v>
      </c>
      <c r="O24" s="17">
        <f>[20]Outubro!$E$18</f>
        <v>44.055555555555557</v>
      </c>
      <c r="P24" s="17">
        <f>[20]Outubro!$E$19</f>
        <v>36.555555555555557</v>
      </c>
      <c r="Q24" s="17">
        <f>[20]Outubro!$E$20</f>
        <v>36.857142857142854</v>
      </c>
      <c r="R24" s="17">
        <f>[20]Outubro!$E$21</f>
        <v>43.8</v>
      </c>
      <c r="S24" s="17" t="str">
        <f>[20]Outubro!$E$22</f>
        <v>*</v>
      </c>
      <c r="T24" s="17">
        <f>[20]Outubro!$E$23</f>
        <v>48.375</v>
      </c>
      <c r="U24" s="17">
        <f>[20]Outubro!$E$24</f>
        <v>63.142857142857146</v>
      </c>
      <c r="V24" s="17">
        <f>[20]Outubro!$E$25</f>
        <v>70.777777777777771</v>
      </c>
      <c r="W24" s="17">
        <f>[20]Outubro!$E$26</f>
        <v>57.4</v>
      </c>
      <c r="X24" s="17">
        <f>[20]Outubro!$E$27</f>
        <v>55.666666666666664</v>
      </c>
      <c r="Y24" s="17">
        <f>[20]Outubro!$E$28</f>
        <v>67</v>
      </c>
      <c r="Z24" s="17">
        <f>[20]Outubro!$E$29</f>
        <v>85</v>
      </c>
      <c r="AA24" s="17">
        <f>[20]Outubro!$E$30</f>
        <v>83.142857142857139</v>
      </c>
      <c r="AB24" s="17">
        <f>[20]Outubro!$E$31</f>
        <v>72.681818181818187</v>
      </c>
      <c r="AC24" s="17">
        <f>[20]Outubro!$E$32</f>
        <v>55.863636363636367</v>
      </c>
      <c r="AD24" s="17">
        <f>[20]Outubro!$E$33</f>
        <v>49.210526315789473</v>
      </c>
      <c r="AE24" s="17">
        <f>[20]Outubro!$E$34</f>
        <v>62.166666666666664</v>
      </c>
      <c r="AF24" s="17">
        <f>[20]Outubro!$E$35</f>
        <v>72.5</v>
      </c>
      <c r="AG24" s="28">
        <f t="shared" si="2"/>
        <v>54.179309416945699</v>
      </c>
    </row>
    <row r="25" spans="1:34" ht="17.100000000000001" customHeight="1">
      <c r="A25" s="15" t="s">
        <v>15</v>
      </c>
      <c r="B25" s="17">
        <f>[21]Outubro!$E$5</f>
        <v>58.916666666666664</v>
      </c>
      <c r="C25" s="17">
        <f>[21]Outubro!$E$6</f>
        <v>74.333333333333329</v>
      </c>
      <c r="D25" s="17">
        <f>[21]Outubro!$E$7</f>
        <v>62.833333333333336</v>
      </c>
      <c r="E25" s="17">
        <f>[21]Outubro!$E$8</f>
        <v>60.291666666666664</v>
      </c>
      <c r="F25" s="17">
        <f>[21]Outubro!$E$9</f>
        <v>59.5</v>
      </c>
      <c r="G25" s="17">
        <f>[21]Outubro!$E$10</f>
        <v>57.833333333333336</v>
      </c>
      <c r="H25" s="17">
        <f>[21]Outubro!$E$11</f>
        <v>71.166666666666671</v>
      </c>
      <c r="I25" s="17">
        <f>[21]Outubro!$E$12</f>
        <v>50.458333333333336</v>
      </c>
      <c r="J25" s="17">
        <f>[21]Outubro!$E$13</f>
        <v>45.041666666666664</v>
      </c>
      <c r="K25" s="17">
        <f>[21]Outubro!$E$14</f>
        <v>38.333333333333336</v>
      </c>
      <c r="L25" s="17">
        <f>[21]Outubro!$E$15</f>
        <v>51.083333333333336</v>
      </c>
      <c r="M25" s="17">
        <f>[21]Outubro!$E$16</f>
        <v>56.416666666666664</v>
      </c>
      <c r="N25" s="17">
        <f>[21]Outubro!$E$17</f>
        <v>38.208333333333336</v>
      </c>
      <c r="O25" s="17">
        <f>[21]Outubro!$E$18</f>
        <v>44.166666666666664</v>
      </c>
      <c r="P25" s="17">
        <f>[21]Outubro!$E$19</f>
        <v>44.958333333333336</v>
      </c>
      <c r="Q25" s="17">
        <f>[21]Outubro!$E$20</f>
        <v>42.625</v>
      </c>
      <c r="R25" s="17">
        <f>[21]Outubro!$E$21</f>
        <v>41.041666666666664</v>
      </c>
      <c r="S25" s="17">
        <f>[21]Outubro!$E$22</f>
        <v>46.041666666666664</v>
      </c>
      <c r="T25" s="17">
        <f>[21]Outubro!$E$23</f>
        <v>37.583333333333336</v>
      </c>
      <c r="U25" s="17">
        <f>[21]Outubro!$E$24</f>
        <v>86.117647058823536</v>
      </c>
      <c r="V25" s="17">
        <f>[21]Outubro!$E$25</f>
        <v>76.590909090909093</v>
      </c>
      <c r="W25" s="17">
        <f>[21]Outubro!$E$26</f>
        <v>64.375</v>
      </c>
      <c r="X25" s="17">
        <f>[21]Outubro!$E$27</f>
        <v>58.541666666666664</v>
      </c>
      <c r="Y25" s="17">
        <f>[21]Outubro!$E$28</f>
        <v>81.708333333333329</v>
      </c>
      <c r="Z25" s="17">
        <f>[21]Outubro!$E$29</f>
        <v>77.083333333333329</v>
      </c>
      <c r="AA25" s="17">
        <f>[21]Outubro!$E$30</f>
        <v>71.17647058823529</v>
      </c>
      <c r="AB25" s="17">
        <f>[21]Outubro!$E$31</f>
        <v>71.086956521739125</v>
      </c>
      <c r="AC25" s="17">
        <f>[21]Outubro!$E$32</f>
        <v>71.791666666666671</v>
      </c>
      <c r="AD25" s="17">
        <f>[21]Outubro!$E$33</f>
        <v>67.541666666666671</v>
      </c>
      <c r="AE25" s="17">
        <f>[21]Outubro!$E$34</f>
        <v>69.583333333333329</v>
      </c>
      <c r="AF25" s="17">
        <f>[21]Outubro!$E$35</f>
        <v>82.666666666666671</v>
      </c>
      <c r="AG25" s="28">
        <f t="shared" si="2"/>
        <v>59.970870427732486</v>
      </c>
    </row>
    <row r="26" spans="1:34" ht="17.100000000000001" customHeight="1">
      <c r="A26" s="15" t="s">
        <v>16</v>
      </c>
      <c r="B26" s="17">
        <f>[22]Outubro!$E$5</f>
        <v>57.708333333333336</v>
      </c>
      <c r="C26" s="17">
        <f>[22]Outubro!$E$6</f>
        <v>69.375</v>
      </c>
      <c r="D26" s="17">
        <f>[22]Outubro!$E$7</f>
        <v>54.291666666666664</v>
      </c>
      <c r="E26" s="17">
        <f>[22]Outubro!$E$8</f>
        <v>47.833333333333336</v>
      </c>
      <c r="F26" s="17">
        <f>[22]Outubro!$E$9</f>
        <v>46.708333333333336</v>
      </c>
      <c r="G26" s="17">
        <f>[22]Outubro!$E$10</f>
        <v>51.541666666666664</v>
      </c>
      <c r="H26" s="17">
        <f>[22]Outubro!$E$11</f>
        <v>58.875</v>
      </c>
      <c r="I26" s="17">
        <f>[22]Outubro!$E$12</f>
        <v>54</v>
      </c>
      <c r="J26" s="17">
        <f>[22]Outubro!$E$13</f>
        <v>41</v>
      </c>
      <c r="K26" s="17">
        <f>[22]Outubro!$E$14</f>
        <v>41.75</v>
      </c>
      <c r="L26" s="17">
        <f>[22]Outubro!$E$15</f>
        <v>69.291666666666671</v>
      </c>
      <c r="M26" s="17">
        <f>[22]Outubro!$E$16</f>
        <v>62.041666666666664</v>
      </c>
      <c r="N26" s="17">
        <f>[22]Outubro!$E$17</f>
        <v>56.833333333333336</v>
      </c>
      <c r="O26" s="17">
        <f>[22]Outubro!$E$18</f>
        <v>49.625</v>
      </c>
      <c r="P26" s="17">
        <f>[22]Outubro!$E$19</f>
        <v>45.583333333333336</v>
      </c>
      <c r="Q26" s="17">
        <f>[22]Outubro!$E$20</f>
        <v>39.583333333333336</v>
      </c>
      <c r="R26" s="17">
        <f>[22]Outubro!$E$21</f>
        <v>39.291666666666664</v>
      </c>
      <c r="S26" s="17">
        <f>[22]Outubro!$E$22</f>
        <v>40.833333333333336</v>
      </c>
      <c r="T26" s="17">
        <f>[22]Outubro!$E$23</f>
        <v>41.666666666666664</v>
      </c>
      <c r="U26" s="17">
        <f>[22]Outubro!$E$24</f>
        <v>71.333333333333329</v>
      </c>
      <c r="V26" s="17">
        <f>[22]Outubro!$E$25</f>
        <v>65</v>
      </c>
      <c r="W26" s="17">
        <f>[22]Outubro!$E$26</f>
        <v>53.458333333333336</v>
      </c>
      <c r="X26" s="17">
        <f>[22]Outubro!$E$27</f>
        <v>52.458333333333336</v>
      </c>
      <c r="Y26" s="17">
        <f>[22]Outubro!$E$28</f>
        <v>69.666666666666671</v>
      </c>
      <c r="Z26" s="17">
        <f>[22]Outubro!$E$29</f>
        <v>72.375</v>
      </c>
      <c r="AA26" s="17">
        <f>[22]Outubro!$E$30</f>
        <v>63.708333333333336</v>
      </c>
      <c r="AB26" s="17">
        <f>[22]Outubro!$E$31</f>
        <v>60.083333333333336</v>
      </c>
      <c r="AC26" s="17">
        <f>[22]Outubro!$E$32</f>
        <v>58.833333333333336</v>
      </c>
      <c r="AD26" s="17">
        <f>[22]Outubro!$E$33</f>
        <v>58.708333333333336</v>
      </c>
      <c r="AE26" s="17">
        <f>[22]Outubro!$E$34</f>
        <v>54.541666666666664</v>
      </c>
      <c r="AF26" s="17">
        <f>[22]Outubro!$E$35</f>
        <v>57.583333333333336</v>
      </c>
      <c r="AG26" s="28">
        <f t="shared" si="2"/>
        <v>55.018817204301065</v>
      </c>
    </row>
    <row r="27" spans="1:34" ht="17.100000000000001" customHeight="1">
      <c r="A27" s="15" t="s">
        <v>17</v>
      </c>
      <c r="B27" s="17">
        <f>[23]Outubro!$E$5</f>
        <v>67.125</v>
      </c>
      <c r="C27" s="17">
        <f>[23]Outubro!$E$6</f>
        <v>74.125</v>
      </c>
      <c r="D27" s="17">
        <f>[23]Outubro!$E$7</f>
        <v>56.5</v>
      </c>
      <c r="E27" s="17">
        <f>[23]Outubro!$E$8</f>
        <v>55.416666666666664</v>
      </c>
      <c r="F27" s="17">
        <f>[23]Outubro!$E$9</f>
        <v>54.666666666666664</v>
      </c>
      <c r="G27" s="17">
        <f>[23]Outubro!$E$10</f>
        <v>50.291666666666664</v>
      </c>
      <c r="H27" s="17">
        <f>[23]Outubro!$E$11</f>
        <v>55.791666666666664</v>
      </c>
      <c r="I27" s="17">
        <f>[23]Outubro!$E$12</f>
        <v>50.916666666666664</v>
      </c>
      <c r="J27" s="17">
        <f>[23]Outubro!$E$13</f>
        <v>40.541666666666664</v>
      </c>
      <c r="K27" s="17">
        <f>[23]Outubro!$E$14</f>
        <v>46.125</v>
      </c>
      <c r="L27" s="17">
        <f>[23]Outubro!$E$15</f>
        <v>50.958333333333336</v>
      </c>
      <c r="M27" s="17">
        <f>[23]Outubro!$E$16</f>
        <v>47.458333333333336</v>
      </c>
      <c r="N27" s="17">
        <f>[23]Outubro!$E$17</f>
        <v>42.333333333333336</v>
      </c>
      <c r="O27" s="17">
        <f>[23]Outubro!$E$18</f>
        <v>47.708333333333336</v>
      </c>
      <c r="P27" s="17">
        <f>[23]Outubro!$E$19</f>
        <v>53.541666666666664</v>
      </c>
      <c r="Q27" s="17">
        <f>[23]Outubro!$E$20</f>
        <v>45.625</v>
      </c>
      <c r="R27" s="17">
        <f>[23]Outubro!$E$21</f>
        <v>45.083333333333336</v>
      </c>
      <c r="S27" s="17">
        <f>[23]Outubro!$E$22</f>
        <v>41</v>
      </c>
      <c r="T27" s="17">
        <f>[23]Outubro!$E$23</f>
        <v>53.333333333333336</v>
      </c>
      <c r="U27" s="17">
        <f>[23]Outubro!$E$24</f>
        <v>84.541666666666671</v>
      </c>
      <c r="V27" s="17">
        <f>[23]Outubro!$E$25</f>
        <v>81.041666666666671</v>
      </c>
      <c r="W27" s="17">
        <f>[23]Outubro!$E$26</f>
        <v>62.75</v>
      </c>
      <c r="X27" s="17">
        <f>[23]Outubro!$E$27</f>
        <v>62.416666666666664</v>
      </c>
      <c r="Y27" s="17">
        <f>[23]Outubro!$E$28</f>
        <v>75.666666666666671</v>
      </c>
      <c r="Z27" s="17">
        <f>[23]Outubro!$E$29</f>
        <v>88.333333333333329</v>
      </c>
      <c r="AA27" s="17">
        <f>[23]Outubro!$E$30</f>
        <v>76.541666666666671</v>
      </c>
      <c r="AB27" s="17">
        <f>[23]Outubro!$E$31</f>
        <v>69.791666666666671</v>
      </c>
      <c r="AC27" s="17">
        <f>[23]Outubro!$E$32</f>
        <v>63.75</v>
      </c>
      <c r="AD27" s="17">
        <f>[23]Outubro!$E$33</f>
        <v>61.333333333333336</v>
      </c>
      <c r="AE27" s="17">
        <f>[23]Outubro!$E$34</f>
        <v>64.166666666666671</v>
      </c>
      <c r="AF27" s="17">
        <f>[23]Outubro!$E$35</f>
        <v>74.125</v>
      </c>
      <c r="AG27" s="28">
        <f t="shared" si="2"/>
        <v>59.451612903225822</v>
      </c>
      <c r="AH27" s="43" t="s">
        <v>51</v>
      </c>
    </row>
    <row r="28" spans="1:34" ht="17.100000000000001" customHeight="1">
      <c r="A28" s="15" t="s">
        <v>18</v>
      </c>
      <c r="B28" s="17">
        <f>[24]Outubro!$E$5</f>
        <v>11</v>
      </c>
      <c r="C28" s="17">
        <f>[24]Outubro!$E$6</f>
        <v>4.9000000000000004</v>
      </c>
      <c r="D28" s="17">
        <f>[24]Outubro!$E$7</f>
        <v>4.25</v>
      </c>
      <c r="E28" s="17">
        <f>[24]Outubro!$E$8</f>
        <v>47.333333333333336</v>
      </c>
      <c r="F28" s="17">
        <f>[24]Outubro!$E$9</f>
        <v>61.666666666666664</v>
      </c>
      <c r="G28" s="17">
        <f>[24]Outubro!$E$10</f>
        <v>64.8</v>
      </c>
      <c r="H28" s="17">
        <f>[24]Outubro!$E$11</f>
        <v>55.8125</v>
      </c>
      <c r="I28" s="17">
        <f>[24]Outubro!$E$12</f>
        <v>56.875</v>
      </c>
      <c r="J28" s="17">
        <f>[24]Outubro!$E$13</f>
        <v>57.789473684210527</v>
      </c>
      <c r="K28" s="17">
        <f>[24]Outubro!$E$14</f>
        <v>71.25</v>
      </c>
      <c r="L28" s="17">
        <f>[24]Outubro!$E$15</f>
        <v>59.5</v>
      </c>
      <c r="M28" s="17">
        <f>[24]Outubro!$E$16</f>
        <v>55.208333333333336</v>
      </c>
      <c r="N28" s="17">
        <f>[24]Outubro!$E$17</f>
        <v>61.166666666666664</v>
      </c>
      <c r="O28" s="17">
        <f>[24]Outubro!$E$18</f>
        <v>59.666666666666664</v>
      </c>
      <c r="P28" s="17">
        <f>[24]Outubro!$E$19</f>
        <v>58.75</v>
      </c>
      <c r="Q28" s="17">
        <f>[24]Outubro!$E$20</f>
        <v>56.916666666666664</v>
      </c>
      <c r="R28" s="17">
        <f>[24]Outubro!$E$21</f>
        <v>64.833333333333329</v>
      </c>
      <c r="S28" s="17">
        <f>[24]Outubro!$E$22</f>
        <v>61.94736842105263</v>
      </c>
      <c r="T28" s="17" t="str">
        <f>[24]Outubro!$E$23</f>
        <v>*</v>
      </c>
      <c r="U28" s="17">
        <f>[24]Outubro!$E$24</f>
        <v>92.285714285714292</v>
      </c>
      <c r="V28" s="17" t="str">
        <f>[24]Outubro!$E$25</f>
        <v>*</v>
      </c>
      <c r="W28" s="17" t="str">
        <f>[24]Outubro!$E$26</f>
        <v>*</v>
      </c>
      <c r="X28" s="17" t="str">
        <f>[24]Outubro!$E$27</f>
        <v>*</v>
      </c>
      <c r="Y28" s="17">
        <f>[24]Outubro!$E$28</f>
        <v>86.142857142857139</v>
      </c>
      <c r="Z28" s="17" t="str">
        <f>[24]Outubro!$E$29</f>
        <v>*</v>
      </c>
      <c r="AA28" s="17" t="str">
        <f>[24]Outubro!$E$30</f>
        <v>*</v>
      </c>
      <c r="AB28" s="17" t="str">
        <f>[24]Outubro!$E$31</f>
        <v>*</v>
      </c>
      <c r="AC28" s="17" t="str">
        <f>[24]Outubro!$E$32</f>
        <v>*</v>
      </c>
      <c r="AD28" s="17" t="str">
        <f>[24]Outubro!$E$33</f>
        <v>*</v>
      </c>
      <c r="AE28" s="17" t="str">
        <f>[24]Outubro!$E$34</f>
        <v>*</v>
      </c>
      <c r="AF28" s="17" t="str">
        <f>[24]Outubro!$E$35</f>
        <v>*</v>
      </c>
      <c r="AG28" s="28">
        <f t="shared" si="2"/>
        <v>54.604729010025061</v>
      </c>
    </row>
    <row r="29" spans="1:34" ht="17.100000000000001" customHeight="1">
      <c r="A29" s="15" t="s">
        <v>19</v>
      </c>
      <c r="B29" s="17">
        <f>[25]Outubro!$E$5</f>
        <v>78.625</v>
      </c>
      <c r="C29" s="17">
        <f>[25]Outubro!$E$6</f>
        <v>77</v>
      </c>
      <c r="D29" s="17">
        <f>[25]Outubro!$E$7</f>
        <v>61.166666666666664</v>
      </c>
      <c r="E29" s="17">
        <f>[25]Outubro!$E$8</f>
        <v>57.166666666666664</v>
      </c>
      <c r="F29" s="17">
        <f>[25]Outubro!$E$9</f>
        <v>53.833333333333336</v>
      </c>
      <c r="G29" s="17">
        <f>[25]Outubro!$E$10</f>
        <v>63.875</v>
      </c>
      <c r="H29" s="17">
        <f>[25]Outubro!$E$11</f>
        <v>75.25</v>
      </c>
      <c r="I29" s="17">
        <f>[25]Outubro!$E$12</f>
        <v>53.958333333333336</v>
      </c>
      <c r="J29" s="17">
        <f>[25]Outubro!$E$13</f>
        <v>45.583333333333336</v>
      </c>
      <c r="K29" s="17">
        <f>[25]Outubro!$E$14</f>
        <v>40.666666666666664</v>
      </c>
      <c r="L29" s="17">
        <f>[25]Outubro!$E$15</f>
        <v>57.958333333333336</v>
      </c>
      <c r="M29" s="17">
        <f>[25]Outubro!$E$16</f>
        <v>63.625</v>
      </c>
      <c r="N29" s="17">
        <f>[25]Outubro!$E$17</f>
        <v>55.541666666666664</v>
      </c>
      <c r="O29" s="17">
        <f>[25]Outubro!$E$18</f>
        <v>60.5</v>
      </c>
      <c r="P29" s="17">
        <f>[25]Outubro!$E$19</f>
        <v>52.958333333333336</v>
      </c>
      <c r="Q29" s="17">
        <f>[25]Outubro!$E$20</f>
        <v>52.083333333333336</v>
      </c>
      <c r="R29" s="17">
        <f>[25]Outubro!$E$21</f>
        <v>45.625</v>
      </c>
      <c r="S29" s="17">
        <f>[25]Outubro!$E$22</f>
        <v>45.041666666666664</v>
      </c>
      <c r="T29" s="17">
        <f>[25]Outubro!$E$23</f>
        <v>57.166666666666664</v>
      </c>
      <c r="U29" s="17">
        <f>[25]Outubro!$E$24</f>
        <v>84.208333333333329</v>
      </c>
      <c r="V29" s="17">
        <f>[25]Outubro!$E$25</f>
        <v>73.958333333333329</v>
      </c>
      <c r="W29" s="17">
        <f>[25]Outubro!$E$26</f>
        <v>60.041666666666664</v>
      </c>
      <c r="X29" s="17">
        <f>[25]Outubro!$E$27</f>
        <v>59.375</v>
      </c>
      <c r="Y29" s="17">
        <f>[25]Outubro!$E$28</f>
        <v>68.833333333333329</v>
      </c>
      <c r="Z29" s="17">
        <f>[25]Outubro!$E$29</f>
        <v>72.708333333333329</v>
      </c>
      <c r="AA29" s="17">
        <f>[25]Outubro!$E$30</f>
        <v>76.333333333333329</v>
      </c>
      <c r="AB29" s="17">
        <f>[25]Outubro!$E$31</f>
        <v>64.166666666666671</v>
      </c>
      <c r="AC29" s="17">
        <f>[25]Outubro!$E$32</f>
        <v>55.333333333333336</v>
      </c>
      <c r="AD29" s="17">
        <f>[25]Outubro!$E$33</f>
        <v>56.833333333333336</v>
      </c>
      <c r="AE29" s="17">
        <f>[25]Outubro!$E$34</f>
        <v>73.708333333333329</v>
      </c>
      <c r="AF29" s="17">
        <f>[25]Outubro!$E$35</f>
        <v>86.833333333333329</v>
      </c>
      <c r="AG29" s="28">
        <f t="shared" si="2"/>
        <v>62.256720430107514</v>
      </c>
    </row>
    <row r="30" spans="1:34" ht="17.100000000000001" customHeight="1">
      <c r="A30" s="15" t="s">
        <v>31</v>
      </c>
      <c r="B30" s="17">
        <f>[26]Outubro!$E$5</f>
        <v>61.875</v>
      </c>
      <c r="C30" s="17">
        <f>[26]Outubro!$E$6</f>
        <v>74.75</v>
      </c>
      <c r="D30" s="17">
        <f>[26]Outubro!$E$7</f>
        <v>61.875</v>
      </c>
      <c r="E30" s="17">
        <f>[26]Outubro!$E$8</f>
        <v>55.208333333333336</v>
      </c>
      <c r="F30" s="17">
        <f>[26]Outubro!$E$9</f>
        <v>47.625</v>
      </c>
      <c r="G30" s="17">
        <f>[26]Outubro!$E$10</f>
        <v>43.833333333333336</v>
      </c>
      <c r="H30" s="17">
        <f>[26]Outubro!$E$11</f>
        <v>48.708333333333336</v>
      </c>
      <c r="I30" s="17">
        <f>[26]Outubro!$E$12</f>
        <v>40.291666666666664</v>
      </c>
      <c r="J30" s="17">
        <f>[26]Outubro!$E$13</f>
        <v>34.291666666666664</v>
      </c>
      <c r="K30" s="17">
        <f>[26]Outubro!$E$14</f>
        <v>31.833333333333332</v>
      </c>
      <c r="L30" s="17">
        <f>[26]Outubro!$E$15</f>
        <v>38.416666666666664</v>
      </c>
      <c r="M30" s="17">
        <f>[26]Outubro!$E$16</f>
        <v>40.708333333333336</v>
      </c>
      <c r="N30" s="17">
        <f>[26]Outubro!$E$17</f>
        <v>30.916666666666668</v>
      </c>
      <c r="O30" s="17">
        <f>[26]Outubro!$E$18</f>
        <v>40.041666666666664</v>
      </c>
      <c r="P30" s="17">
        <f>[26]Outubro!$E$19</f>
        <v>38</v>
      </c>
      <c r="Q30" s="17">
        <f>[26]Outubro!$E$20</f>
        <v>38.916666666666664</v>
      </c>
      <c r="R30" s="17">
        <f>[26]Outubro!$E$21</f>
        <v>42.416666666666664</v>
      </c>
      <c r="S30" s="17">
        <f>[26]Outubro!$E$22</f>
        <v>49.25</v>
      </c>
      <c r="T30" s="17">
        <f>[26]Outubro!$E$23</f>
        <v>63</v>
      </c>
      <c r="U30" s="17">
        <f>[26]Outubro!$E$24</f>
        <v>78.083333333333329</v>
      </c>
      <c r="V30" s="17">
        <f>[26]Outubro!$E$25</f>
        <v>76.041666666666671</v>
      </c>
      <c r="W30" s="17">
        <f>[26]Outubro!$E$26</f>
        <v>64.541666666666671</v>
      </c>
      <c r="X30" s="17">
        <f>[26]Outubro!$E$27</f>
        <v>62.666666666666664</v>
      </c>
      <c r="Y30" s="17">
        <f>[26]Outubro!$E$28</f>
        <v>72.583333333333329</v>
      </c>
      <c r="Z30" s="17">
        <f>[26]Outubro!$E$29</f>
        <v>82.791666666666671</v>
      </c>
      <c r="AA30" s="17">
        <f>[26]Outubro!$E$30</f>
        <v>77</v>
      </c>
      <c r="AB30" s="17">
        <f>[26]Outubro!$E$31</f>
        <v>70.416666666666671</v>
      </c>
      <c r="AC30" s="17">
        <f>[26]Outubro!$E$32</f>
        <v>63.208333333333336</v>
      </c>
      <c r="AD30" s="17">
        <f>[26]Outubro!$E$33</f>
        <v>64.541666666666671</v>
      </c>
      <c r="AE30" s="17">
        <f>[26]Outubro!$E$34</f>
        <v>61.208333333333336</v>
      </c>
      <c r="AF30" s="17">
        <f>[26]Outubro!$E$35</f>
        <v>70.875</v>
      </c>
      <c r="AG30" s="28">
        <f t="shared" si="2"/>
        <v>55.674731182795703</v>
      </c>
    </row>
    <row r="31" spans="1:34" ht="17.100000000000001" customHeight="1">
      <c r="A31" s="15" t="s">
        <v>48</v>
      </c>
      <c r="B31" s="17">
        <f>[27]Outubro!$E$5</f>
        <v>55.833333333333336</v>
      </c>
      <c r="C31" s="17">
        <f>[27]Outubro!$E$6</f>
        <v>70.875</v>
      </c>
      <c r="D31" s="17">
        <f>[27]Outubro!$E$7</f>
        <v>59</v>
      </c>
      <c r="E31" s="17">
        <f>[27]Outubro!$E$8</f>
        <v>46.625</v>
      </c>
      <c r="F31" s="17">
        <f>[27]Outubro!$E$9</f>
        <v>42</v>
      </c>
      <c r="G31" s="17">
        <f>[27]Outubro!$E$10</f>
        <v>38.583333333333336</v>
      </c>
      <c r="H31" s="17">
        <f>[27]Outubro!$E$11</f>
        <v>35.75</v>
      </c>
      <c r="I31" s="17">
        <f>[27]Outubro!$E$12</f>
        <v>34.291666666666664</v>
      </c>
      <c r="J31" s="17">
        <f>[27]Outubro!$E$13</f>
        <v>38.583333333333336</v>
      </c>
      <c r="K31" s="17">
        <f>[27]Outubro!$E$14</f>
        <v>42.291666666666664</v>
      </c>
      <c r="L31" s="17">
        <f>[27]Outubro!$E$15</f>
        <v>37.166666666666664</v>
      </c>
      <c r="M31" s="17">
        <f>[27]Outubro!$E$16</f>
        <v>41.708333333333336</v>
      </c>
      <c r="N31" s="17">
        <f>[27]Outubro!$E$17</f>
        <v>42.5</v>
      </c>
      <c r="O31" s="17">
        <f>[27]Outubro!$E$18</f>
        <v>54.958333333333336</v>
      </c>
      <c r="P31" s="17">
        <f>[27]Outubro!$E$19</f>
        <v>51.625</v>
      </c>
      <c r="Q31" s="17">
        <f>[27]Outubro!$E$20</f>
        <v>51.791666666666664</v>
      </c>
      <c r="R31" s="17">
        <f>[27]Outubro!$E$21</f>
        <v>55.458333333333336</v>
      </c>
      <c r="S31" s="17">
        <f>[27]Outubro!$E$22</f>
        <v>63.75</v>
      </c>
      <c r="T31" s="17">
        <f>[27]Outubro!$E$23</f>
        <v>62.25</v>
      </c>
      <c r="U31" s="17">
        <f>[27]Outubro!$E$24</f>
        <v>77.833333333333329</v>
      </c>
      <c r="V31" s="17">
        <f>[27]Outubro!$E$25</f>
        <v>72.708333333333329</v>
      </c>
      <c r="W31" s="17">
        <f>[27]Outubro!$E$26</f>
        <v>58.083333333333336</v>
      </c>
      <c r="X31" s="17">
        <f>[27]Outubro!$E$27</f>
        <v>56.583333333333336</v>
      </c>
      <c r="Y31" s="17">
        <f>[27]Outubro!$E$28</f>
        <v>73.375</v>
      </c>
      <c r="Z31" s="17">
        <f>[27]Outubro!$E$29</f>
        <v>83.25</v>
      </c>
      <c r="AA31" s="17">
        <f>[27]Outubro!$E$30</f>
        <v>85.375</v>
      </c>
      <c r="AB31" s="17">
        <f>[27]Outubro!$E$31</f>
        <v>76</v>
      </c>
      <c r="AC31" s="17">
        <f>[27]Outubro!$E$32</f>
        <v>81.083333333333329</v>
      </c>
      <c r="AD31" s="17">
        <f>[27]Outubro!$E$33</f>
        <v>76.833333333333329</v>
      </c>
      <c r="AE31" s="17">
        <f>[27]Outubro!$E$34</f>
        <v>68.375</v>
      </c>
      <c r="AF31" s="17">
        <f>[27]Outubro!$E$35</f>
        <v>81.041666666666671</v>
      </c>
      <c r="AG31" s="28">
        <f t="shared" ref="AG31" si="3">AVERAGE(B31:AF31)</f>
        <v>58.567204301075265</v>
      </c>
    </row>
    <row r="32" spans="1:34" ht="17.100000000000001" customHeight="1">
      <c r="A32" s="15" t="s">
        <v>20</v>
      </c>
      <c r="B32" s="17">
        <f>[28]Outubro!$E$5</f>
        <v>76.25</v>
      </c>
      <c r="C32" s="17">
        <f>[28]Outubro!$E$6</f>
        <v>69.541666666666671</v>
      </c>
      <c r="D32" s="17">
        <f>[28]Outubro!$E$7</f>
        <v>53</v>
      </c>
      <c r="E32" s="17">
        <f>[28]Outubro!$E$8</f>
        <v>48.166666666666664</v>
      </c>
      <c r="F32" s="17">
        <f>[28]Outubro!$E$9</f>
        <v>45.916666666666664</v>
      </c>
      <c r="G32" s="17">
        <f>[28]Outubro!$E$10</f>
        <v>42.458333333333336</v>
      </c>
      <c r="H32" s="17">
        <f>[28]Outubro!$E$11</f>
        <v>43.125</v>
      </c>
      <c r="I32" s="17">
        <f>[28]Outubro!$E$12</f>
        <v>40.5</v>
      </c>
      <c r="J32" s="17">
        <f>[28]Outubro!$E$13</f>
        <v>35.208333333333336</v>
      </c>
      <c r="K32" s="17">
        <f>[28]Outubro!$E$14</f>
        <v>33.041666666666664</v>
      </c>
      <c r="L32" s="17">
        <f>[28]Outubro!$E$15</f>
        <v>36.5</v>
      </c>
      <c r="M32" s="17">
        <f>[28]Outubro!$E$16</f>
        <v>35.083333333333336</v>
      </c>
      <c r="N32" s="17">
        <f>[28]Outubro!$E$17</f>
        <v>34.875</v>
      </c>
      <c r="O32" s="17">
        <f>[28]Outubro!$E$18</f>
        <v>35.916666666666664</v>
      </c>
      <c r="P32" s="17">
        <f>[28]Outubro!$E$19</f>
        <v>32.75</v>
      </c>
      <c r="Q32" s="17">
        <f>[28]Outubro!$E$20</f>
        <v>46.291666666666664</v>
      </c>
      <c r="R32" s="17">
        <f>[28]Outubro!$E$21</f>
        <v>44.125</v>
      </c>
      <c r="S32" s="17">
        <f>[28]Outubro!$E$22</f>
        <v>39.291666666666664</v>
      </c>
      <c r="T32" s="17">
        <f>[28]Outubro!$E$23</f>
        <v>40.333333333333336</v>
      </c>
      <c r="U32" s="17">
        <f>[28]Outubro!$E$24</f>
        <v>75.083333333333329</v>
      </c>
      <c r="V32" s="17">
        <f>[28]Outubro!$E$25</f>
        <v>64.541666666666671</v>
      </c>
      <c r="W32" s="17">
        <f>[28]Outubro!$E$26</f>
        <v>53.666666666666664</v>
      </c>
      <c r="X32" s="17">
        <f>[28]Outubro!$E$27</f>
        <v>55.375</v>
      </c>
      <c r="Y32" s="17">
        <f>[28]Outubro!$E$28</f>
        <v>70.375</v>
      </c>
      <c r="Z32" s="17">
        <f>[28]Outubro!$E$29</f>
        <v>84.708333333333329</v>
      </c>
      <c r="AA32" s="17">
        <f>[28]Outubro!$E$30</f>
        <v>78.708333333333329</v>
      </c>
      <c r="AB32" s="17">
        <f>[28]Outubro!$E$31</f>
        <v>64.5</v>
      </c>
      <c r="AC32" s="17">
        <f>[28]Outubro!$E$32</f>
        <v>51.25</v>
      </c>
      <c r="AD32" s="17">
        <f>[28]Outubro!$E$33</f>
        <v>39.958333333333336</v>
      </c>
      <c r="AE32" s="17">
        <f>[28]Outubro!$E$34</f>
        <v>51.166666666666664</v>
      </c>
      <c r="AF32" s="17">
        <f>[28]Outubro!$E$35</f>
        <v>68.166666666666671</v>
      </c>
      <c r="AG32" s="28">
        <f t="shared" si="2"/>
        <v>51.286290322580641</v>
      </c>
    </row>
    <row r="33" spans="1:35" s="5" customFormat="1" ht="17.100000000000001" customHeight="1">
      <c r="A33" s="24" t="s">
        <v>34</v>
      </c>
      <c r="B33" s="25">
        <f t="shared" ref="B33:AG33" si="4">AVERAGE(B5:B32)</f>
        <v>63.795462213225363</v>
      </c>
      <c r="C33" s="25">
        <f t="shared" si="4"/>
        <v>70.047435897435903</v>
      </c>
      <c r="D33" s="25">
        <f t="shared" si="4"/>
        <v>57.308653846153852</v>
      </c>
      <c r="E33" s="25">
        <f t="shared" si="4"/>
        <v>53.22714237516869</v>
      </c>
      <c r="F33" s="25">
        <f t="shared" si="4"/>
        <v>51.109539969834103</v>
      </c>
      <c r="G33" s="25">
        <f t="shared" si="4"/>
        <v>51.772115384615375</v>
      </c>
      <c r="H33" s="25">
        <f t="shared" si="4"/>
        <v>53.930857487922715</v>
      </c>
      <c r="I33" s="25">
        <f t="shared" si="4"/>
        <v>46.421436588103262</v>
      </c>
      <c r="J33" s="25">
        <f t="shared" si="4"/>
        <v>43.099824843913318</v>
      </c>
      <c r="K33" s="25">
        <f t="shared" si="4"/>
        <v>44.641975308641982</v>
      </c>
      <c r="L33" s="25">
        <f t="shared" si="4"/>
        <v>48.887822671156009</v>
      </c>
      <c r="M33" s="25">
        <f t="shared" si="4"/>
        <v>48.602564102564088</v>
      </c>
      <c r="N33" s="25">
        <f t="shared" si="4"/>
        <v>43.908653846153854</v>
      </c>
      <c r="O33" s="25">
        <f t="shared" si="4"/>
        <v>46.998931623931632</v>
      </c>
      <c r="P33" s="25">
        <f t="shared" si="4"/>
        <v>46.471688034188034</v>
      </c>
      <c r="Q33" s="25">
        <f t="shared" si="4"/>
        <v>47.010531135531139</v>
      </c>
      <c r="R33" s="25">
        <f t="shared" si="4"/>
        <v>47.359294871794866</v>
      </c>
      <c r="S33" s="25">
        <f t="shared" si="4"/>
        <v>49.851083142639219</v>
      </c>
      <c r="T33" s="25">
        <f t="shared" si="4"/>
        <v>52.945</v>
      </c>
      <c r="U33" s="25">
        <f t="shared" si="4"/>
        <v>77.165239172592095</v>
      </c>
      <c r="V33" s="25">
        <f t="shared" si="4"/>
        <v>72.265346947738266</v>
      </c>
      <c r="W33" s="25">
        <f t="shared" si="4"/>
        <v>59.739333333333335</v>
      </c>
      <c r="X33" s="25">
        <f t="shared" si="4"/>
        <v>60.062391304347827</v>
      </c>
      <c r="Y33" s="25">
        <f t="shared" si="4"/>
        <v>76.771520146520146</v>
      </c>
      <c r="Z33" s="25">
        <f t="shared" si="4"/>
        <v>82.45</v>
      </c>
      <c r="AA33" s="25">
        <f t="shared" si="4"/>
        <v>78.207773109243675</v>
      </c>
      <c r="AB33" s="25">
        <f t="shared" si="4"/>
        <v>70.354084321475625</v>
      </c>
      <c r="AC33" s="25">
        <f t="shared" si="4"/>
        <v>64.414545454545447</v>
      </c>
      <c r="AD33" s="25">
        <f t="shared" si="4"/>
        <v>61.727913806254747</v>
      </c>
      <c r="AE33" s="25">
        <f t="shared" si="4"/>
        <v>66.268333333333345</v>
      </c>
      <c r="AF33" s="25">
        <f t="shared" si="4"/>
        <v>76.87</v>
      </c>
      <c r="AG33" s="28">
        <f t="shared" si="4"/>
        <v>57.971895211177248</v>
      </c>
      <c r="AH33" s="8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9" spans="1:35">
      <c r="AE39" s="2" t="s">
        <v>51</v>
      </c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7"/>
  <sheetViews>
    <sheetView zoomScale="90" zoomScaleNormal="90" workbookViewId="0">
      <selection activeCell="Z10" sqref="Z10"/>
    </sheetView>
  </sheetViews>
  <sheetFormatPr defaultRowHeight="12.75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5" s="4" customFormat="1" ht="20.100000000000001" customHeight="1">
      <c r="A2" s="102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I2" s="7"/>
    </row>
    <row r="3" spans="1:35" s="5" customFormat="1" ht="20.100000000000001" customHeight="1">
      <c r="A3" s="102"/>
      <c r="B3" s="101">
        <v>1</v>
      </c>
      <c r="C3" s="101">
        <f>SUM(B3+1)</f>
        <v>2</v>
      </c>
      <c r="D3" s="101">
        <f t="shared" ref="D3:AD3" si="0">SUM(C3+1)</f>
        <v>3</v>
      </c>
      <c r="E3" s="101">
        <f t="shared" si="0"/>
        <v>4</v>
      </c>
      <c r="F3" s="101">
        <f t="shared" si="0"/>
        <v>5</v>
      </c>
      <c r="G3" s="101">
        <f t="shared" si="0"/>
        <v>6</v>
      </c>
      <c r="H3" s="101">
        <f t="shared" si="0"/>
        <v>7</v>
      </c>
      <c r="I3" s="101">
        <f t="shared" si="0"/>
        <v>8</v>
      </c>
      <c r="J3" s="101">
        <f t="shared" si="0"/>
        <v>9</v>
      </c>
      <c r="K3" s="101">
        <f t="shared" si="0"/>
        <v>10</v>
      </c>
      <c r="L3" s="101">
        <f t="shared" si="0"/>
        <v>11</v>
      </c>
      <c r="M3" s="101">
        <f t="shared" si="0"/>
        <v>12</v>
      </c>
      <c r="N3" s="101">
        <f t="shared" si="0"/>
        <v>13</v>
      </c>
      <c r="O3" s="101">
        <f t="shared" si="0"/>
        <v>14</v>
      </c>
      <c r="P3" s="101">
        <f t="shared" si="0"/>
        <v>15</v>
      </c>
      <c r="Q3" s="101">
        <f t="shared" si="0"/>
        <v>16</v>
      </c>
      <c r="R3" s="101">
        <f t="shared" si="0"/>
        <v>17</v>
      </c>
      <c r="S3" s="101">
        <f t="shared" si="0"/>
        <v>18</v>
      </c>
      <c r="T3" s="101">
        <f t="shared" si="0"/>
        <v>19</v>
      </c>
      <c r="U3" s="101">
        <f t="shared" si="0"/>
        <v>20</v>
      </c>
      <c r="V3" s="101">
        <f t="shared" si="0"/>
        <v>21</v>
      </c>
      <c r="W3" s="101">
        <f t="shared" si="0"/>
        <v>22</v>
      </c>
      <c r="X3" s="101">
        <f t="shared" si="0"/>
        <v>23</v>
      </c>
      <c r="Y3" s="101">
        <f t="shared" si="0"/>
        <v>24</v>
      </c>
      <c r="Z3" s="101">
        <f t="shared" si="0"/>
        <v>25</v>
      </c>
      <c r="AA3" s="101">
        <f t="shared" si="0"/>
        <v>26</v>
      </c>
      <c r="AB3" s="101">
        <f t="shared" si="0"/>
        <v>27</v>
      </c>
      <c r="AC3" s="101">
        <f t="shared" si="0"/>
        <v>28</v>
      </c>
      <c r="AD3" s="101">
        <f t="shared" si="0"/>
        <v>29</v>
      </c>
      <c r="AE3" s="101">
        <v>30</v>
      </c>
      <c r="AF3" s="101">
        <v>31</v>
      </c>
      <c r="AG3" s="84" t="s">
        <v>39</v>
      </c>
      <c r="AH3" s="85" t="s">
        <v>38</v>
      </c>
      <c r="AI3" s="8"/>
    </row>
    <row r="4" spans="1:35" s="5" customFormat="1" ht="20.100000000000001" customHeight="1">
      <c r="A4" s="102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84" t="s">
        <v>37</v>
      </c>
      <c r="AH4" s="85" t="s">
        <v>37</v>
      </c>
      <c r="AI4" s="8"/>
    </row>
    <row r="5" spans="1:35" s="5" customFormat="1" ht="20.100000000000001" customHeight="1">
      <c r="A5" s="15" t="s">
        <v>44</v>
      </c>
      <c r="B5" s="17">
        <f>[1]Outubro!$F$5</f>
        <v>93</v>
      </c>
      <c r="C5" s="17">
        <f>[1]Outubro!$F$6</f>
        <v>99</v>
      </c>
      <c r="D5" s="17">
        <f>[1]Outubro!$F$7</f>
        <v>76</v>
      </c>
      <c r="E5" s="17">
        <f>[1]Outubro!$F$8</f>
        <v>73</v>
      </c>
      <c r="F5" s="17">
        <f>[1]Outubro!$F$9</f>
        <v>78</v>
      </c>
      <c r="G5" s="17">
        <f>[1]Outubro!$F$10</f>
        <v>87</v>
      </c>
      <c r="H5" s="17">
        <f>[1]Outubro!$F$11</f>
        <v>80</v>
      </c>
      <c r="I5" s="17">
        <f>[1]Outubro!$F$12</f>
        <v>86</v>
      </c>
      <c r="J5" s="17">
        <f>[1]Outubro!$F$13</f>
        <v>87</v>
      </c>
      <c r="K5" s="17">
        <f>[1]Outubro!$F$14</f>
        <v>80</v>
      </c>
      <c r="L5" s="17">
        <f>[1]Outubro!$F$15</f>
        <v>86</v>
      </c>
      <c r="M5" s="17">
        <f>[1]Outubro!$F$16</f>
        <v>86</v>
      </c>
      <c r="N5" s="17">
        <f>[1]Outubro!$F$17</f>
        <v>83</v>
      </c>
      <c r="O5" s="17">
        <f>[1]Outubro!$F$18</f>
        <v>87</v>
      </c>
      <c r="P5" s="17">
        <f>[1]Outubro!$F$19</f>
        <v>86</v>
      </c>
      <c r="Q5" s="17">
        <f>[1]Outubro!$F$20</f>
        <v>77</v>
      </c>
      <c r="R5" s="17">
        <f>[1]Outubro!$F$21</f>
        <v>78</v>
      </c>
      <c r="S5" s="17">
        <f>[1]Outubro!$F$22</f>
        <v>85</v>
      </c>
      <c r="T5" s="17">
        <f>[1]Outubro!$F$23</f>
        <v>79</v>
      </c>
      <c r="U5" s="17">
        <f>[1]Outubro!$F$24</f>
        <v>97</v>
      </c>
      <c r="V5" s="17">
        <f>[1]Outubro!$F$25</f>
        <v>98</v>
      </c>
      <c r="W5" s="17">
        <f>[1]Outubro!$F$26</f>
        <v>77</v>
      </c>
      <c r="X5" s="17">
        <f>[1]Outubro!$F$27</f>
        <v>84</v>
      </c>
      <c r="Y5" s="17">
        <f>[1]Outubro!$F$28</f>
        <v>97</v>
      </c>
      <c r="Z5" s="17">
        <f>[1]Outubro!$F$29</f>
        <v>94</v>
      </c>
      <c r="AA5" s="17">
        <f>[1]Outubro!$F$30</f>
        <v>98</v>
      </c>
      <c r="AB5" s="17">
        <f>[1]Outubro!$F$31</f>
        <v>99</v>
      </c>
      <c r="AC5" s="17">
        <f>[1]Outubro!$F$32</f>
        <v>98</v>
      </c>
      <c r="AD5" s="17">
        <f>[1]Outubro!$F$33</f>
        <v>93</v>
      </c>
      <c r="AE5" s="17">
        <f>[1]Outubro!$F$34</f>
        <v>86</v>
      </c>
      <c r="AF5" s="17">
        <f>[1]Outubro!$F$35</f>
        <v>98</v>
      </c>
      <c r="AG5" s="27">
        <f>MAX(B5:AF5)</f>
        <v>99</v>
      </c>
      <c r="AH5" s="35">
        <f>AVERAGE(B5:AF5)</f>
        <v>87.258064516129039</v>
      </c>
      <c r="AI5" s="8"/>
    </row>
    <row r="6" spans="1:35" ht="17.100000000000001" customHeight="1">
      <c r="A6" s="15" t="s">
        <v>0</v>
      </c>
      <c r="B6" s="17">
        <f>[2]Outubro!$F$5</f>
        <v>87</v>
      </c>
      <c r="C6" s="17">
        <f>[2]Outubro!$F$6</f>
        <v>95</v>
      </c>
      <c r="D6" s="17">
        <f>[2]Outubro!$F$7</f>
        <v>81</v>
      </c>
      <c r="E6" s="17">
        <f>[2]Outubro!$F$8</f>
        <v>79</v>
      </c>
      <c r="F6" s="17">
        <f>[2]Outubro!$F$9</f>
        <v>78</v>
      </c>
      <c r="G6" s="17">
        <f>[2]Outubro!$F$10</f>
        <v>83</v>
      </c>
      <c r="H6" s="17">
        <f>[2]Outubro!$F$11</f>
        <v>95</v>
      </c>
      <c r="I6" s="17">
        <f>[2]Outubro!$F$12</f>
        <v>92</v>
      </c>
      <c r="J6" s="17">
        <f>[2]Outubro!$F$13</f>
        <v>83</v>
      </c>
      <c r="K6" s="17">
        <f>[2]Outubro!$F$14</f>
        <v>85</v>
      </c>
      <c r="L6" s="17">
        <f>[2]Outubro!$F$15</f>
        <v>87</v>
      </c>
      <c r="M6" s="17">
        <f>[2]Outubro!$F$16</f>
        <v>96</v>
      </c>
      <c r="N6" s="17">
        <f>[2]Outubro!$F$17</f>
        <v>90</v>
      </c>
      <c r="O6" s="17">
        <f>[2]Outubro!$F$18</f>
        <v>87</v>
      </c>
      <c r="P6" s="17">
        <f>[2]Outubro!$F$19</f>
        <v>87</v>
      </c>
      <c r="Q6" s="17">
        <f>[2]Outubro!$F$20</f>
        <v>81</v>
      </c>
      <c r="R6" s="17">
        <f>[2]Outubro!$F$21</f>
        <v>77</v>
      </c>
      <c r="S6" s="17">
        <f>[2]Outubro!$F$22</f>
        <v>67</v>
      </c>
      <c r="T6" s="17">
        <f>[2]Outubro!$F$23</f>
        <v>84</v>
      </c>
      <c r="U6" s="17">
        <f>[2]Outubro!$F$24</f>
        <v>96</v>
      </c>
      <c r="V6" s="17">
        <f>[2]Outubro!$F$25</f>
        <v>97</v>
      </c>
      <c r="W6" s="17">
        <f>[2]Outubro!$F$26</f>
        <v>93</v>
      </c>
      <c r="X6" s="17">
        <f>[2]Outubro!$F$27</f>
        <v>90</v>
      </c>
      <c r="Y6" s="17">
        <f>[2]Outubro!$F$28</f>
        <v>91</v>
      </c>
      <c r="Z6" s="17">
        <f>[2]Outubro!$F$29</f>
        <v>96</v>
      </c>
      <c r="AA6" s="17">
        <f>[2]Outubro!$F$30</f>
        <v>96</v>
      </c>
      <c r="AB6" s="17">
        <f>[2]Outubro!$F$31</f>
        <v>94</v>
      </c>
      <c r="AC6" s="17">
        <f>[2]Outubro!$F$32</f>
        <v>93</v>
      </c>
      <c r="AD6" s="17">
        <f>[2]Outubro!$F$33</f>
        <v>81</v>
      </c>
      <c r="AE6" s="17">
        <f>[2]Outubro!$F$34</f>
        <v>95</v>
      </c>
      <c r="AF6" s="17">
        <f>[2]Outubro!$F$35</f>
        <v>96</v>
      </c>
      <c r="AG6" s="28">
        <f>MAX(B6:AF6)</f>
        <v>97</v>
      </c>
      <c r="AH6" s="31">
        <f t="shared" ref="AH6:AH16" si="1">AVERAGE(B6:AF6)</f>
        <v>88.129032258064512</v>
      </c>
    </row>
    <row r="7" spans="1:35" ht="17.100000000000001" customHeight="1">
      <c r="A7" s="15" t="s">
        <v>1</v>
      </c>
      <c r="B7" s="83" t="str">
        <f>[3]Outubro!$F$5</f>
        <v>*</v>
      </c>
      <c r="C7" s="83" t="str">
        <f>[3]Outubro!$F$6</f>
        <v>*</v>
      </c>
      <c r="D7" s="83" t="str">
        <f>[3]Outubro!$F$7</f>
        <v>*</v>
      </c>
      <c r="E7" s="83" t="str">
        <f>[3]Outubro!$F$8</f>
        <v>*</v>
      </c>
      <c r="F7" s="83" t="str">
        <f>[3]Outubro!$F$9</f>
        <v>*</v>
      </c>
      <c r="G7" s="83" t="str">
        <f>[3]Outubro!$F$10</f>
        <v>*</v>
      </c>
      <c r="H7" s="83" t="str">
        <f>[3]Outubro!$F$11</f>
        <v>*</v>
      </c>
      <c r="I7" s="83" t="str">
        <f>[3]Outubro!$F$12</f>
        <v>*</v>
      </c>
      <c r="J7" s="83" t="str">
        <f>[3]Outubro!$F$13</f>
        <v>*</v>
      </c>
      <c r="K7" s="83" t="str">
        <f>[3]Outubro!$F$14</f>
        <v>*</v>
      </c>
      <c r="L7" s="83" t="str">
        <f>[3]Outubro!$F$15</f>
        <v>*</v>
      </c>
      <c r="M7" s="83" t="str">
        <f>[3]Outubro!$F$16</f>
        <v>*</v>
      </c>
      <c r="N7" s="83" t="str">
        <f>[3]Outubro!$F$17</f>
        <v>*</v>
      </c>
      <c r="O7" s="83" t="str">
        <f>[3]Outubro!$F$18</f>
        <v>*</v>
      </c>
      <c r="P7" s="83" t="str">
        <f>[3]Outubro!$F$19</f>
        <v>*</v>
      </c>
      <c r="Q7" s="83" t="str">
        <f>[3]Outubro!$F$20</f>
        <v>*</v>
      </c>
      <c r="R7" s="83" t="str">
        <f>[3]Outubro!$F$21</f>
        <v>*</v>
      </c>
      <c r="S7" s="83" t="str">
        <f>[3]Outubro!$F$22</f>
        <v>*</v>
      </c>
      <c r="T7" s="83" t="str">
        <f>[3]Outubro!$F$23</f>
        <v>*</v>
      </c>
      <c r="U7" s="83" t="str">
        <f>[3]Outubro!$F$24</f>
        <v>*</v>
      </c>
      <c r="V7" s="83" t="str">
        <f>[3]Outubro!$F$25</f>
        <v>*</v>
      </c>
      <c r="W7" s="83" t="str">
        <f>[3]Outubro!$F$26</f>
        <v>*</v>
      </c>
      <c r="X7" s="17" t="str">
        <f>[3]Outubro!$F$27</f>
        <v>*</v>
      </c>
      <c r="Y7" s="17" t="str">
        <f>[3]Outubro!$F$28</f>
        <v>*</v>
      </c>
      <c r="Z7" s="17" t="str">
        <f>[3]Outubro!$F$29</f>
        <v>*</v>
      </c>
      <c r="AA7" s="17" t="str">
        <f>[3]Outubro!$F$30</f>
        <v>*</v>
      </c>
      <c r="AB7" s="17" t="str">
        <f>[3]Outubro!$F$31</f>
        <v>*</v>
      </c>
      <c r="AC7" s="17" t="str">
        <f>[3]Outubro!$F$32</f>
        <v>*</v>
      </c>
      <c r="AD7" s="17" t="str">
        <f>[3]Outubro!$F$33</f>
        <v>*</v>
      </c>
      <c r="AE7" s="17" t="str">
        <f>[3]Outubro!$F$34</f>
        <v>*</v>
      </c>
      <c r="AF7" s="17" t="str">
        <f>[3]Outubro!$F$35</f>
        <v>*</v>
      </c>
      <c r="AG7" s="28" t="s">
        <v>138</v>
      </c>
      <c r="AH7" s="31" t="s">
        <v>138</v>
      </c>
    </row>
    <row r="8" spans="1:35" ht="17.100000000000001" customHeight="1">
      <c r="A8" s="15" t="s">
        <v>76</v>
      </c>
      <c r="B8" s="17">
        <f>[4]Outubro!$F$5</f>
        <v>89</v>
      </c>
      <c r="C8" s="17">
        <f>[4]Outubro!$F$6</f>
        <v>97</v>
      </c>
      <c r="D8" s="17">
        <f>[4]Outubro!$F$7</f>
        <v>79</v>
      </c>
      <c r="E8" s="17">
        <f>[4]Outubro!$F$8</f>
        <v>76</v>
      </c>
      <c r="F8" s="17">
        <f>[4]Outubro!$F$9</f>
        <v>78</v>
      </c>
      <c r="G8" s="17">
        <f>[4]Outubro!$F$10</f>
        <v>79</v>
      </c>
      <c r="H8" s="17">
        <f>[4]Outubro!$F$11</f>
        <v>71</v>
      </c>
      <c r="I8" s="17">
        <f>[4]Outubro!$F$12</f>
        <v>73</v>
      </c>
      <c r="J8" s="17">
        <f>[4]Outubro!$F$13</f>
        <v>64</v>
      </c>
      <c r="K8" s="17">
        <f>[4]Outubro!$F$14</f>
        <v>69</v>
      </c>
      <c r="L8" s="17">
        <f>[4]Outubro!$F$15</f>
        <v>58</v>
      </c>
      <c r="M8" s="17">
        <f>[4]Outubro!$F$16</f>
        <v>59</v>
      </c>
      <c r="N8" s="17">
        <f>[4]Outubro!$F$17</f>
        <v>60</v>
      </c>
      <c r="O8" s="17">
        <f>[4]Outubro!$F$18</f>
        <v>67</v>
      </c>
      <c r="P8" s="17">
        <f>[4]Outubro!$F$19</f>
        <v>77</v>
      </c>
      <c r="Q8" s="17">
        <f>[4]Outubro!$F$20</f>
        <v>84</v>
      </c>
      <c r="R8" s="17">
        <f>[4]Outubro!$F$21</f>
        <v>73</v>
      </c>
      <c r="S8" s="17">
        <f>[4]Outubro!$F$22</f>
        <v>75</v>
      </c>
      <c r="T8" s="17">
        <f>[4]Outubro!$F$23</f>
        <v>76</v>
      </c>
      <c r="U8" s="17">
        <f>[4]Outubro!$F$24</f>
        <v>85</v>
      </c>
      <c r="V8" s="17">
        <f>[4]Outubro!$F$25</f>
        <v>92</v>
      </c>
      <c r="W8" s="17">
        <f>[4]Outubro!$F$26</f>
        <v>75</v>
      </c>
      <c r="X8" s="17">
        <f>[4]Outubro!$F$27</f>
        <v>78</v>
      </c>
      <c r="Y8" s="17">
        <f>[4]Outubro!$F$28</f>
        <v>83</v>
      </c>
      <c r="Z8" s="17">
        <f>[4]Outubro!$F$29</f>
        <v>89</v>
      </c>
      <c r="AA8" s="17">
        <f>[4]Outubro!$F$30</f>
        <v>94</v>
      </c>
      <c r="AB8" s="17">
        <f>[4]Outubro!$F$31</f>
        <v>89</v>
      </c>
      <c r="AC8" s="17">
        <f>[4]Outubro!$F$32</f>
        <v>81</v>
      </c>
      <c r="AD8" s="17">
        <f>[4]Outubro!$F$33</f>
        <v>71</v>
      </c>
      <c r="AE8" s="17">
        <f>[4]Outubro!$F$34</f>
        <v>73</v>
      </c>
      <c r="AF8" s="17">
        <f>[4]Outubro!$F$35</f>
        <v>96</v>
      </c>
      <c r="AG8" s="28">
        <f>MAX(B8:AF8)</f>
        <v>97</v>
      </c>
      <c r="AH8" s="31">
        <f t="shared" si="1"/>
        <v>77.741935483870961</v>
      </c>
    </row>
    <row r="9" spans="1:35" ht="17.100000000000001" customHeight="1">
      <c r="A9" s="15" t="s">
        <v>45</v>
      </c>
      <c r="B9" s="17">
        <f>[5]Outubro!$F$5</f>
        <v>100</v>
      </c>
      <c r="C9" s="17">
        <f>[5]Outubro!$F$6</f>
        <v>98</v>
      </c>
      <c r="D9" s="17">
        <f>[5]Outubro!$F$7</f>
        <v>96</v>
      </c>
      <c r="E9" s="17">
        <f>[5]Outubro!$F$8</f>
        <v>75</v>
      </c>
      <c r="F9" s="17">
        <f>[5]Outubro!$F$9</f>
        <v>59</v>
      </c>
      <c r="G9" s="17">
        <f>[5]Outubro!$F$10</f>
        <v>97</v>
      </c>
      <c r="H9" s="17">
        <f>[5]Outubro!$F$11</f>
        <v>100</v>
      </c>
      <c r="I9" s="17">
        <f>[5]Outubro!$F$12</f>
        <v>100</v>
      </c>
      <c r="J9" s="17">
        <f>[5]Outubro!$F$13</f>
        <v>85</v>
      </c>
      <c r="K9" s="17">
        <f>[5]Outubro!$F$14</f>
        <v>85</v>
      </c>
      <c r="L9" s="17">
        <f>[5]Outubro!$F$15</f>
        <v>100</v>
      </c>
      <c r="M9" s="17">
        <f>[5]Outubro!$F$16</f>
        <v>100</v>
      </c>
      <c r="N9" s="17">
        <f>[5]Outubro!$F$17</f>
        <v>100</v>
      </c>
      <c r="O9" s="17">
        <f>[5]Outubro!$F$18</f>
        <v>100</v>
      </c>
      <c r="P9" s="17">
        <f>[5]Outubro!$F$19</f>
        <v>98</v>
      </c>
      <c r="Q9" s="17">
        <f>[5]Outubro!$F$20</f>
        <v>84</v>
      </c>
      <c r="R9" s="17">
        <f>[5]Outubro!$F$21</f>
        <v>79</v>
      </c>
      <c r="S9" s="17">
        <f>[5]Outubro!$F$22</f>
        <v>66</v>
      </c>
      <c r="T9" s="17">
        <f>[5]Outubro!$F$23</f>
        <v>58</v>
      </c>
      <c r="U9" s="17">
        <f>[5]Outubro!$F$24</f>
        <v>100</v>
      </c>
      <c r="V9" s="17">
        <f>[5]Outubro!$F$25</f>
        <v>74</v>
      </c>
      <c r="W9" s="17">
        <f>[5]Outubro!$F$26</f>
        <v>100</v>
      </c>
      <c r="X9" s="17">
        <f>[5]Outubro!$F$27</f>
        <v>98</v>
      </c>
      <c r="Y9" s="17">
        <f>[5]Outubro!$F$28</f>
        <v>100</v>
      </c>
      <c r="Z9" s="17">
        <f>[5]Outubro!$F$29</f>
        <v>100</v>
      </c>
      <c r="AA9" s="17">
        <f>[5]Outubro!$F$30</f>
        <v>97</v>
      </c>
      <c r="AB9" s="17">
        <f>[5]Outubro!$F$31</f>
        <v>97</v>
      </c>
      <c r="AC9" s="17">
        <f>[5]Outubro!$F$32</f>
        <v>100</v>
      </c>
      <c r="AD9" s="17">
        <f>[5]Outubro!$F$33</f>
        <v>96</v>
      </c>
      <c r="AE9" s="17">
        <f>[5]Outubro!$F$34</f>
        <v>100</v>
      </c>
      <c r="AF9" s="17">
        <f>[5]Outubro!$F$35</f>
        <v>100</v>
      </c>
      <c r="AG9" s="28">
        <f>MAX(B9:AF9)</f>
        <v>100</v>
      </c>
      <c r="AH9" s="31">
        <f t="shared" ref="AH9" si="2">AVERAGE(B9:AF9)</f>
        <v>91.677419354838705</v>
      </c>
    </row>
    <row r="10" spans="1:35" ht="17.100000000000001" customHeight="1">
      <c r="A10" s="15" t="s">
        <v>2</v>
      </c>
      <c r="B10" s="17">
        <f>[6]Outubro!$F$5</f>
        <v>75</v>
      </c>
      <c r="C10" s="17">
        <f>[6]Outubro!$F$6</f>
        <v>90</v>
      </c>
      <c r="D10" s="17">
        <f>[6]Outubro!$F$7</f>
        <v>77</v>
      </c>
      <c r="E10" s="17">
        <f>[6]Outubro!$F$8</f>
        <v>65</v>
      </c>
      <c r="F10" s="17">
        <f>[6]Outubro!$F$9</f>
        <v>59</v>
      </c>
      <c r="G10" s="17">
        <f>[6]Outubro!$F$10</f>
        <v>48</v>
      </c>
      <c r="H10" s="17">
        <f>[6]Outubro!$F$11</f>
        <v>71</v>
      </c>
      <c r="I10" s="17">
        <f>[6]Outubro!$F$12</f>
        <v>43</v>
      </c>
      <c r="J10" s="17">
        <f>[6]Outubro!$F$13</f>
        <v>46</v>
      </c>
      <c r="K10" s="17">
        <f>[6]Outubro!$F$14</f>
        <v>50</v>
      </c>
      <c r="L10" s="17">
        <f>[6]Outubro!$F$15</f>
        <v>63</v>
      </c>
      <c r="M10" s="17">
        <f>[6]Outubro!$F$16</f>
        <v>58</v>
      </c>
      <c r="N10" s="17">
        <f>[6]Outubro!$F$17</f>
        <v>61</v>
      </c>
      <c r="O10" s="17">
        <f>[6]Outubro!$F$18</f>
        <v>72</v>
      </c>
      <c r="P10" s="17">
        <f>[6]Outubro!$F$19</f>
        <v>60</v>
      </c>
      <c r="Q10" s="17">
        <f>[6]Outubro!$F$20</f>
        <v>46</v>
      </c>
      <c r="R10" s="17">
        <f>[6]Outubro!$F$21</f>
        <v>74</v>
      </c>
      <c r="S10" s="17">
        <f>[6]Outubro!$F$22</f>
        <v>80</v>
      </c>
      <c r="T10" s="17">
        <f>[6]Outubro!$F$23</f>
        <v>80</v>
      </c>
      <c r="U10" s="17">
        <f>[6]Outubro!$F$24</f>
        <v>91</v>
      </c>
      <c r="V10" s="17">
        <f>[6]Outubro!$F$25</f>
        <v>90</v>
      </c>
      <c r="W10" s="17">
        <f>[6]Outubro!$F$26</f>
        <v>72</v>
      </c>
      <c r="X10" s="17">
        <f>[6]Outubro!$F$27</f>
        <v>77</v>
      </c>
      <c r="Y10" s="17">
        <f>[6]Outubro!$F$28</f>
        <v>92</v>
      </c>
      <c r="Z10" s="17">
        <f>[6]Outubro!$F$29</f>
        <v>93</v>
      </c>
      <c r="AA10" s="17">
        <f>[6]Outubro!$F$30</f>
        <v>89</v>
      </c>
      <c r="AB10" s="17">
        <f>[6]Outubro!$F$31</f>
        <v>91</v>
      </c>
      <c r="AC10" s="17">
        <f>[6]Outubro!$F$32</f>
        <v>86</v>
      </c>
      <c r="AD10" s="17">
        <f>[6]Outubro!$F$33</f>
        <v>86</v>
      </c>
      <c r="AE10" s="17">
        <f>[6]Outubro!$F$34</f>
        <v>83</v>
      </c>
      <c r="AF10" s="17">
        <f>[6]Outubro!$F$35</f>
        <v>90</v>
      </c>
      <c r="AG10" s="28">
        <f t="shared" ref="AG10:AG16" si="3">MAX(B10:AF10)</f>
        <v>93</v>
      </c>
      <c r="AH10" s="31">
        <f>AVERAGE(B10:AF10)</f>
        <v>72.838709677419359</v>
      </c>
    </row>
    <row r="11" spans="1:35" ht="17.100000000000001" customHeight="1">
      <c r="A11" s="15" t="s">
        <v>3</v>
      </c>
      <c r="B11" s="17">
        <f>[7]Outubro!$F$5</f>
        <v>92</v>
      </c>
      <c r="C11" s="17">
        <f>[7]Outubro!$F$6</f>
        <v>93</v>
      </c>
      <c r="D11" s="17">
        <f>[7]Outubro!$F$7</f>
        <v>79</v>
      </c>
      <c r="E11" s="17">
        <f>[7]Outubro!$F$8</f>
        <v>68</v>
      </c>
      <c r="F11" s="17">
        <f>[7]Outubro!$F$9</f>
        <v>71</v>
      </c>
      <c r="G11" s="17">
        <f>[7]Outubro!$F$10</f>
        <v>77</v>
      </c>
      <c r="H11" s="17">
        <f>[7]Outubro!$F$11</f>
        <v>78</v>
      </c>
      <c r="I11" s="17">
        <f>[7]Outubro!$F$12</f>
        <v>78</v>
      </c>
      <c r="J11" s="17">
        <f>[7]Outubro!$F$13</f>
        <v>72</v>
      </c>
      <c r="K11" s="17">
        <f>[7]Outubro!$F$14</f>
        <v>71</v>
      </c>
      <c r="L11" s="17">
        <f>[7]Outubro!$F$15</f>
        <v>75</v>
      </c>
      <c r="M11" s="17">
        <f>[7]Outubro!$F$16</f>
        <v>77</v>
      </c>
      <c r="N11" s="17">
        <f>[7]Outubro!$F$17</f>
        <v>69</v>
      </c>
      <c r="O11" s="17">
        <f>[7]Outubro!$F$18</f>
        <v>74</v>
      </c>
      <c r="P11" s="17">
        <f>[7]Outubro!$F$19</f>
        <v>67</v>
      </c>
      <c r="Q11" s="17">
        <f>[7]Outubro!$F$20</f>
        <v>68</v>
      </c>
      <c r="R11" s="17">
        <f>[7]Outubro!$F$21</f>
        <v>61</v>
      </c>
      <c r="S11" s="17">
        <f>[7]Outubro!$F$22</f>
        <v>78</v>
      </c>
      <c r="T11" s="17">
        <f>[7]Outubro!$F$23</f>
        <v>85</v>
      </c>
      <c r="U11" s="17">
        <f>[7]Outubro!$F$24</f>
        <v>85</v>
      </c>
      <c r="V11" s="17">
        <f>[7]Outubro!$F$25</f>
        <v>88</v>
      </c>
      <c r="W11" s="17">
        <f>[7]Outubro!$F$26</f>
        <v>70</v>
      </c>
      <c r="X11" s="17">
        <f>[7]Outubro!$F$27</f>
        <v>84</v>
      </c>
      <c r="Y11" s="17">
        <f>[7]Outubro!$F$28</f>
        <v>89</v>
      </c>
      <c r="Z11" s="17">
        <f>[7]Outubro!$F$29</f>
        <v>93</v>
      </c>
      <c r="AA11" s="17">
        <f>[7]Outubro!$F$30</f>
        <v>93</v>
      </c>
      <c r="AB11" s="17">
        <f>[7]Outubro!$F$31</f>
        <v>93</v>
      </c>
      <c r="AC11" s="17">
        <f>[7]Outubro!$F$32</f>
        <v>91</v>
      </c>
      <c r="AD11" s="17">
        <f>[7]Outubro!$F$33</f>
        <v>82</v>
      </c>
      <c r="AE11" s="17">
        <f>[7]Outubro!$F$34</f>
        <v>87</v>
      </c>
      <c r="AF11" s="17">
        <f>[7]Outubro!$F$35</f>
        <v>91</v>
      </c>
      <c r="AG11" s="28">
        <f t="shared" si="3"/>
        <v>93</v>
      </c>
      <c r="AH11" s="31">
        <f>AVERAGE(B11:AF11)</f>
        <v>79.967741935483872</v>
      </c>
    </row>
    <row r="12" spans="1:35" ht="17.100000000000001" customHeight="1">
      <c r="A12" s="15" t="s">
        <v>4</v>
      </c>
      <c r="B12" s="17">
        <f>[8]Outubro!$F$5</f>
        <v>93</v>
      </c>
      <c r="C12" s="17">
        <f>[8]Outubro!$F$6</f>
        <v>94</v>
      </c>
      <c r="D12" s="17">
        <f>[8]Outubro!$F$7</f>
        <v>93</v>
      </c>
      <c r="E12" s="17">
        <f>[8]Outubro!$F$8</f>
        <v>71</v>
      </c>
      <c r="F12" s="17">
        <f>[8]Outubro!$F$9</f>
        <v>61</v>
      </c>
      <c r="G12" s="17">
        <f>[8]Outubro!$F$10</f>
        <v>59</v>
      </c>
      <c r="H12" s="17">
        <f>[8]Outubro!$F$11</f>
        <v>55</v>
      </c>
      <c r="I12" s="17">
        <f>[8]Outubro!$F$12</f>
        <v>46</v>
      </c>
      <c r="J12" s="17">
        <f>[8]Outubro!$F$13</f>
        <v>42</v>
      </c>
      <c r="K12" s="17">
        <f>[8]Outubro!$F$14</f>
        <v>53</v>
      </c>
      <c r="L12" s="17">
        <f>[8]Outubro!$F$15</f>
        <v>62</v>
      </c>
      <c r="M12" s="17">
        <f>[8]Outubro!$F$16</f>
        <v>46</v>
      </c>
      <c r="N12" s="17">
        <f>[8]Outubro!$F$17</f>
        <v>40</v>
      </c>
      <c r="O12" s="17">
        <f>[8]Outubro!$F$18</f>
        <v>43</v>
      </c>
      <c r="P12" s="17">
        <f>[8]Outubro!$F$19</f>
        <v>38</v>
      </c>
      <c r="Q12" s="17">
        <f>[8]Outubro!$F$20</f>
        <v>47</v>
      </c>
      <c r="R12" s="17">
        <f>[8]Outubro!$F$21</f>
        <v>66</v>
      </c>
      <c r="S12" s="17">
        <f>[8]Outubro!$F$22</f>
        <v>83</v>
      </c>
      <c r="T12" s="17">
        <f>[8]Outubro!$F$23</f>
        <v>82</v>
      </c>
      <c r="U12" s="17">
        <f>[8]Outubro!$F$24</f>
        <v>92</v>
      </c>
      <c r="V12" s="17">
        <f>[8]Outubro!$F$25</f>
        <v>94</v>
      </c>
      <c r="W12" s="17">
        <f>[8]Outubro!$F$26</f>
        <v>82</v>
      </c>
      <c r="X12" s="17">
        <f>[8]Outubro!$F$27</f>
        <v>79</v>
      </c>
      <c r="Y12" s="17">
        <f>[8]Outubro!$F$28</f>
        <v>93</v>
      </c>
      <c r="Z12" s="17">
        <f>[8]Outubro!$F$29</f>
        <v>93</v>
      </c>
      <c r="AA12" s="17">
        <f>[8]Outubro!$F$30</f>
        <v>94</v>
      </c>
      <c r="AB12" s="17">
        <f>[8]Outubro!$F$31</f>
        <v>95</v>
      </c>
      <c r="AC12" s="17">
        <f>[8]Outubro!$F$32</f>
        <v>80</v>
      </c>
      <c r="AD12" s="17">
        <f>[8]Outubro!$F$33</f>
        <v>90</v>
      </c>
      <c r="AE12" s="17">
        <f>[8]Outubro!$F$34</f>
        <v>83</v>
      </c>
      <c r="AF12" s="17">
        <f>[8]Outubro!$F$35</f>
        <v>95</v>
      </c>
      <c r="AG12" s="28">
        <f>MAX(B12:AF12)</f>
        <v>95</v>
      </c>
      <c r="AH12" s="31">
        <f t="shared" si="1"/>
        <v>72.387096774193552</v>
      </c>
    </row>
    <row r="13" spans="1:35" ht="17.100000000000001" customHeight="1">
      <c r="A13" s="15" t="s">
        <v>5</v>
      </c>
      <c r="B13" s="17">
        <f>[9]Outubro!$F$5</f>
        <v>74</v>
      </c>
      <c r="C13" s="17">
        <f>[9]Outubro!$F$6</f>
        <v>93</v>
      </c>
      <c r="D13" s="17">
        <f>[9]Outubro!$F$7</f>
        <v>73</v>
      </c>
      <c r="E13" s="17">
        <f>[9]Outubro!$F$8</f>
        <v>67</v>
      </c>
      <c r="F13" s="17">
        <f>[9]Outubro!$F$9</f>
        <v>83</v>
      </c>
      <c r="G13" s="17">
        <f>[9]Outubro!$F$10</f>
        <v>82</v>
      </c>
      <c r="H13" s="17">
        <f>[9]Outubro!$F$11</f>
        <v>81</v>
      </c>
      <c r="I13" s="17">
        <f>[9]Outubro!$F$12</f>
        <v>78</v>
      </c>
      <c r="J13" s="17">
        <f>[9]Outubro!$F$13</f>
        <v>80</v>
      </c>
      <c r="K13" s="17">
        <f>[9]Outubro!$F$14</f>
        <v>69</v>
      </c>
      <c r="L13" s="17">
        <f>[9]Outubro!$F$15</f>
        <v>72</v>
      </c>
      <c r="M13" s="17">
        <f>[9]Outubro!$F$16</f>
        <v>84</v>
      </c>
      <c r="N13" s="17">
        <f>[9]Outubro!$F$17</f>
        <v>78</v>
      </c>
      <c r="O13" s="17">
        <f>[9]Outubro!$F$18</f>
        <v>76</v>
      </c>
      <c r="P13" s="17">
        <f>[9]Outubro!$F$19</f>
        <v>62</v>
      </c>
      <c r="Q13" s="17">
        <f>[9]Outubro!$F$20</f>
        <v>65</v>
      </c>
      <c r="R13" s="17">
        <f>[9]Outubro!$F$21</f>
        <v>63</v>
      </c>
      <c r="S13" s="17">
        <f>[9]Outubro!$F$22</f>
        <v>77</v>
      </c>
      <c r="T13" s="17">
        <f>[9]Outubro!$F$23</f>
        <v>66</v>
      </c>
      <c r="U13" s="17">
        <f>[9]Outubro!$F$24</f>
        <v>94</v>
      </c>
      <c r="V13" s="17">
        <f>[9]Outubro!$F$25</f>
        <v>91</v>
      </c>
      <c r="W13" s="17">
        <f>[9]Outubro!$F$26</f>
        <v>78</v>
      </c>
      <c r="X13" s="17">
        <f>[9]Outubro!$F$27</f>
        <v>67</v>
      </c>
      <c r="Y13" s="17">
        <f>[9]Outubro!$F$28</f>
        <v>92</v>
      </c>
      <c r="Z13" s="17">
        <f>[9]Outubro!$F$29</f>
        <v>93</v>
      </c>
      <c r="AA13" s="17">
        <f>[9]Outubro!$F$30</f>
        <v>87</v>
      </c>
      <c r="AB13" s="17">
        <f>[9]Outubro!$F$31</f>
        <v>89</v>
      </c>
      <c r="AC13" s="17">
        <f>[9]Outubro!$F$32</f>
        <v>92</v>
      </c>
      <c r="AD13" s="17">
        <f>[9]Outubro!$F$33</f>
        <v>84</v>
      </c>
      <c r="AE13" s="17">
        <f>[9]Outubro!$F$34</f>
        <v>80</v>
      </c>
      <c r="AF13" s="17">
        <f>[9]Outubro!$F$35</f>
        <v>85</v>
      </c>
      <c r="AG13" s="28">
        <f t="shared" si="3"/>
        <v>94</v>
      </c>
      <c r="AH13" s="31">
        <f t="shared" si="1"/>
        <v>79.193548387096769</v>
      </c>
    </row>
    <row r="14" spans="1:35" ht="17.100000000000001" customHeight="1">
      <c r="A14" s="15" t="s">
        <v>47</v>
      </c>
      <c r="B14" s="17">
        <f>[10]Outubro!$F$5</f>
        <v>91</v>
      </c>
      <c r="C14" s="17">
        <f>[10]Outubro!$F$6</f>
        <v>98</v>
      </c>
      <c r="D14" s="17">
        <f>[10]Outubro!$F$7</f>
        <v>85</v>
      </c>
      <c r="E14" s="17">
        <f>[10]Outubro!$F$8</f>
        <v>66</v>
      </c>
      <c r="F14" s="17">
        <f>[10]Outubro!$F$9</f>
        <v>63</v>
      </c>
      <c r="G14" s="17">
        <f>[10]Outubro!$F$10</f>
        <v>60</v>
      </c>
      <c r="H14" s="17">
        <f>[10]Outubro!$F$11</f>
        <v>53</v>
      </c>
      <c r="I14" s="17">
        <f>[10]Outubro!$F$12</f>
        <v>51</v>
      </c>
      <c r="J14" s="17">
        <f>[10]Outubro!$F$13</f>
        <v>50</v>
      </c>
      <c r="K14" s="17">
        <f>[10]Outubro!$F$14</f>
        <v>70</v>
      </c>
      <c r="L14" s="17">
        <f>[10]Outubro!$F$15</f>
        <v>66</v>
      </c>
      <c r="M14" s="17">
        <f>[10]Outubro!$F$16</f>
        <v>49</v>
      </c>
      <c r="N14" s="17">
        <f>[10]Outubro!$F$17</f>
        <v>67</v>
      </c>
      <c r="O14" s="17">
        <f>[10]Outubro!$F$18</f>
        <v>65</v>
      </c>
      <c r="P14" s="17">
        <f>[10]Outubro!$F$19</f>
        <v>64</v>
      </c>
      <c r="Q14" s="17">
        <f>[10]Outubro!$F$20</f>
        <v>62</v>
      </c>
      <c r="R14" s="17">
        <f>[10]Outubro!$F$21</f>
        <v>89</v>
      </c>
      <c r="S14" s="17">
        <f>[10]Outubro!$F$22</f>
        <v>84</v>
      </c>
      <c r="T14" s="17">
        <f>[10]Outubro!$F$23</f>
        <v>89</v>
      </c>
      <c r="U14" s="17">
        <f>[10]Outubro!$F$24</f>
        <v>93</v>
      </c>
      <c r="V14" s="17">
        <f>[10]Outubro!$F$25</f>
        <v>97</v>
      </c>
      <c r="W14" s="17">
        <f>[10]Outubro!$F$26</f>
        <v>81</v>
      </c>
      <c r="X14" s="17">
        <f>[10]Outubro!$F$27</f>
        <v>95</v>
      </c>
      <c r="Y14" s="17">
        <f>[10]Outubro!$F$28</f>
        <v>99</v>
      </c>
      <c r="Z14" s="17">
        <f>[10]Outubro!$F$29</f>
        <v>98</v>
      </c>
      <c r="AA14" s="17">
        <f>[10]Outubro!$F$30</f>
        <v>98</v>
      </c>
      <c r="AB14" s="17">
        <f>[10]Outubro!$F$31</f>
        <v>98</v>
      </c>
      <c r="AC14" s="17">
        <f>[10]Outubro!$F$32</f>
        <v>96</v>
      </c>
      <c r="AD14" s="17">
        <f>[10]Outubro!$F$33</f>
        <v>98</v>
      </c>
      <c r="AE14" s="17">
        <f>[10]Outubro!$F$34</f>
        <v>96</v>
      </c>
      <c r="AF14" s="17">
        <f>[10]Outubro!$F$35</f>
        <v>99</v>
      </c>
      <c r="AG14" s="28">
        <f t="shared" ref="AG14" si="4">MAX(B14:AF14)</f>
        <v>99</v>
      </c>
      <c r="AH14" s="31">
        <f t="shared" ref="AH14" si="5">AVERAGE(B14:AF14)</f>
        <v>79.677419354838705</v>
      </c>
    </row>
    <row r="15" spans="1:35" ht="17.100000000000001" customHeight="1">
      <c r="A15" s="15" t="s">
        <v>6</v>
      </c>
      <c r="B15" s="17">
        <f>[11]Outubro!$F$5</f>
        <v>91</v>
      </c>
      <c r="C15" s="17">
        <f>[11]Outubro!$F$6</f>
        <v>68</v>
      </c>
      <c r="D15" s="17">
        <f>[11]Outubro!$F$7</f>
        <v>74</v>
      </c>
      <c r="E15" s="17">
        <f>[11]Outubro!$F$8</f>
        <v>78</v>
      </c>
      <c r="F15" s="17">
        <f>[11]Outubro!$F$9</f>
        <v>72</v>
      </c>
      <c r="G15" s="17">
        <f>[11]Outubro!$F$10</f>
        <v>72</v>
      </c>
      <c r="H15" s="17">
        <f>[11]Outubro!$F$11</f>
        <v>75</v>
      </c>
      <c r="I15" s="17">
        <f>[11]Outubro!$F$12</f>
        <v>76</v>
      </c>
      <c r="J15" s="17">
        <f>[11]Outubro!$F$13</f>
        <v>73</v>
      </c>
      <c r="K15" s="17">
        <f>[11]Outubro!$F$14</f>
        <v>83</v>
      </c>
      <c r="L15" s="17">
        <f>[11]Outubro!$F$15</f>
        <v>81</v>
      </c>
      <c r="M15" s="17">
        <f>[11]Outubro!$F$16</f>
        <v>78</v>
      </c>
      <c r="N15" s="17">
        <f>[11]Outubro!$F$17</f>
        <v>86</v>
      </c>
      <c r="O15" s="17">
        <f>[11]Outubro!$F$18</f>
        <v>77</v>
      </c>
      <c r="P15" s="17">
        <f>[11]Outubro!$F$19</f>
        <v>84</v>
      </c>
      <c r="Q15" s="17">
        <f>[11]Outubro!$F$20</f>
        <v>76</v>
      </c>
      <c r="R15" s="17">
        <f>[11]Outubro!$F$21</f>
        <v>89</v>
      </c>
      <c r="S15" s="17">
        <f>[11]Outubro!$F$22</f>
        <v>87</v>
      </c>
      <c r="T15" s="17">
        <f>[11]Outubro!$F$23</f>
        <v>93</v>
      </c>
      <c r="U15" s="17">
        <f>[11]Outubro!$F$24</f>
        <v>92</v>
      </c>
      <c r="V15" s="17">
        <f>[11]Outubro!$F$25</f>
        <v>91</v>
      </c>
      <c r="W15" s="17">
        <f>[11]Outubro!$F$26</f>
        <v>80</v>
      </c>
      <c r="X15" s="17">
        <f>[11]Outubro!$F$27</f>
        <v>81</v>
      </c>
      <c r="Y15" s="17">
        <f>[11]Outubro!$F$28</f>
        <v>92</v>
      </c>
      <c r="Z15" s="17">
        <f>[11]Outubro!$F$29</f>
        <v>93</v>
      </c>
      <c r="AA15" s="17">
        <f>[11]Outubro!$F$30</f>
        <v>93</v>
      </c>
      <c r="AB15" s="17">
        <f>[11]Outubro!$F$31</f>
        <v>94</v>
      </c>
      <c r="AC15" s="17">
        <f>[11]Outubro!$F$32</f>
        <v>93</v>
      </c>
      <c r="AD15" s="17">
        <f>[11]Outubro!$F$33</f>
        <v>92</v>
      </c>
      <c r="AE15" s="17">
        <f>[11]Outubro!$F$34</f>
        <v>91</v>
      </c>
      <c r="AF15" s="17">
        <f>[11]Outubro!$F$35</f>
        <v>89</v>
      </c>
      <c r="AG15" s="28">
        <f t="shared" si="3"/>
        <v>94</v>
      </c>
      <c r="AH15" s="31">
        <f t="shared" si="1"/>
        <v>83.677419354838705</v>
      </c>
    </row>
    <row r="16" spans="1:35" ht="17.100000000000001" customHeight="1">
      <c r="A16" s="15" t="s">
        <v>7</v>
      </c>
      <c r="B16" s="17">
        <f>[12]Outubro!$F$5</f>
        <v>77</v>
      </c>
      <c r="C16" s="17">
        <f>[12]Outubro!$F$6</f>
        <v>93</v>
      </c>
      <c r="D16" s="17">
        <f>[12]Outubro!$F$7</f>
        <v>78</v>
      </c>
      <c r="E16" s="17">
        <f>[12]Outubro!$F$8</f>
        <v>79</v>
      </c>
      <c r="F16" s="17">
        <f>[12]Outubro!$F$9</f>
        <v>79</v>
      </c>
      <c r="G16" s="17">
        <f>[12]Outubro!$F$10</f>
        <v>70</v>
      </c>
      <c r="H16" s="17">
        <f>[12]Outubro!$F$11</f>
        <v>93</v>
      </c>
      <c r="I16" s="17">
        <f>[12]Outubro!$F$12</f>
        <v>55</v>
      </c>
      <c r="J16" s="17">
        <f>[12]Outubro!$F$13</f>
        <v>53</v>
      </c>
      <c r="K16" s="17">
        <f>[12]Outubro!$F$14</f>
        <v>56</v>
      </c>
      <c r="L16" s="17">
        <f>[12]Outubro!$F$15</f>
        <v>55</v>
      </c>
      <c r="M16" s="17">
        <f>[12]Outubro!$F$16</f>
        <v>92</v>
      </c>
      <c r="N16" s="17">
        <f>[12]Outubro!$F$17</f>
        <v>68</v>
      </c>
      <c r="O16" s="17">
        <f>[12]Outubro!$F$18</f>
        <v>73</v>
      </c>
      <c r="P16" s="17">
        <f>[12]Outubro!$F$19</f>
        <v>73</v>
      </c>
      <c r="Q16" s="17">
        <f>[12]Outubro!$F$20</f>
        <v>72</v>
      </c>
      <c r="R16" s="17">
        <f>[12]Outubro!$F$21</f>
        <v>60</v>
      </c>
      <c r="S16" s="17">
        <f>[12]Outubro!$F$22</f>
        <v>57</v>
      </c>
      <c r="T16" s="17">
        <f>[12]Outubro!$F$23</f>
        <v>73</v>
      </c>
      <c r="U16" s="17">
        <f>[12]Outubro!$F$24</f>
        <v>96</v>
      </c>
      <c r="V16" s="17">
        <f>[12]Outubro!$F$25</f>
        <v>97</v>
      </c>
      <c r="W16" s="17">
        <f>[12]Outubro!$F$26</f>
        <v>80</v>
      </c>
      <c r="X16" s="17">
        <f>[12]Outubro!$F$27</f>
        <v>77</v>
      </c>
      <c r="Y16" s="17">
        <f>[12]Outubro!$F$28</f>
        <v>96</v>
      </c>
      <c r="Z16" s="17">
        <f>[12]Outubro!$F$29</f>
        <v>96</v>
      </c>
      <c r="AA16" s="17">
        <f>[12]Outubro!$F$30</f>
        <v>97</v>
      </c>
      <c r="AB16" s="17">
        <f>[12]Outubro!$F$31</f>
        <v>92</v>
      </c>
      <c r="AC16" s="17">
        <f>[12]Outubro!$F$32</f>
        <v>77</v>
      </c>
      <c r="AD16" s="17">
        <f>[12]Outubro!$F$33</f>
        <v>88</v>
      </c>
      <c r="AE16" s="17">
        <f>[12]Outubro!$F$34</f>
        <v>95</v>
      </c>
      <c r="AF16" s="17">
        <f>[12]Outubro!$F$35</f>
        <v>97</v>
      </c>
      <c r="AG16" s="28">
        <f t="shared" si="3"/>
        <v>97</v>
      </c>
      <c r="AH16" s="31">
        <f t="shared" si="1"/>
        <v>78.838709677419359</v>
      </c>
    </row>
    <row r="17" spans="1:36" ht="17.100000000000001" customHeight="1">
      <c r="A17" s="15" t="s">
        <v>8</v>
      </c>
      <c r="B17" s="17">
        <f>[13]Outubro!$F$5</f>
        <v>90</v>
      </c>
      <c r="C17" s="17">
        <f>[13]Outubro!$F$6</f>
        <v>93</v>
      </c>
      <c r="D17" s="17">
        <f>[13]Outubro!$F$7</f>
        <v>83</v>
      </c>
      <c r="E17" s="17">
        <f>[13]Outubro!$F$8</f>
        <v>77</v>
      </c>
      <c r="F17" s="17">
        <f>[13]Outubro!$F$9</f>
        <v>79</v>
      </c>
      <c r="G17" s="17">
        <f>[13]Outubro!$F$10</f>
        <v>92</v>
      </c>
      <c r="H17" s="17">
        <f>[13]Outubro!$F$11</f>
        <v>94</v>
      </c>
      <c r="I17" s="17">
        <f>[13]Outubro!$F$12</f>
        <v>85</v>
      </c>
      <c r="J17" s="17">
        <f>[13]Outubro!$F$13</f>
        <v>70</v>
      </c>
      <c r="K17" s="17">
        <f>[13]Outubro!$F$14</f>
        <v>77</v>
      </c>
      <c r="L17" s="17">
        <f>[13]Outubro!$F$15</f>
        <v>84</v>
      </c>
      <c r="M17" s="17">
        <f>[13]Outubro!$F$16</f>
        <v>93</v>
      </c>
      <c r="N17" s="17">
        <f>[13]Outubro!$F$17</f>
        <v>81</v>
      </c>
      <c r="O17" s="17">
        <f>[13]Outubro!$F$18</f>
        <v>80</v>
      </c>
      <c r="P17" s="17">
        <f>[13]Outubro!$F$19</f>
        <v>89</v>
      </c>
      <c r="Q17" s="17">
        <f>[13]Outubro!$F$20</f>
        <v>79</v>
      </c>
      <c r="R17" s="17">
        <f>[13]Outubro!$F$21</f>
        <v>77</v>
      </c>
      <c r="S17" s="17">
        <f>[13]Outubro!$F$22</f>
        <v>71</v>
      </c>
      <c r="T17" s="17">
        <f>[13]Outubro!$F$23</f>
        <v>94</v>
      </c>
      <c r="U17" s="17">
        <f>[13]Outubro!$F$24</f>
        <v>98</v>
      </c>
      <c r="V17" s="17">
        <f>[13]Outubro!$F$25</f>
        <v>100</v>
      </c>
      <c r="W17" s="17">
        <f>[13]Outubro!$F$26</f>
        <v>89</v>
      </c>
      <c r="X17" s="17">
        <f>[13]Outubro!$F$27</f>
        <v>90</v>
      </c>
      <c r="Y17" s="17">
        <f>[13]Outubro!$F$28</f>
        <v>93</v>
      </c>
      <c r="Z17" s="17">
        <f>[13]Outubro!$F$29</f>
        <v>92</v>
      </c>
      <c r="AA17" s="17">
        <f>[13]Outubro!$F$30</f>
        <v>96</v>
      </c>
      <c r="AB17" s="17">
        <f>[13]Outubro!$F$31</f>
        <v>91</v>
      </c>
      <c r="AC17" s="17">
        <f>[13]Outubro!$F$32</f>
        <v>81</v>
      </c>
      <c r="AD17" s="17">
        <f>[13]Outubro!$F$33</f>
        <v>81</v>
      </c>
      <c r="AE17" s="17">
        <f>[13]Outubro!$F$34</f>
        <v>97</v>
      </c>
      <c r="AF17" s="17">
        <f>[13]Outubro!$F$35</f>
        <v>95</v>
      </c>
      <c r="AG17" s="28">
        <f>MAX(B17:AF17)</f>
        <v>100</v>
      </c>
      <c r="AH17" s="31">
        <f>AVERAGE(B17:AF17)</f>
        <v>86.806451612903231</v>
      </c>
    </row>
    <row r="18" spans="1:36" ht="17.100000000000001" customHeight="1">
      <c r="A18" s="15" t="s">
        <v>9</v>
      </c>
      <c r="B18" s="17">
        <f>[14]Outubro!$F$5</f>
        <v>80</v>
      </c>
      <c r="C18" s="17">
        <f>[14]Outubro!$F$6</f>
        <v>95</v>
      </c>
      <c r="D18" s="17">
        <f>[14]Outubro!$F$7</f>
        <v>79</v>
      </c>
      <c r="E18" s="17">
        <f>[14]Outubro!$F$8</f>
        <v>79</v>
      </c>
      <c r="F18" s="17">
        <f>[14]Outubro!$F$9</f>
        <v>78</v>
      </c>
      <c r="G18" s="17">
        <f>[14]Outubro!$F$10</f>
        <v>77</v>
      </c>
      <c r="H18" s="17">
        <f>[14]Outubro!$F$11</f>
        <v>85</v>
      </c>
      <c r="I18" s="17">
        <f>[14]Outubro!$F$12</f>
        <v>56</v>
      </c>
      <c r="J18" s="17">
        <f>[14]Outubro!$F$13</f>
        <v>51</v>
      </c>
      <c r="K18" s="17">
        <f>[14]Outubro!$F$14</f>
        <v>57</v>
      </c>
      <c r="L18" s="17">
        <f>[14]Outubro!$F$15</f>
        <v>57</v>
      </c>
      <c r="M18" s="17">
        <f>[14]Outubro!$F$16</f>
        <v>51</v>
      </c>
      <c r="N18" s="17">
        <f>[14]Outubro!$F$17</f>
        <v>52</v>
      </c>
      <c r="O18" s="17">
        <f>[14]Outubro!$F$18</f>
        <v>52</v>
      </c>
      <c r="P18" s="17">
        <f>[14]Outubro!$F$19</f>
        <v>74</v>
      </c>
      <c r="Q18" s="17">
        <f>[14]Outubro!$F$20</f>
        <v>77</v>
      </c>
      <c r="R18" s="17">
        <f>[14]Outubro!$F$21</f>
        <v>66</v>
      </c>
      <c r="S18" s="17">
        <f>[14]Outubro!$F$22</f>
        <v>95</v>
      </c>
      <c r="T18" s="17">
        <f>[14]Outubro!$F$23</f>
        <v>78</v>
      </c>
      <c r="U18" s="17">
        <f>[14]Outubro!$F$24</f>
        <v>96</v>
      </c>
      <c r="V18" s="17">
        <f>[14]Outubro!$F$25</f>
        <v>96</v>
      </c>
      <c r="W18" s="17">
        <f>[14]Outubro!$F$26</f>
        <v>82</v>
      </c>
      <c r="X18" s="17">
        <f>[14]Outubro!$F$27</f>
        <v>82</v>
      </c>
      <c r="Y18" s="17">
        <f>[14]Outubro!$F$28</f>
        <v>88</v>
      </c>
      <c r="Z18" s="17">
        <f>[14]Outubro!$F$29</f>
        <v>95</v>
      </c>
      <c r="AA18" s="17">
        <f>[14]Outubro!$F$30</f>
        <v>95</v>
      </c>
      <c r="AB18" s="17">
        <f>[14]Outubro!$F$31</f>
        <v>89</v>
      </c>
      <c r="AC18" s="17">
        <f>[14]Outubro!$F$32</f>
        <v>78</v>
      </c>
      <c r="AD18" s="17">
        <f>[14]Outubro!$F$33</f>
        <v>72</v>
      </c>
      <c r="AE18" s="17">
        <f>[14]Outubro!$F$34</f>
        <v>89</v>
      </c>
      <c r="AF18" s="17">
        <f>[14]Outubro!$F$35</f>
        <v>94</v>
      </c>
      <c r="AG18" s="28">
        <f t="shared" ref="AG18:AG29" si="6">MAX(B18:AF18)</f>
        <v>96</v>
      </c>
      <c r="AH18" s="31">
        <f t="shared" ref="AH18:AH30" si="7">AVERAGE(B18:AF18)</f>
        <v>77.258064516129039</v>
      </c>
    </row>
    <row r="19" spans="1:36" ht="17.100000000000001" customHeight="1">
      <c r="A19" s="15" t="s">
        <v>46</v>
      </c>
      <c r="B19" s="17">
        <f>[15]Outubro!$F$5</f>
        <v>79</v>
      </c>
      <c r="C19" s="17">
        <f>[15]Outubro!$F$6</f>
        <v>84</v>
      </c>
      <c r="D19" s="17">
        <f>[15]Outubro!$F$7</f>
        <v>71</v>
      </c>
      <c r="E19" s="17">
        <f>[15]Outubro!$F$8</f>
        <v>68</v>
      </c>
      <c r="F19" s="17">
        <f>[15]Outubro!$F$9</f>
        <v>62</v>
      </c>
      <c r="G19" s="17">
        <f>[15]Outubro!$F$10</f>
        <v>60</v>
      </c>
      <c r="H19" s="17">
        <f>[15]Outubro!$F$11</f>
        <v>69</v>
      </c>
      <c r="I19" s="17">
        <f>[15]Outubro!$F$12</f>
        <v>78</v>
      </c>
      <c r="J19" s="17">
        <f>[15]Outubro!$F$13</f>
        <v>81</v>
      </c>
      <c r="K19" s="17">
        <f>[15]Outubro!$F$14</f>
        <v>77</v>
      </c>
      <c r="L19" s="17">
        <f>[15]Outubro!$F$15</f>
        <v>85</v>
      </c>
      <c r="M19" s="17">
        <f>[15]Outubro!$F$16</f>
        <v>92</v>
      </c>
      <c r="N19" s="17">
        <f>[15]Outubro!$F$17</f>
        <v>85</v>
      </c>
      <c r="O19" s="17">
        <f>[15]Outubro!$F$18</f>
        <v>85</v>
      </c>
      <c r="P19" s="17">
        <f>[15]Outubro!$F$19</f>
        <v>87</v>
      </c>
      <c r="Q19" s="17">
        <f>[15]Outubro!$F$20</f>
        <v>79</v>
      </c>
      <c r="R19" s="17">
        <f>[15]Outubro!$F$21</f>
        <v>79</v>
      </c>
      <c r="S19" s="17">
        <f>[15]Outubro!$F$22</f>
        <v>78</v>
      </c>
      <c r="T19" s="17">
        <f>[15]Outubro!$F$23</f>
        <v>80</v>
      </c>
      <c r="U19" s="17">
        <f>[15]Outubro!$F$24</f>
        <v>81</v>
      </c>
      <c r="V19" s="17">
        <f>[15]Outubro!$F$25</f>
        <v>95</v>
      </c>
      <c r="W19" s="17">
        <f>[15]Outubro!$F$26</f>
        <v>82</v>
      </c>
      <c r="X19" s="17">
        <f>[15]Outubro!$F$27</f>
        <v>61</v>
      </c>
      <c r="Y19" s="17">
        <f>[15]Outubro!$F$28</f>
        <v>81</v>
      </c>
      <c r="Z19" s="17">
        <f>[15]Outubro!$F$29</f>
        <v>90</v>
      </c>
      <c r="AA19" s="17">
        <f>[15]Outubro!$F$30</f>
        <v>95</v>
      </c>
      <c r="AB19" s="17">
        <f>[15]Outubro!$F$31</f>
        <v>92</v>
      </c>
      <c r="AC19" s="17">
        <f>[15]Outubro!$F$32</f>
        <v>82</v>
      </c>
      <c r="AD19" s="17">
        <f>[15]Outubro!$F$33</f>
        <v>86</v>
      </c>
      <c r="AE19" s="17">
        <f>[15]Outubro!$F$34</f>
        <v>90</v>
      </c>
      <c r="AF19" s="17">
        <f>[15]Outubro!$F$35</f>
        <v>89</v>
      </c>
      <c r="AG19" s="28">
        <f t="shared" ref="AG19" si="8">MAX(B19:AF19)</f>
        <v>95</v>
      </c>
      <c r="AH19" s="31">
        <f t="shared" ref="AH19" si="9">AVERAGE(B19:AF19)</f>
        <v>80.741935483870961</v>
      </c>
    </row>
    <row r="20" spans="1:36" ht="17.100000000000001" customHeight="1">
      <c r="A20" s="15" t="s">
        <v>10</v>
      </c>
      <c r="B20" s="17">
        <f>[16]Outubro!$F$5</f>
        <v>84</v>
      </c>
      <c r="C20" s="17">
        <f>[16]Outubro!$F$6</f>
        <v>94</v>
      </c>
      <c r="D20" s="17">
        <f>[16]Outubro!$F$7</f>
        <v>83</v>
      </c>
      <c r="E20" s="17">
        <f>[16]Outubro!$F$8</f>
        <v>73</v>
      </c>
      <c r="F20" s="17">
        <f>[16]Outubro!$F$9</f>
        <v>76</v>
      </c>
      <c r="G20" s="17">
        <f>[16]Outubro!$F$10</f>
        <v>75</v>
      </c>
      <c r="H20" s="17">
        <f>[16]Outubro!$F$11</f>
        <v>95</v>
      </c>
      <c r="I20" s="17">
        <f>[16]Outubro!$F$12</f>
        <v>81</v>
      </c>
      <c r="J20" s="17">
        <f>[16]Outubro!$F$13</f>
        <v>59</v>
      </c>
      <c r="K20" s="17">
        <f>[16]Outubro!$F$14</f>
        <v>71</v>
      </c>
      <c r="L20" s="17">
        <f>[16]Outubro!$F$15</f>
        <v>76</v>
      </c>
      <c r="M20" s="17">
        <f>[16]Outubro!$F$16</f>
        <v>93</v>
      </c>
      <c r="N20" s="17">
        <f>[16]Outubro!$F$17</f>
        <v>76</v>
      </c>
      <c r="O20" s="17">
        <f>[16]Outubro!$F$18</f>
        <v>72</v>
      </c>
      <c r="P20" s="17">
        <f>[16]Outubro!$F$19</f>
        <v>81</v>
      </c>
      <c r="Q20" s="17">
        <f>[16]Outubro!$F$20</f>
        <v>81</v>
      </c>
      <c r="R20" s="17">
        <f>[16]Outubro!$F$21</f>
        <v>74</v>
      </c>
      <c r="S20" s="17">
        <f>[16]Outubro!$F$22</f>
        <v>59</v>
      </c>
      <c r="T20" s="17">
        <f>[16]Outubro!$F$23</f>
        <v>89</v>
      </c>
      <c r="U20" s="17">
        <f>[16]Outubro!$F$24</f>
        <v>96</v>
      </c>
      <c r="V20" s="17">
        <f>[16]Outubro!$F$25</f>
        <v>97</v>
      </c>
      <c r="W20" s="17">
        <f>[16]Outubro!$F$26</f>
        <v>89</v>
      </c>
      <c r="X20" s="17">
        <f>[16]Outubro!$F$27</f>
        <v>88</v>
      </c>
      <c r="Y20" s="17">
        <f>[16]Outubro!$F$28</f>
        <v>94</v>
      </c>
      <c r="Z20" s="17">
        <f>[16]Outubro!$F$29</f>
        <v>95</v>
      </c>
      <c r="AA20" s="17">
        <f>[16]Outubro!$F$30</f>
        <v>95</v>
      </c>
      <c r="AB20" s="17">
        <f>[16]Outubro!$F$31</f>
        <v>93</v>
      </c>
      <c r="AC20" s="17">
        <f>[16]Outubro!$F$32</f>
        <v>88</v>
      </c>
      <c r="AD20" s="17">
        <f>[16]Outubro!$F$33</f>
        <v>74</v>
      </c>
      <c r="AE20" s="17">
        <f>[16]Outubro!$F$34</f>
        <v>93</v>
      </c>
      <c r="AF20" s="17">
        <f>[16]Outubro!$F$35</f>
        <v>94</v>
      </c>
      <c r="AG20" s="28">
        <f t="shared" si="6"/>
        <v>97</v>
      </c>
      <c r="AH20" s="31">
        <f t="shared" si="7"/>
        <v>83.483870967741936</v>
      </c>
    </row>
    <row r="21" spans="1:36" ht="17.100000000000001" customHeight="1">
      <c r="A21" s="15" t="s">
        <v>11</v>
      </c>
      <c r="B21" s="17">
        <f>[17]Outubro!$F$5</f>
        <v>91</v>
      </c>
      <c r="C21" s="17">
        <f>[17]Outubro!$F$6</f>
        <v>97</v>
      </c>
      <c r="D21" s="17">
        <f>[17]Outubro!$F$7</f>
        <v>77</v>
      </c>
      <c r="E21" s="17">
        <f>[17]Outubro!$F$8</f>
        <v>81</v>
      </c>
      <c r="F21" s="17">
        <f>[17]Outubro!$F$9</f>
        <v>78</v>
      </c>
      <c r="G21" s="17">
        <f>[17]Outubro!$F$10</f>
        <v>83</v>
      </c>
      <c r="H21" s="17">
        <f>[17]Outubro!$F$11</f>
        <v>92</v>
      </c>
      <c r="I21" s="17">
        <f>[17]Outubro!$F$12</f>
        <v>91</v>
      </c>
      <c r="J21" s="17">
        <f>[17]Outubro!$F$13</f>
        <v>90</v>
      </c>
      <c r="K21" s="17">
        <f>[17]Outubro!$F$14</f>
        <v>82</v>
      </c>
      <c r="L21" s="17">
        <f>[17]Outubro!$F$15</f>
        <v>83</v>
      </c>
      <c r="M21" s="17">
        <f>[17]Outubro!$F$16</f>
        <v>99</v>
      </c>
      <c r="N21" s="17">
        <f>[17]Outubro!$F$17</f>
        <v>77</v>
      </c>
      <c r="O21" s="17">
        <f>[17]Outubro!$F$18</f>
        <v>79</v>
      </c>
      <c r="P21" s="17">
        <f>[17]Outubro!$F$19</f>
        <v>87</v>
      </c>
      <c r="Q21" s="17">
        <f>[17]Outubro!$F$20</f>
        <v>79</v>
      </c>
      <c r="R21" s="17">
        <f>[17]Outubro!$F$21</f>
        <v>78</v>
      </c>
      <c r="S21" s="17">
        <f>[17]Outubro!$F$22</f>
        <v>71</v>
      </c>
      <c r="T21" s="17">
        <f>[17]Outubro!$F$23</f>
        <v>79</v>
      </c>
      <c r="U21" s="17">
        <f>[17]Outubro!$F$24</f>
        <v>98</v>
      </c>
      <c r="V21" s="17">
        <f>[17]Outubro!$F$25</f>
        <v>100</v>
      </c>
      <c r="W21" s="17">
        <f>[17]Outubro!$F$26</f>
        <v>92</v>
      </c>
      <c r="X21" s="17">
        <f>[17]Outubro!$F$27</f>
        <v>96</v>
      </c>
      <c r="Y21" s="17">
        <f>[17]Outubro!$F$28</f>
        <v>99</v>
      </c>
      <c r="Z21" s="17">
        <f>[17]Outubro!$F$29</f>
        <v>99</v>
      </c>
      <c r="AA21" s="17">
        <f>[17]Outubro!$F$30</f>
        <v>100</v>
      </c>
      <c r="AB21" s="17">
        <f>[17]Outubro!$F$31</f>
        <v>100</v>
      </c>
      <c r="AC21" s="17">
        <f>[17]Outubro!$F$32</f>
        <v>97</v>
      </c>
      <c r="AD21" s="17">
        <f>[17]Outubro!$F$33</f>
        <v>96</v>
      </c>
      <c r="AE21" s="17">
        <f>[17]Outubro!$F$34</f>
        <v>92</v>
      </c>
      <c r="AF21" s="17">
        <f>[17]Outubro!$F$35</f>
        <v>99</v>
      </c>
      <c r="AG21" s="28">
        <f t="shared" si="6"/>
        <v>100</v>
      </c>
      <c r="AH21" s="31">
        <f t="shared" si="7"/>
        <v>89.096774193548384</v>
      </c>
    </row>
    <row r="22" spans="1:36" ht="17.100000000000001" customHeight="1">
      <c r="A22" s="15" t="s">
        <v>12</v>
      </c>
      <c r="B22" s="17">
        <f>[18]Outubro!$F$5</f>
        <v>93</v>
      </c>
      <c r="C22" s="17">
        <f>[18]Outubro!$F$6</f>
        <v>88</v>
      </c>
      <c r="D22" s="17">
        <f>[18]Outubro!$F$7</f>
        <v>78</v>
      </c>
      <c r="E22" s="17">
        <f>[18]Outubro!$F$8</f>
        <v>71</v>
      </c>
      <c r="F22" s="17">
        <f>[18]Outubro!$F$9</f>
        <v>81</v>
      </c>
      <c r="G22" s="17">
        <f>[18]Outubro!$F$10</f>
        <v>78</v>
      </c>
      <c r="H22" s="17">
        <f>[18]Outubro!$F$11</f>
        <v>79</v>
      </c>
      <c r="I22" s="17">
        <f>[18]Outubro!$F$12</f>
        <v>83</v>
      </c>
      <c r="J22" s="17">
        <f>[18]Outubro!$F$13</f>
        <v>87</v>
      </c>
      <c r="K22" s="17">
        <f>[18]Outubro!$F$14</f>
        <v>89</v>
      </c>
      <c r="L22" s="17">
        <f>[18]Outubro!$F$15</f>
        <v>91</v>
      </c>
      <c r="M22" s="17">
        <f>[18]Outubro!$F$16</f>
        <v>85</v>
      </c>
      <c r="N22" s="17">
        <f>[18]Outubro!$F$17</f>
        <v>88</v>
      </c>
      <c r="O22" s="17">
        <f>[18]Outubro!$F$18</f>
        <v>91</v>
      </c>
      <c r="P22" s="17">
        <f>[18]Outubro!$F$19</f>
        <v>86</v>
      </c>
      <c r="Q22" s="17">
        <f>[18]Outubro!$F$20</f>
        <v>90</v>
      </c>
      <c r="R22" s="17">
        <f>[18]Outubro!$F$21</f>
        <v>89</v>
      </c>
      <c r="S22" s="17">
        <f>[18]Outubro!$F$22</f>
        <v>84</v>
      </c>
      <c r="T22" s="17">
        <f>[18]Outubro!$F$23</f>
        <v>86</v>
      </c>
      <c r="U22" s="17">
        <f>[18]Outubro!$F$24</f>
        <v>94</v>
      </c>
      <c r="V22" s="17">
        <f>[18]Outubro!$F$25</f>
        <v>95</v>
      </c>
      <c r="W22" s="17">
        <f>[18]Outubro!$F$26</f>
        <v>86</v>
      </c>
      <c r="X22" s="17">
        <f>[18]Outubro!$F$27</f>
        <v>86</v>
      </c>
      <c r="Y22" s="17">
        <f>[18]Outubro!$F$28</f>
        <v>94</v>
      </c>
      <c r="Z22" s="17">
        <f>[18]Outubro!$F$29</f>
        <v>95</v>
      </c>
      <c r="AA22" s="17">
        <f>[18]Outubro!$F$30</f>
        <v>95</v>
      </c>
      <c r="AB22" s="17">
        <f>[18]Outubro!$F$31</f>
        <v>95</v>
      </c>
      <c r="AC22" s="17">
        <f>[18]Outubro!$F$32</f>
        <v>94</v>
      </c>
      <c r="AD22" s="17">
        <f>[18]Outubro!$F$33</f>
        <v>93</v>
      </c>
      <c r="AE22" s="17">
        <f>[18]Outubro!$F$34</f>
        <v>91</v>
      </c>
      <c r="AF22" s="17">
        <f>[18]Outubro!$F$35</f>
        <v>88</v>
      </c>
      <c r="AG22" s="28">
        <f t="shared" si="6"/>
        <v>95</v>
      </c>
      <c r="AH22" s="31">
        <f t="shared" si="7"/>
        <v>87.838709677419359</v>
      </c>
    </row>
    <row r="23" spans="1:36" ht="17.100000000000001" customHeight="1">
      <c r="A23" s="15" t="s">
        <v>13</v>
      </c>
      <c r="B23" s="83" t="str">
        <f>[19]Outubro!$F$5</f>
        <v>*</v>
      </c>
      <c r="C23" s="83" t="str">
        <f>[19]Outubro!$F$6</f>
        <v>*</v>
      </c>
      <c r="D23" s="83" t="str">
        <f>[19]Outubro!$F$7</f>
        <v>*</v>
      </c>
      <c r="E23" s="83" t="str">
        <f>[19]Outubro!$F$8</f>
        <v>*</v>
      </c>
      <c r="F23" s="83" t="str">
        <f>[19]Outubro!$F$9</f>
        <v>*</v>
      </c>
      <c r="G23" s="83" t="str">
        <f>[19]Outubro!$F$10</f>
        <v>*</v>
      </c>
      <c r="H23" s="17">
        <f>[19]Outubro!$F$11</f>
        <v>51</v>
      </c>
      <c r="I23" s="17">
        <f>[19]Outubro!$F$12</f>
        <v>59</v>
      </c>
      <c r="J23" s="17">
        <f>[19]Outubro!$F$13</f>
        <v>85</v>
      </c>
      <c r="K23" s="17">
        <f>[19]Outubro!$F$14</f>
        <v>95</v>
      </c>
      <c r="L23" s="17">
        <f>[19]Outubro!$F$15</f>
        <v>91</v>
      </c>
      <c r="M23" s="17" t="str">
        <f>[19]Outubro!$F$16</f>
        <v>*</v>
      </c>
      <c r="N23" s="83" t="str">
        <f>[19]Outubro!$F$17</f>
        <v>*</v>
      </c>
      <c r="O23" s="83" t="str">
        <f>[19]Outubro!$F$18</f>
        <v>*</v>
      </c>
      <c r="P23" s="83" t="str">
        <f>[19]Outubro!$F$19</f>
        <v>*</v>
      </c>
      <c r="Q23" s="83" t="str">
        <f>[19]Outubro!$F$20</f>
        <v>*</v>
      </c>
      <c r="R23" s="83" t="str">
        <f>[19]Outubro!$F$21</f>
        <v>*</v>
      </c>
      <c r="S23" s="83" t="str">
        <f>[19]Outubro!$F$22</f>
        <v>*</v>
      </c>
      <c r="T23" s="83" t="str">
        <f>[19]Outubro!$F$23</f>
        <v>*</v>
      </c>
      <c r="U23" s="83" t="str">
        <f>[19]Outubro!$F$24</f>
        <v>*</v>
      </c>
      <c r="V23" s="83" t="str">
        <f>[19]Outubro!$F$25</f>
        <v>*</v>
      </c>
      <c r="W23" s="17" t="str">
        <f>[19]Outubro!$F$26</f>
        <v>*</v>
      </c>
      <c r="X23" s="17" t="str">
        <f>[19]Outubro!$F$27</f>
        <v>*</v>
      </c>
      <c r="Y23" s="83" t="str">
        <f>[19]Outubro!$F$28</f>
        <v>*</v>
      </c>
      <c r="Z23" s="83" t="str">
        <f>[19]Outubro!$F$29</f>
        <v>*</v>
      </c>
      <c r="AA23" s="83" t="str">
        <f>[19]Outubro!$F$30</f>
        <v>*</v>
      </c>
      <c r="AB23" s="83" t="str">
        <f>[19]Outubro!$F$31</f>
        <v>*</v>
      </c>
      <c r="AC23" s="17" t="str">
        <f>[19]Outubro!$F$32</f>
        <v>*</v>
      </c>
      <c r="AD23" s="17" t="str">
        <f>[19]Outubro!$F$33</f>
        <v>*</v>
      </c>
      <c r="AE23" s="17" t="str">
        <f>[19]Outubro!$F$34</f>
        <v>*</v>
      </c>
      <c r="AF23" s="17" t="str">
        <f>[19]Outubro!$F$35</f>
        <v>*</v>
      </c>
      <c r="AG23" s="28">
        <f t="shared" si="6"/>
        <v>95</v>
      </c>
      <c r="AH23" s="31">
        <f t="shared" si="7"/>
        <v>76.2</v>
      </c>
    </row>
    <row r="24" spans="1:36" ht="17.100000000000001" customHeight="1">
      <c r="A24" s="15" t="s">
        <v>14</v>
      </c>
      <c r="B24" s="17">
        <f>[20]Outubro!$F$5</f>
        <v>88</v>
      </c>
      <c r="C24" s="17">
        <f>[20]Outubro!$F$6</f>
        <v>94</v>
      </c>
      <c r="D24" s="17">
        <f>[20]Outubro!$F$7</f>
        <v>79</v>
      </c>
      <c r="E24" s="17">
        <f>[20]Outubro!$F$8</f>
        <v>75</v>
      </c>
      <c r="F24" s="17">
        <f>[20]Outubro!$F$9</f>
        <v>66</v>
      </c>
      <c r="G24" s="17">
        <f>[20]Outubro!$F$10</f>
        <v>66</v>
      </c>
      <c r="H24" s="17">
        <f>[20]Outubro!$F$11</f>
        <v>81</v>
      </c>
      <c r="I24" s="17">
        <f>[20]Outubro!$F$12</f>
        <v>78</v>
      </c>
      <c r="J24" s="17">
        <f>[20]Outubro!$F$13</f>
        <v>82</v>
      </c>
      <c r="K24" s="17">
        <f>[20]Outubro!$F$14</f>
        <v>78</v>
      </c>
      <c r="L24" s="17">
        <f>[20]Outubro!$F$15</f>
        <v>74</v>
      </c>
      <c r="M24" s="17">
        <f>[20]Outubro!$F$16</f>
        <v>76</v>
      </c>
      <c r="N24" s="17">
        <f>[20]Outubro!$F$17</f>
        <v>74</v>
      </c>
      <c r="O24" s="17">
        <f>[20]Outubro!$F$18</f>
        <v>79</v>
      </c>
      <c r="P24" s="17">
        <f>[20]Outubro!$F$19</f>
        <v>65</v>
      </c>
      <c r="Q24" s="17">
        <f>[20]Outubro!$F$20</f>
        <v>68</v>
      </c>
      <c r="R24" s="17">
        <f>[20]Outubro!$F$21</f>
        <v>71</v>
      </c>
      <c r="S24" s="17" t="str">
        <f>[20]Outubro!$F$22</f>
        <v>*</v>
      </c>
      <c r="T24" s="17">
        <f>[20]Outubro!$F$23</f>
        <v>66</v>
      </c>
      <c r="U24" s="17">
        <f>[20]Outubro!$F$24</f>
        <v>80</v>
      </c>
      <c r="V24" s="17">
        <f>[20]Outubro!$F$25</f>
        <v>95</v>
      </c>
      <c r="W24" s="17">
        <f>[20]Outubro!$F$26</f>
        <v>75</v>
      </c>
      <c r="X24" s="17">
        <f>[20]Outubro!$F$27</f>
        <v>74</v>
      </c>
      <c r="Y24" s="17">
        <f>[20]Outubro!$F$28</f>
        <v>88</v>
      </c>
      <c r="Z24" s="17">
        <f>[20]Outubro!$F$29</f>
        <v>94</v>
      </c>
      <c r="AA24" s="17">
        <f>[20]Outubro!$F$30</f>
        <v>92</v>
      </c>
      <c r="AB24" s="17">
        <f>[20]Outubro!$F$31</f>
        <v>94</v>
      </c>
      <c r="AC24" s="17">
        <f>[20]Outubro!$F$32</f>
        <v>90</v>
      </c>
      <c r="AD24" s="17">
        <f>[20]Outubro!$F$33</f>
        <v>84</v>
      </c>
      <c r="AE24" s="17">
        <f>[20]Outubro!$F$34</f>
        <v>88</v>
      </c>
      <c r="AF24" s="17">
        <f>[20]Outubro!$F$35</f>
        <v>90</v>
      </c>
      <c r="AG24" s="28">
        <f t="shared" si="6"/>
        <v>95</v>
      </c>
      <c r="AH24" s="31">
        <f t="shared" si="7"/>
        <v>80.13333333333334</v>
      </c>
      <c r="AJ24" t="s">
        <v>51</v>
      </c>
    </row>
    <row r="25" spans="1:36" ht="17.100000000000001" customHeight="1">
      <c r="A25" s="15" t="s">
        <v>15</v>
      </c>
      <c r="B25" s="17">
        <f>[21]Outubro!$F$5</f>
        <v>82</v>
      </c>
      <c r="C25" s="17">
        <f>[21]Outubro!$F$6</f>
        <v>100</v>
      </c>
      <c r="D25" s="17">
        <f>[21]Outubro!$F$7</f>
        <v>82</v>
      </c>
      <c r="E25" s="17">
        <f>[21]Outubro!$F$8</f>
        <v>86</v>
      </c>
      <c r="F25" s="17">
        <f>[21]Outubro!$F$9</f>
        <v>83</v>
      </c>
      <c r="G25" s="17">
        <f>[21]Outubro!$F$10</f>
        <v>78</v>
      </c>
      <c r="H25" s="17">
        <f>[21]Outubro!$F$11</f>
        <v>100</v>
      </c>
      <c r="I25" s="17">
        <f>[21]Outubro!$F$12</f>
        <v>73</v>
      </c>
      <c r="J25" s="17">
        <f>[21]Outubro!$F$13</f>
        <v>69</v>
      </c>
      <c r="K25" s="17">
        <f>[21]Outubro!$F$14</f>
        <v>57</v>
      </c>
      <c r="L25" s="17">
        <f>[21]Outubro!$F$15</f>
        <v>80</v>
      </c>
      <c r="M25" s="17">
        <f>[21]Outubro!$F$16</f>
        <v>87</v>
      </c>
      <c r="N25" s="17">
        <f>[21]Outubro!$F$17</f>
        <v>53</v>
      </c>
      <c r="O25" s="17">
        <f>[21]Outubro!$F$18</f>
        <v>68</v>
      </c>
      <c r="P25" s="17">
        <f>[21]Outubro!$F$19</f>
        <v>67</v>
      </c>
      <c r="Q25" s="17">
        <f>[21]Outubro!$F$20</f>
        <v>63</v>
      </c>
      <c r="R25" s="17">
        <f>[21]Outubro!$F$21</f>
        <v>70</v>
      </c>
      <c r="S25" s="17">
        <f>[21]Outubro!$F$22</f>
        <v>68</v>
      </c>
      <c r="T25" s="17">
        <f>[21]Outubro!$F$23</f>
        <v>56</v>
      </c>
      <c r="U25" s="17">
        <f>[21]Outubro!$F$24</f>
        <v>100</v>
      </c>
      <c r="V25" s="17">
        <f>[21]Outubro!$F$25</f>
        <v>100</v>
      </c>
      <c r="W25" s="17">
        <f>[21]Outubro!$F$26</f>
        <v>87</v>
      </c>
      <c r="X25" s="17">
        <f>[21]Outubro!$F$27</f>
        <v>79</v>
      </c>
      <c r="Y25" s="17">
        <f>[21]Outubro!$F$28</f>
        <v>100</v>
      </c>
      <c r="Z25" s="17">
        <f>[21]Outubro!$F$29</f>
        <v>93</v>
      </c>
      <c r="AA25" s="17">
        <f>[21]Outubro!$F$30</f>
        <v>100</v>
      </c>
      <c r="AB25" s="17">
        <f>[21]Outubro!$F$31</f>
        <v>100</v>
      </c>
      <c r="AC25" s="17">
        <f>[21]Outubro!$F$32</f>
        <v>85</v>
      </c>
      <c r="AD25" s="17">
        <f>[21]Outubro!$F$33</f>
        <v>89</v>
      </c>
      <c r="AE25" s="17">
        <f>[21]Outubro!$F$34</f>
        <v>100</v>
      </c>
      <c r="AF25" s="17">
        <f>[21]Outubro!$F$35</f>
        <v>100</v>
      </c>
      <c r="AG25" s="28">
        <f t="shared" si="6"/>
        <v>100</v>
      </c>
      <c r="AH25" s="31">
        <f t="shared" si="7"/>
        <v>82.41935483870968</v>
      </c>
    </row>
    <row r="26" spans="1:36" ht="17.100000000000001" customHeight="1">
      <c r="A26" s="15" t="s">
        <v>16</v>
      </c>
      <c r="B26" s="17">
        <f>[22]Outubro!$F$5</f>
        <v>81</v>
      </c>
      <c r="C26" s="17">
        <f>[22]Outubro!$F$6</f>
        <v>89</v>
      </c>
      <c r="D26" s="17">
        <f>[22]Outubro!$F$7</f>
        <v>82</v>
      </c>
      <c r="E26" s="17">
        <f>[22]Outubro!$F$8</f>
        <v>75</v>
      </c>
      <c r="F26" s="17">
        <f>[22]Outubro!$F$9</f>
        <v>71</v>
      </c>
      <c r="G26" s="17">
        <f>[22]Outubro!$F$10</f>
        <v>72</v>
      </c>
      <c r="H26" s="17">
        <f>[22]Outubro!$F$11</f>
        <v>92</v>
      </c>
      <c r="I26" s="17">
        <f>[22]Outubro!$F$12</f>
        <v>87</v>
      </c>
      <c r="J26" s="17">
        <f>[22]Outubro!$F$13</f>
        <v>73</v>
      </c>
      <c r="K26" s="17">
        <f>[22]Outubro!$F$14</f>
        <v>55</v>
      </c>
      <c r="L26" s="17">
        <f>[22]Outubro!$F$15</f>
        <v>83</v>
      </c>
      <c r="M26" s="17">
        <f>[22]Outubro!$F$16</f>
        <v>91</v>
      </c>
      <c r="N26" s="17">
        <f>[22]Outubro!$F$17</f>
        <v>83</v>
      </c>
      <c r="O26" s="17">
        <f>[22]Outubro!$F$18</f>
        <v>79</v>
      </c>
      <c r="P26" s="17">
        <f>[22]Outubro!$F$19</f>
        <v>76</v>
      </c>
      <c r="Q26" s="17">
        <f>[22]Outubro!$F$20</f>
        <v>55</v>
      </c>
      <c r="R26" s="17">
        <f>[22]Outubro!$F$21</f>
        <v>60</v>
      </c>
      <c r="S26" s="17">
        <f>[22]Outubro!$F$22</f>
        <v>62</v>
      </c>
      <c r="T26" s="17">
        <f>[22]Outubro!$F$23</f>
        <v>63</v>
      </c>
      <c r="U26" s="17">
        <f>[22]Outubro!$F$24</f>
        <v>91</v>
      </c>
      <c r="V26" s="17">
        <f>[22]Outubro!$F$25</f>
        <v>93</v>
      </c>
      <c r="W26" s="17">
        <f>[22]Outubro!$F$26</f>
        <v>86</v>
      </c>
      <c r="X26" s="17">
        <f>[22]Outubro!$F$27</f>
        <v>74</v>
      </c>
      <c r="Y26" s="17">
        <f>[22]Outubro!$F$28</f>
        <v>88</v>
      </c>
      <c r="Z26" s="17">
        <f>[22]Outubro!$F$29</f>
        <v>92</v>
      </c>
      <c r="AA26" s="17">
        <f>[22]Outubro!$F$30</f>
        <v>92</v>
      </c>
      <c r="AB26" s="17">
        <f>[22]Outubro!$F$31</f>
        <v>82</v>
      </c>
      <c r="AC26" s="17">
        <f>[22]Outubro!$F$32</f>
        <v>78</v>
      </c>
      <c r="AD26" s="17">
        <f>[22]Outubro!$F$33</f>
        <v>80</v>
      </c>
      <c r="AE26" s="17">
        <f>[22]Outubro!$F$34</f>
        <v>73</v>
      </c>
      <c r="AF26" s="17">
        <f>[22]Outubro!$F$35</f>
        <v>74</v>
      </c>
      <c r="AG26" s="28">
        <f t="shared" si="6"/>
        <v>93</v>
      </c>
      <c r="AH26" s="31">
        <f t="shared" si="7"/>
        <v>78.451612903225808</v>
      </c>
    </row>
    <row r="27" spans="1:36" ht="17.100000000000001" customHeight="1">
      <c r="A27" s="15" t="s">
        <v>17</v>
      </c>
      <c r="B27" s="17">
        <f>[23]Outubro!$F$5</f>
        <v>90</v>
      </c>
      <c r="C27" s="17">
        <f>[23]Outubro!$F$6</f>
        <v>96</v>
      </c>
      <c r="D27" s="17">
        <f>[23]Outubro!$F$7</f>
        <v>75</v>
      </c>
      <c r="E27" s="17">
        <f>[23]Outubro!$F$8</f>
        <v>78</v>
      </c>
      <c r="F27" s="17">
        <f>[23]Outubro!$F$9</f>
        <v>76</v>
      </c>
      <c r="G27" s="17">
        <f>[23]Outubro!$F$10</f>
        <v>71</v>
      </c>
      <c r="H27" s="17">
        <f>[23]Outubro!$F$11</f>
        <v>87</v>
      </c>
      <c r="I27" s="17">
        <f>[23]Outubro!$F$12</f>
        <v>87</v>
      </c>
      <c r="J27" s="17">
        <f>[23]Outubro!$F$13</f>
        <v>76</v>
      </c>
      <c r="K27" s="17">
        <f>[23]Outubro!$F$14</f>
        <v>88</v>
      </c>
      <c r="L27" s="17">
        <f>[23]Outubro!$F$15</f>
        <v>90</v>
      </c>
      <c r="M27" s="17">
        <f>[23]Outubro!$F$16</f>
        <v>88</v>
      </c>
      <c r="N27" s="17">
        <f>[23]Outubro!$F$17</f>
        <v>83</v>
      </c>
      <c r="O27" s="17">
        <f>[23]Outubro!$F$18</f>
        <v>84</v>
      </c>
      <c r="P27" s="17">
        <f>[23]Outubro!$F$19</f>
        <v>89</v>
      </c>
      <c r="Q27" s="17">
        <f>[23]Outubro!$F$20</f>
        <v>83</v>
      </c>
      <c r="R27" s="17">
        <f>[23]Outubro!$F$21</f>
        <v>83</v>
      </c>
      <c r="S27" s="17">
        <f>[23]Outubro!$F$22</f>
        <v>68</v>
      </c>
      <c r="T27" s="17">
        <f>[23]Outubro!$F$23</f>
        <v>82</v>
      </c>
      <c r="U27" s="17">
        <f>[23]Outubro!$F$24</f>
        <v>95</v>
      </c>
      <c r="V27" s="17">
        <f>[23]Outubro!$F$25</f>
        <v>97</v>
      </c>
      <c r="W27" s="17">
        <f>[23]Outubro!$F$26</f>
        <v>91</v>
      </c>
      <c r="X27" s="17">
        <f>[23]Outubro!$F$27</f>
        <v>91</v>
      </c>
      <c r="Y27" s="17">
        <f>[23]Outubro!$F$28</f>
        <v>94</v>
      </c>
      <c r="Z27" s="17">
        <f>[23]Outubro!$F$29</f>
        <v>96</v>
      </c>
      <c r="AA27" s="17">
        <f>[23]Outubro!$F$30</f>
        <v>96</v>
      </c>
      <c r="AB27" s="17">
        <f>[23]Outubro!$F$31</f>
        <v>95</v>
      </c>
      <c r="AC27" s="17">
        <f>[23]Outubro!$F$32</f>
        <v>91</v>
      </c>
      <c r="AD27" s="17">
        <f>[23]Outubro!$F$33</f>
        <v>86</v>
      </c>
      <c r="AE27" s="17">
        <f>[23]Outubro!$F$34</f>
        <v>90</v>
      </c>
      <c r="AF27" s="17">
        <f>[23]Outubro!$F$35</f>
        <v>95</v>
      </c>
      <c r="AG27" s="28">
        <f t="shared" si="6"/>
        <v>97</v>
      </c>
      <c r="AH27" s="31">
        <f t="shared" si="7"/>
        <v>86.806451612903231</v>
      </c>
    </row>
    <row r="28" spans="1:36" ht="17.100000000000001" customHeight="1">
      <c r="A28" s="15" t="s">
        <v>18</v>
      </c>
      <c r="B28" s="17">
        <f>[24]Outubro!$F$5</f>
        <v>26</v>
      </c>
      <c r="C28" s="17">
        <f>[24]Outubro!$F$6</f>
        <v>92</v>
      </c>
      <c r="D28" s="17" t="str">
        <f>[24]Outubro!$F$7</f>
        <v>*</v>
      </c>
      <c r="E28" s="17" t="str">
        <f>[24]Outubro!$F$8</f>
        <v>*</v>
      </c>
      <c r="F28" s="17" t="str">
        <f>[24]Outubro!$F$9</f>
        <v>*</v>
      </c>
      <c r="G28" s="17">
        <f>[24]Outubro!$F$10</f>
        <v>78</v>
      </c>
      <c r="H28" s="17">
        <f>[24]Outubro!$F$11</f>
        <v>64</v>
      </c>
      <c r="I28" s="17">
        <f>[24]Outubro!$F$12</f>
        <v>62</v>
      </c>
      <c r="J28" s="17">
        <f>[24]Outubro!$F$13</f>
        <v>81</v>
      </c>
      <c r="K28" s="17">
        <f>[24]Outubro!$F$14</f>
        <v>84</v>
      </c>
      <c r="L28" s="17">
        <f>[24]Outubro!$F$15</f>
        <v>97</v>
      </c>
      <c r="M28" s="17">
        <f>[24]Outubro!$F$16</f>
        <v>59</v>
      </c>
      <c r="N28" s="17">
        <f>[24]Outubro!$F$17</f>
        <v>69</v>
      </c>
      <c r="O28" s="17">
        <f>[24]Outubro!$F$18</f>
        <v>67</v>
      </c>
      <c r="P28" s="17">
        <f>[24]Outubro!$F$19</f>
        <v>70</v>
      </c>
      <c r="Q28" s="17">
        <f>[24]Outubro!$F$20</f>
        <v>65</v>
      </c>
      <c r="R28" s="17">
        <f>[24]Outubro!$F$21</f>
        <v>72</v>
      </c>
      <c r="S28" s="17">
        <f>[24]Outubro!$F$22</f>
        <v>78</v>
      </c>
      <c r="T28" s="17" t="str">
        <f>[24]Outubro!$F$23</f>
        <v>*</v>
      </c>
      <c r="U28" s="17">
        <f>[24]Outubro!$F$24</f>
        <v>99</v>
      </c>
      <c r="V28" s="17" t="str">
        <f>[24]Outubro!$F$25</f>
        <v>*</v>
      </c>
      <c r="W28" s="17" t="str">
        <f>[24]Outubro!$F$26</f>
        <v>*</v>
      </c>
      <c r="X28" s="17" t="str">
        <f>[24]Outubro!$F$27</f>
        <v>*</v>
      </c>
      <c r="Y28" s="17">
        <f>[24]Outubro!$F$28</f>
        <v>100</v>
      </c>
      <c r="Z28" s="17">
        <f>[24]Outubro!$F$29</f>
        <v>94</v>
      </c>
      <c r="AA28" s="17" t="str">
        <f>[24]Outubro!$F$30</f>
        <v>*</v>
      </c>
      <c r="AB28" s="17" t="str">
        <f>[24]Outubro!$F$31</f>
        <v>*</v>
      </c>
      <c r="AC28" s="17">
        <f>[24]Outubro!$F$32</f>
        <v>95</v>
      </c>
      <c r="AD28" s="17">
        <f>[24]Outubro!$F$33</f>
        <v>67</v>
      </c>
      <c r="AE28" s="17">
        <f>[24]Outubro!$F$34</f>
        <v>91</v>
      </c>
      <c r="AF28" s="17">
        <f>[24]Outubro!$F$35</f>
        <v>90</v>
      </c>
      <c r="AG28" s="28">
        <f t="shared" si="6"/>
        <v>100</v>
      </c>
      <c r="AH28" s="31">
        <f t="shared" si="7"/>
        <v>77.272727272727266</v>
      </c>
    </row>
    <row r="29" spans="1:36" ht="17.100000000000001" customHeight="1">
      <c r="A29" s="15" t="s">
        <v>19</v>
      </c>
      <c r="B29" s="17">
        <f>[25]Outubro!$F$5</f>
        <v>91</v>
      </c>
      <c r="C29" s="17">
        <f>[25]Outubro!$F$6</f>
        <v>90</v>
      </c>
      <c r="D29" s="17">
        <f>[25]Outubro!$F$7</f>
        <v>78</v>
      </c>
      <c r="E29" s="17">
        <f>[25]Outubro!$F$8</f>
        <v>76</v>
      </c>
      <c r="F29" s="17">
        <f>[25]Outubro!$F$9</f>
        <v>76</v>
      </c>
      <c r="G29" s="17">
        <f>[25]Outubro!$F$10</f>
        <v>89</v>
      </c>
      <c r="H29" s="17">
        <f>[25]Outubro!$F$11</f>
        <v>93</v>
      </c>
      <c r="I29" s="17">
        <f>[25]Outubro!$F$12</f>
        <v>74</v>
      </c>
      <c r="J29" s="17">
        <f>[25]Outubro!$F$13</f>
        <v>72</v>
      </c>
      <c r="K29" s="17">
        <f>[25]Outubro!$F$14</f>
        <v>64</v>
      </c>
      <c r="L29" s="17">
        <f>[25]Outubro!$F$15</f>
        <v>83</v>
      </c>
      <c r="M29" s="17">
        <f>[25]Outubro!$F$16</f>
        <v>94</v>
      </c>
      <c r="N29" s="17">
        <f>[25]Outubro!$F$17</f>
        <v>93</v>
      </c>
      <c r="O29" s="17">
        <f>[25]Outubro!$F$18</f>
        <v>86</v>
      </c>
      <c r="P29" s="17">
        <f>[25]Outubro!$F$19</f>
        <v>76</v>
      </c>
      <c r="Q29" s="17">
        <f>[25]Outubro!$F$20</f>
        <v>78</v>
      </c>
      <c r="R29" s="17">
        <f>[25]Outubro!$F$21</f>
        <v>68</v>
      </c>
      <c r="S29" s="17">
        <f>[25]Outubro!$F$22</f>
        <v>62</v>
      </c>
      <c r="T29" s="17">
        <f>[25]Outubro!$F$23</f>
        <v>79</v>
      </c>
      <c r="U29" s="17">
        <f>[25]Outubro!$F$24</f>
        <v>94</v>
      </c>
      <c r="V29" s="17">
        <f>[25]Outubro!$F$25</f>
        <v>94</v>
      </c>
      <c r="W29" s="17">
        <f>[25]Outubro!$F$26</f>
        <v>87</v>
      </c>
      <c r="X29" s="17">
        <f>[25]Outubro!$F$27</f>
        <v>81</v>
      </c>
      <c r="Y29" s="17">
        <f>[25]Outubro!$F$28</f>
        <v>88</v>
      </c>
      <c r="Z29" s="17">
        <f>[25]Outubro!$F$29</f>
        <v>93</v>
      </c>
      <c r="AA29" s="17">
        <f>[25]Outubro!$F$30</f>
        <v>95</v>
      </c>
      <c r="AB29" s="17">
        <f>[25]Outubro!$F$31</f>
        <v>86</v>
      </c>
      <c r="AC29" s="17">
        <f>[25]Outubro!$F$32</f>
        <v>81</v>
      </c>
      <c r="AD29" s="17">
        <f>[25]Outubro!$F$33</f>
        <v>73</v>
      </c>
      <c r="AE29" s="17">
        <f>[25]Outubro!$F$34</f>
        <v>93</v>
      </c>
      <c r="AF29" s="17">
        <f>[25]Outubro!$F$35</f>
        <v>93</v>
      </c>
      <c r="AG29" s="28">
        <f t="shared" si="6"/>
        <v>95</v>
      </c>
      <c r="AH29" s="31">
        <f>AVERAGE(B29:AF29)</f>
        <v>83.225806451612897</v>
      </c>
    </row>
    <row r="30" spans="1:36" ht="17.100000000000001" customHeight="1">
      <c r="A30" s="15" t="s">
        <v>31</v>
      </c>
      <c r="B30" s="17">
        <f>[26]Outubro!$F$5</f>
        <v>85</v>
      </c>
      <c r="C30" s="17">
        <f>[26]Outubro!$F$6</f>
        <v>95</v>
      </c>
      <c r="D30" s="17">
        <f>[26]Outubro!$F$7</f>
        <v>80</v>
      </c>
      <c r="E30" s="17">
        <f>[26]Outubro!$F$8</f>
        <v>76</v>
      </c>
      <c r="F30" s="17">
        <f>[26]Outubro!$F$9</f>
        <v>64</v>
      </c>
      <c r="G30" s="17">
        <f>[26]Outubro!$F$10</f>
        <v>67</v>
      </c>
      <c r="H30" s="17">
        <f>[26]Outubro!$F$11</f>
        <v>83</v>
      </c>
      <c r="I30" s="17">
        <f>[26]Outubro!$F$12</f>
        <v>67</v>
      </c>
      <c r="J30" s="17">
        <f>[26]Outubro!$F$13</f>
        <v>56</v>
      </c>
      <c r="K30" s="17">
        <f>[26]Outubro!$F$14</f>
        <v>49</v>
      </c>
      <c r="L30" s="17">
        <f>[26]Outubro!$F$15</f>
        <v>66</v>
      </c>
      <c r="M30" s="17">
        <f>[26]Outubro!$F$16</f>
        <v>84</v>
      </c>
      <c r="N30" s="17">
        <f>[26]Outubro!$F$17</f>
        <v>60</v>
      </c>
      <c r="O30" s="17">
        <f>[26]Outubro!$F$18</f>
        <v>73</v>
      </c>
      <c r="P30" s="17">
        <f>[26]Outubro!$F$19</f>
        <v>70</v>
      </c>
      <c r="Q30" s="17">
        <f>[26]Outubro!$F$20</f>
        <v>56</v>
      </c>
      <c r="R30" s="17">
        <f>[26]Outubro!$F$21</f>
        <v>65</v>
      </c>
      <c r="S30" s="17">
        <f>[26]Outubro!$F$22</f>
        <v>73</v>
      </c>
      <c r="T30" s="17">
        <f>[26]Outubro!$F$23</f>
        <v>89</v>
      </c>
      <c r="U30" s="17">
        <f>[26]Outubro!$F$24</f>
        <v>95</v>
      </c>
      <c r="V30" s="17">
        <f>[26]Outubro!$F$25</f>
        <v>95</v>
      </c>
      <c r="W30" s="17">
        <f>[26]Outubro!$F$26</f>
        <v>92</v>
      </c>
      <c r="X30" s="17">
        <f>[26]Outubro!$F$27</f>
        <v>84</v>
      </c>
      <c r="Y30" s="17">
        <f>[26]Outubro!$F$28</f>
        <v>88</v>
      </c>
      <c r="Z30" s="17">
        <f>[26]Outubro!$F$29</f>
        <v>92</v>
      </c>
      <c r="AA30" s="17">
        <f>[26]Outubro!$F$30</f>
        <v>93</v>
      </c>
      <c r="AB30" s="17">
        <f>[26]Outubro!$F$31</f>
        <v>92</v>
      </c>
      <c r="AC30" s="17">
        <f>[26]Outubro!$F$32</f>
        <v>89</v>
      </c>
      <c r="AD30" s="17">
        <f>[26]Outubro!$F$33</f>
        <v>85</v>
      </c>
      <c r="AE30" s="17">
        <f>[26]Outubro!$F$34</f>
        <v>80</v>
      </c>
      <c r="AF30" s="17">
        <f>[26]Outubro!$F$35</f>
        <v>90</v>
      </c>
      <c r="AG30" s="28">
        <f>MAX(B30:AF30)</f>
        <v>95</v>
      </c>
      <c r="AH30" s="31">
        <f t="shared" si="7"/>
        <v>78.483870967741936</v>
      </c>
    </row>
    <row r="31" spans="1:36" ht="17.100000000000001" customHeight="1">
      <c r="A31" s="15" t="s">
        <v>48</v>
      </c>
      <c r="B31" s="17">
        <f>[27]Outubro!$F$5</f>
        <v>81</v>
      </c>
      <c r="C31" s="17">
        <f>[27]Outubro!$F$6</f>
        <v>97</v>
      </c>
      <c r="D31" s="17">
        <f>[27]Outubro!$F$7</f>
        <v>82</v>
      </c>
      <c r="E31" s="17">
        <f>[27]Outubro!$F$8</f>
        <v>79</v>
      </c>
      <c r="F31" s="17">
        <f>[27]Outubro!$F$9</f>
        <v>69</v>
      </c>
      <c r="G31" s="17">
        <f>[27]Outubro!$F$10</f>
        <v>70</v>
      </c>
      <c r="H31" s="17">
        <f>[27]Outubro!$F$11</f>
        <v>58</v>
      </c>
      <c r="I31" s="17">
        <f>[27]Outubro!$F$12</f>
        <v>54</v>
      </c>
      <c r="J31" s="17">
        <f>[27]Outubro!$F$13</f>
        <v>58</v>
      </c>
      <c r="K31" s="17">
        <f>[27]Outubro!$F$14</f>
        <v>66</v>
      </c>
      <c r="L31" s="17">
        <f>[27]Outubro!$F$15</f>
        <v>61</v>
      </c>
      <c r="M31" s="17">
        <f>[27]Outubro!$F$16</f>
        <v>63</v>
      </c>
      <c r="N31" s="17">
        <f>[27]Outubro!$F$17</f>
        <v>69</v>
      </c>
      <c r="O31" s="17">
        <f>[27]Outubro!$F$18</f>
        <v>83</v>
      </c>
      <c r="P31" s="17">
        <f>[27]Outubro!$F$19</f>
        <v>79</v>
      </c>
      <c r="Q31" s="17">
        <f>[27]Outubro!$F$20</f>
        <v>80</v>
      </c>
      <c r="R31" s="17">
        <f>[27]Outubro!$F$21</f>
        <v>79</v>
      </c>
      <c r="S31" s="17">
        <f>[27]Outubro!$F$22</f>
        <v>86</v>
      </c>
      <c r="T31" s="17">
        <f>[27]Outubro!$F$23</f>
        <v>85</v>
      </c>
      <c r="U31" s="17">
        <f>[27]Outubro!$F$24</f>
        <v>91</v>
      </c>
      <c r="V31" s="17">
        <f>[27]Outubro!$F$25</f>
        <v>91</v>
      </c>
      <c r="W31" s="17">
        <f>[27]Outubro!$F$26</f>
        <v>78</v>
      </c>
      <c r="X31" s="17">
        <f>[27]Outubro!$F$27</f>
        <v>79</v>
      </c>
      <c r="Y31" s="17">
        <f>[27]Outubro!$F$28</f>
        <v>93</v>
      </c>
      <c r="Z31" s="17">
        <f>[27]Outubro!$F$29</f>
        <v>96</v>
      </c>
      <c r="AA31" s="17">
        <f>[27]Outubro!$F$30</f>
        <v>93</v>
      </c>
      <c r="AB31" s="17">
        <f>[27]Outubro!$F$31</f>
        <v>92</v>
      </c>
      <c r="AC31" s="17">
        <f>[27]Outubro!$F$32</f>
        <v>94</v>
      </c>
      <c r="AD31" s="17">
        <f>[27]Outubro!$F$33</f>
        <v>94</v>
      </c>
      <c r="AE31" s="17">
        <f>[27]Outubro!$F$34</f>
        <v>88</v>
      </c>
      <c r="AF31" s="17">
        <f>[27]Outubro!$F$35</f>
        <v>96</v>
      </c>
      <c r="AG31" s="28">
        <f>MAX(B31:AF31)</f>
        <v>97</v>
      </c>
      <c r="AH31" s="31">
        <f>AVERAGE(B31:AF31)</f>
        <v>80.129032258064512</v>
      </c>
    </row>
    <row r="32" spans="1:36" ht="17.100000000000001" customHeight="1">
      <c r="A32" s="15" t="s">
        <v>20</v>
      </c>
      <c r="B32" s="17">
        <f>[28]Outubro!$F$5</f>
        <v>92</v>
      </c>
      <c r="C32" s="17">
        <f>[28]Outubro!$F$6</f>
        <v>94</v>
      </c>
      <c r="D32" s="17">
        <f>[28]Outubro!$F$7</f>
        <v>76</v>
      </c>
      <c r="E32" s="17">
        <f>[28]Outubro!$F$8</f>
        <v>73</v>
      </c>
      <c r="F32" s="17">
        <f>[28]Outubro!$F$9</f>
        <v>71</v>
      </c>
      <c r="G32" s="17">
        <f>[28]Outubro!$F$10</f>
        <v>74</v>
      </c>
      <c r="H32" s="17">
        <f>[28]Outubro!$F$11</f>
        <v>69</v>
      </c>
      <c r="I32" s="17">
        <f>[28]Outubro!$F$12</f>
        <v>67</v>
      </c>
      <c r="J32" s="17">
        <f>[28]Outubro!$F$13</f>
        <v>58</v>
      </c>
      <c r="K32" s="17">
        <f>[28]Outubro!$F$14</f>
        <v>60</v>
      </c>
      <c r="L32" s="17">
        <f>[28]Outubro!$F$15</f>
        <v>64</v>
      </c>
      <c r="M32" s="17">
        <f>[28]Outubro!$F$16</f>
        <v>64</v>
      </c>
      <c r="N32" s="17">
        <f>[28]Outubro!$F$17</f>
        <v>70</v>
      </c>
      <c r="O32" s="17">
        <f>[28]Outubro!$F$18</f>
        <v>73</v>
      </c>
      <c r="P32" s="17">
        <f>[28]Outubro!$F$19</f>
        <v>54</v>
      </c>
      <c r="Q32" s="17">
        <f>[28]Outubro!$F$20</f>
        <v>75</v>
      </c>
      <c r="R32" s="17">
        <f>[28]Outubro!$F$21</f>
        <v>68</v>
      </c>
      <c r="S32" s="17">
        <f>[28]Outubro!$F$22</f>
        <v>64</v>
      </c>
      <c r="T32" s="17">
        <f>[28]Outubro!$F$23</f>
        <v>58</v>
      </c>
      <c r="U32" s="17">
        <f>[28]Outubro!$F$24</f>
        <v>94</v>
      </c>
      <c r="V32" s="17">
        <f>[28]Outubro!$F$25</f>
        <v>90</v>
      </c>
      <c r="W32" s="17">
        <f>[28]Outubro!$F$26</f>
        <v>75</v>
      </c>
      <c r="X32" s="17">
        <f>[28]Outubro!$F$27</f>
        <v>76</v>
      </c>
      <c r="Y32" s="17">
        <f>[28]Outubro!$F$28</f>
        <v>93</v>
      </c>
      <c r="Z32" s="17">
        <f>[28]Outubro!$F$29</f>
        <v>96</v>
      </c>
      <c r="AA32" s="17">
        <f>[28]Outubro!$F$30</f>
        <v>95</v>
      </c>
      <c r="AB32" s="17">
        <f>[28]Outubro!$F$31</f>
        <v>92</v>
      </c>
      <c r="AC32" s="17">
        <f>[28]Outubro!$F$32</f>
        <v>80</v>
      </c>
      <c r="AD32" s="17">
        <f>[28]Outubro!$F$33</f>
        <v>69</v>
      </c>
      <c r="AE32" s="17">
        <f>[28]Outubro!$F$34</f>
        <v>70</v>
      </c>
      <c r="AF32" s="17">
        <f>[28]Outubro!$F$35</f>
        <v>94</v>
      </c>
      <c r="AG32" s="28">
        <f>MAX(B32:AF32)</f>
        <v>96</v>
      </c>
      <c r="AH32" s="31">
        <f>AVERAGE(B32:AF32)</f>
        <v>75.741935483870961</v>
      </c>
    </row>
    <row r="33" spans="1:36" s="5" customFormat="1" ht="17.100000000000001" customHeight="1">
      <c r="A33" s="24" t="s">
        <v>33</v>
      </c>
      <c r="B33" s="25">
        <f t="shared" ref="B33:AG33" si="10">MAX(B5:B32)</f>
        <v>100</v>
      </c>
      <c r="C33" s="25">
        <f t="shared" si="10"/>
        <v>100</v>
      </c>
      <c r="D33" s="25">
        <f t="shared" si="10"/>
        <v>96</v>
      </c>
      <c r="E33" s="25">
        <f t="shared" si="10"/>
        <v>86</v>
      </c>
      <c r="F33" s="25">
        <f t="shared" si="10"/>
        <v>83</v>
      </c>
      <c r="G33" s="25">
        <f t="shared" si="10"/>
        <v>97</v>
      </c>
      <c r="H33" s="25">
        <f t="shared" si="10"/>
        <v>100</v>
      </c>
      <c r="I33" s="25">
        <f t="shared" si="10"/>
        <v>100</v>
      </c>
      <c r="J33" s="25">
        <f t="shared" si="10"/>
        <v>90</v>
      </c>
      <c r="K33" s="25">
        <f t="shared" si="10"/>
        <v>95</v>
      </c>
      <c r="L33" s="25">
        <f t="shared" si="10"/>
        <v>100</v>
      </c>
      <c r="M33" s="25">
        <f t="shared" si="10"/>
        <v>100</v>
      </c>
      <c r="N33" s="25">
        <f t="shared" si="10"/>
        <v>100</v>
      </c>
      <c r="O33" s="25">
        <f t="shared" si="10"/>
        <v>100</v>
      </c>
      <c r="P33" s="25">
        <f t="shared" si="10"/>
        <v>98</v>
      </c>
      <c r="Q33" s="25">
        <f t="shared" si="10"/>
        <v>90</v>
      </c>
      <c r="R33" s="25">
        <f t="shared" si="10"/>
        <v>89</v>
      </c>
      <c r="S33" s="25">
        <f t="shared" si="10"/>
        <v>95</v>
      </c>
      <c r="T33" s="25">
        <f t="shared" si="10"/>
        <v>94</v>
      </c>
      <c r="U33" s="25">
        <f t="shared" si="10"/>
        <v>100</v>
      </c>
      <c r="V33" s="25">
        <f t="shared" si="10"/>
        <v>100</v>
      </c>
      <c r="W33" s="25">
        <f t="shared" si="10"/>
        <v>100</v>
      </c>
      <c r="X33" s="25">
        <f t="shared" si="10"/>
        <v>98</v>
      </c>
      <c r="Y33" s="25">
        <f t="shared" si="10"/>
        <v>100</v>
      </c>
      <c r="Z33" s="25">
        <f t="shared" si="10"/>
        <v>100</v>
      </c>
      <c r="AA33" s="25">
        <f t="shared" si="10"/>
        <v>100</v>
      </c>
      <c r="AB33" s="25">
        <f t="shared" si="10"/>
        <v>100</v>
      </c>
      <c r="AC33" s="25">
        <f t="shared" si="10"/>
        <v>100</v>
      </c>
      <c r="AD33" s="25">
        <f t="shared" si="10"/>
        <v>98</v>
      </c>
      <c r="AE33" s="25">
        <f t="shared" si="10"/>
        <v>100</v>
      </c>
      <c r="AF33" s="25">
        <f t="shared" si="10"/>
        <v>100</v>
      </c>
      <c r="AG33" s="28">
        <f t="shared" si="10"/>
        <v>100</v>
      </c>
      <c r="AH33" s="35">
        <f>AVERAGE(AH5:AH32)</f>
        <v>81.313964012888746</v>
      </c>
      <c r="AI33" s="8"/>
      <c r="AJ33" s="5" t="s">
        <v>51</v>
      </c>
    </row>
    <row r="34" spans="1:36">
      <c r="AD34" s="9"/>
      <c r="AE34" s="1"/>
      <c r="AF34"/>
      <c r="AG34"/>
      <c r="AH34"/>
      <c r="AI34"/>
    </row>
    <row r="35" spans="1:36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  <c r="AI35"/>
    </row>
    <row r="36" spans="1:36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6">
      <c r="AD37" s="9"/>
      <c r="AE37" s="1"/>
      <c r="AF37"/>
      <c r="AG37" s="41"/>
      <c r="AH37" s="41"/>
      <c r="AI37" s="2"/>
    </row>
  </sheetData>
  <sheetProtection password="C6EC" sheet="1" objects="1" scenarios="1"/>
  <mergeCells count="34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2"/>
  <sheetViews>
    <sheetView topLeftCell="B2" zoomScale="90" zoomScaleNormal="90" workbookViewId="0">
      <selection activeCell="AG5" sqref="AG5:AG33"/>
    </sheetView>
  </sheetViews>
  <sheetFormatPr defaultRowHeight="12.75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s="4" customFormat="1" ht="20.100000000000001" customHeight="1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</row>
    <row r="3" spans="1:34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40</v>
      </c>
      <c r="AH3" s="34" t="s">
        <v>38</v>
      </c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[1]Outubro!$G$5</f>
        <v>29</v>
      </c>
      <c r="C5" s="17">
        <f>[1]Outubro!$G$6</f>
        <v>48</v>
      </c>
      <c r="D5" s="17">
        <f>[1]Outubro!$G$7</f>
        <v>36</v>
      </c>
      <c r="E5" s="17">
        <f>[1]Outubro!$G$8</f>
        <v>29</v>
      </c>
      <c r="F5" s="17">
        <f>[1]Outubro!$G$9</f>
        <v>29</v>
      </c>
      <c r="G5" s="17">
        <f>[1]Outubro!$G$10</f>
        <v>19</v>
      </c>
      <c r="H5" s="17">
        <f>[1]Outubro!$G$11</f>
        <v>18</v>
      </c>
      <c r="I5" s="17">
        <f>[1]Outubro!$G$12</f>
        <v>18</v>
      </c>
      <c r="J5" s="17">
        <f>[1]Outubro!$G$13</f>
        <v>13</v>
      </c>
      <c r="K5" s="17">
        <f>[1]Outubro!$G$14</f>
        <v>13</v>
      </c>
      <c r="L5" s="17">
        <f>[1]Outubro!$G$15</f>
        <v>13</v>
      </c>
      <c r="M5" s="17">
        <f>[1]Outubro!$G$16</f>
        <v>11</v>
      </c>
      <c r="N5" s="17">
        <f>[1]Outubro!$G$17</f>
        <v>10</v>
      </c>
      <c r="O5" s="17">
        <f>[1]Outubro!$G$18</f>
        <v>10</v>
      </c>
      <c r="P5" s="17">
        <f>[1]Outubro!$G$19</f>
        <v>13</v>
      </c>
      <c r="Q5" s="17">
        <f>[1]Outubro!$G$20</f>
        <v>15</v>
      </c>
      <c r="R5" s="17">
        <f>[1]Outubro!$G$21</f>
        <v>13</v>
      </c>
      <c r="S5" s="17">
        <f>[1]Outubro!$G$22</f>
        <v>16</v>
      </c>
      <c r="T5" s="17">
        <f>[1]Outubro!$G$23</f>
        <v>22</v>
      </c>
      <c r="U5" s="17">
        <f>[1]Outubro!$G$24</f>
        <v>41</v>
      </c>
      <c r="V5" s="17">
        <f>[1]Outubro!$G$25</f>
        <v>33</v>
      </c>
      <c r="W5" s="17">
        <f>[1]Outubro!$G$26</f>
        <v>31</v>
      </c>
      <c r="X5" s="17">
        <f>[1]Outubro!$G$27</f>
        <v>31</v>
      </c>
      <c r="Y5" s="17">
        <f>[1]Outubro!$G$28</f>
        <v>56</v>
      </c>
      <c r="Z5" s="17">
        <f>[1]Outubro!$G$29</f>
        <v>65</v>
      </c>
      <c r="AA5" s="17">
        <f>[1]Outubro!$G$30</f>
        <v>44</v>
      </c>
      <c r="AB5" s="17">
        <f>[1]Outubro!$G$31</f>
        <v>40</v>
      </c>
      <c r="AC5" s="17">
        <f>[1]Outubro!$G$32</f>
        <v>31</v>
      </c>
      <c r="AD5" s="17">
        <f>[1]Outubro!$G$33</f>
        <v>27</v>
      </c>
      <c r="AE5" s="17">
        <f>[1]Outubro!$G$34</f>
        <v>37</v>
      </c>
      <c r="AF5" s="17">
        <f>[1]Outubro!$G$35</f>
        <v>51</v>
      </c>
      <c r="AG5" s="27">
        <f>MIN(B5:AF5)</f>
        <v>10</v>
      </c>
      <c r="AH5" s="30">
        <f>AVERAGE(B5:AF5)</f>
        <v>27.806451612903224</v>
      </c>
    </row>
    <row r="6" spans="1:34" ht="17.100000000000001" customHeight="1">
      <c r="A6" s="15" t="s">
        <v>0</v>
      </c>
      <c r="B6" s="17">
        <f>[2]Outubro!$G$5</f>
        <v>35</v>
      </c>
      <c r="C6" s="17">
        <f>[2]Outubro!$G$6</f>
        <v>44</v>
      </c>
      <c r="D6" s="17">
        <f>[2]Outubro!$G$7</f>
        <v>35</v>
      </c>
      <c r="E6" s="17">
        <f>[2]Outubro!$G$8</f>
        <v>32</v>
      </c>
      <c r="F6" s="17">
        <f>[2]Outubro!$G$9</f>
        <v>30</v>
      </c>
      <c r="G6" s="17">
        <f>[2]Outubro!$G$10</f>
        <v>30</v>
      </c>
      <c r="H6" s="17">
        <f>[2]Outubro!$G$11</f>
        <v>38</v>
      </c>
      <c r="I6" s="17">
        <f>[2]Outubro!$G$12</f>
        <v>27</v>
      </c>
      <c r="J6" s="17">
        <f>[2]Outubro!$G$13</f>
        <v>18</v>
      </c>
      <c r="K6" s="17">
        <f>[2]Outubro!$G$14</f>
        <v>18</v>
      </c>
      <c r="L6" s="17">
        <f>[2]Outubro!$G$15</f>
        <v>19</v>
      </c>
      <c r="M6" s="17">
        <f>[2]Outubro!$G$16</f>
        <v>16</v>
      </c>
      <c r="N6" s="17">
        <f>[2]Outubro!$G$17</f>
        <v>14</v>
      </c>
      <c r="O6" s="17">
        <f>[2]Outubro!$G$18</f>
        <v>26</v>
      </c>
      <c r="P6" s="17">
        <f>[2]Outubro!$G$19</f>
        <v>23</v>
      </c>
      <c r="Q6" s="17">
        <f>[2]Outubro!$G$20</f>
        <v>16</v>
      </c>
      <c r="R6" s="17">
        <f>[2]Outubro!$G$21</f>
        <v>18</v>
      </c>
      <c r="S6" s="17">
        <f>[2]Outubro!$G$22</f>
        <v>24</v>
      </c>
      <c r="T6" s="17">
        <f>[2]Outubro!$G$23</f>
        <v>23</v>
      </c>
      <c r="U6" s="17">
        <f>[2]Outubro!$G$24</f>
        <v>72</v>
      </c>
      <c r="V6" s="17">
        <f>[2]Outubro!$G$25</f>
        <v>40</v>
      </c>
      <c r="W6" s="17">
        <f>[2]Outubro!$G$26</f>
        <v>25</v>
      </c>
      <c r="X6" s="17">
        <f>[2]Outubro!$G$27</f>
        <v>30</v>
      </c>
      <c r="Y6" s="17">
        <f>[2]Outubro!$G$28</f>
        <v>50</v>
      </c>
      <c r="Z6" s="17">
        <f>[2]Outubro!$G$29</f>
        <v>56</v>
      </c>
      <c r="AA6" s="17">
        <f>[2]Outubro!$G$30</f>
        <v>44</v>
      </c>
      <c r="AB6" s="17">
        <f>[2]Outubro!$G$31</f>
        <v>37</v>
      </c>
      <c r="AC6" s="17">
        <f>[2]Outubro!$G$32</f>
        <v>36</v>
      </c>
      <c r="AD6" s="17">
        <f>[2]Outubro!$G$33</f>
        <v>35</v>
      </c>
      <c r="AE6" s="17">
        <f>[2]Outubro!$G$34</f>
        <v>39</v>
      </c>
      <c r="AF6" s="17">
        <f>[2]Outubro!$G$35</f>
        <v>61</v>
      </c>
      <c r="AG6" s="28">
        <f>MIN(B6:AF6)</f>
        <v>14</v>
      </c>
      <c r="AH6" s="31">
        <f t="shared" ref="AH6:AH16" si="1">AVERAGE(B6:AF6)</f>
        <v>32.612903225806448</v>
      </c>
    </row>
    <row r="7" spans="1:34" ht="17.100000000000001" customHeight="1">
      <c r="A7" s="15" t="s">
        <v>1</v>
      </c>
      <c r="B7" s="83" t="str">
        <f>[3]Outubro!$G$5</f>
        <v>*</v>
      </c>
      <c r="C7" s="83" t="str">
        <f>[3]Outubro!$G$6</f>
        <v>*</v>
      </c>
      <c r="D7" s="83" t="str">
        <f>[3]Outubro!$G$7</f>
        <v>*</v>
      </c>
      <c r="E7" s="83" t="str">
        <f>[3]Outubro!$G$8</f>
        <v>*</v>
      </c>
      <c r="F7" s="83" t="str">
        <f>[3]Outubro!$G$9</f>
        <v>*</v>
      </c>
      <c r="G7" s="83" t="str">
        <f>[3]Outubro!$G$10</f>
        <v>*</v>
      </c>
      <c r="H7" s="83" t="str">
        <f>[3]Outubro!$G$11</f>
        <v>*</v>
      </c>
      <c r="I7" s="83" t="str">
        <f>[3]Outubro!$G$12</f>
        <v>*</v>
      </c>
      <c r="J7" s="83" t="str">
        <f>[3]Outubro!$G$13</f>
        <v>*</v>
      </c>
      <c r="K7" s="83" t="str">
        <f>[3]Outubro!$G$14</f>
        <v>*</v>
      </c>
      <c r="L7" s="83" t="str">
        <f>[3]Outubro!$G$15</f>
        <v>*</v>
      </c>
      <c r="M7" s="83" t="str">
        <f>[3]Outubro!$G$16</f>
        <v>*</v>
      </c>
      <c r="N7" s="83" t="str">
        <f>[3]Outubro!$G$17</f>
        <v>*</v>
      </c>
      <c r="O7" s="83" t="str">
        <f>[3]Outubro!$G$18</f>
        <v>*</v>
      </c>
      <c r="P7" s="83" t="str">
        <f>[3]Outubro!$G$19</f>
        <v>*</v>
      </c>
      <c r="Q7" s="83" t="str">
        <f>[3]Outubro!$G$20</f>
        <v>*</v>
      </c>
      <c r="R7" s="83" t="str">
        <f>[3]Outubro!$G$21</f>
        <v>*</v>
      </c>
      <c r="S7" s="83" t="str">
        <f>[3]Outubro!$G$22</f>
        <v>*</v>
      </c>
      <c r="T7" s="83" t="str">
        <f>[3]Outubro!$G$23</f>
        <v>*</v>
      </c>
      <c r="U7" s="83" t="str">
        <f>[3]Outubro!$G$24</f>
        <v>*</v>
      </c>
      <c r="V7" s="83" t="str">
        <f>[3]Outubro!$G$25</f>
        <v>*</v>
      </c>
      <c r="W7" s="83" t="str">
        <f>[3]Outubro!$G$26</f>
        <v>*</v>
      </c>
      <c r="X7" s="83" t="str">
        <f>[3]Outubro!$G$27</f>
        <v>*</v>
      </c>
      <c r="Y7" s="17" t="str">
        <f>[3]Outubro!$G$28</f>
        <v>*</v>
      </c>
      <c r="Z7" s="17" t="str">
        <f>[3]Outubro!$G$29</f>
        <v>*</v>
      </c>
      <c r="AA7" s="17" t="str">
        <f>[3]Outubro!$G$30</f>
        <v>*</v>
      </c>
      <c r="AB7" s="17" t="str">
        <f>[3]Outubro!$G$31</f>
        <v>*</v>
      </c>
      <c r="AC7" s="17" t="str">
        <f>[3]Outubro!$G$32</f>
        <v>*</v>
      </c>
      <c r="AD7" s="17" t="str">
        <f>[3]Outubro!$G$33</f>
        <v>*</v>
      </c>
      <c r="AE7" s="17" t="str">
        <f>[3]Outubro!$G$34</f>
        <v>*</v>
      </c>
      <c r="AF7" s="17" t="str">
        <f>[3]Outubro!$G$35</f>
        <v>*</v>
      </c>
      <c r="AG7" s="28" t="s">
        <v>138</v>
      </c>
      <c r="AH7" s="31" t="s">
        <v>138</v>
      </c>
    </row>
    <row r="8" spans="1:34" ht="17.100000000000001" customHeight="1">
      <c r="A8" s="15" t="s">
        <v>76</v>
      </c>
      <c r="B8" s="17">
        <f>[4]Outubro!$G$5</f>
        <v>57</v>
      </c>
      <c r="C8" s="17">
        <f>[4]Outubro!$G$6</f>
        <v>50</v>
      </c>
      <c r="D8" s="17">
        <f>[4]Outubro!$G$7</f>
        <v>34</v>
      </c>
      <c r="E8" s="17">
        <f>[4]Outubro!$G$8</f>
        <v>32</v>
      </c>
      <c r="F8" s="17">
        <f>[4]Outubro!$G$9</f>
        <v>32</v>
      </c>
      <c r="G8" s="17">
        <f>[4]Outubro!$G$10</f>
        <v>26</v>
      </c>
      <c r="H8" s="17">
        <f>[4]Outubro!$G$11</f>
        <v>22</v>
      </c>
      <c r="I8" s="17">
        <f>[4]Outubro!$G$12</f>
        <v>22</v>
      </c>
      <c r="J8" s="17">
        <f>[4]Outubro!$G$13</f>
        <v>21</v>
      </c>
      <c r="K8" s="17">
        <f>[4]Outubro!$G$14</f>
        <v>19</v>
      </c>
      <c r="L8" s="17">
        <f>[4]Outubro!$G$15</f>
        <v>15</v>
      </c>
      <c r="M8" s="17">
        <f>[4]Outubro!$G$16</f>
        <v>14</v>
      </c>
      <c r="N8" s="17">
        <f>[4]Outubro!$G$17</f>
        <v>14</v>
      </c>
      <c r="O8" s="17">
        <f>[4]Outubro!$G$18</f>
        <v>14</v>
      </c>
      <c r="P8" s="17">
        <f>[4]Outubro!$G$19</f>
        <v>24</v>
      </c>
      <c r="Q8" s="17">
        <f>[4]Outubro!$G$20</f>
        <v>30</v>
      </c>
      <c r="R8" s="17">
        <f>[4]Outubro!$G$21</f>
        <v>18</v>
      </c>
      <c r="S8" s="17">
        <f>[4]Outubro!$G$22</f>
        <v>26</v>
      </c>
      <c r="T8" s="17">
        <f>[4]Outubro!$G$23</f>
        <v>28</v>
      </c>
      <c r="U8" s="17">
        <f>[4]Outubro!$G$24</f>
        <v>43</v>
      </c>
      <c r="V8" s="17">
        <f>[4]Outubro!$G$25</f>
        <v>36</v>
      </c>
      <c r="W8" s="17">
        <f>[4]Outubro!$G$26</f>
        <v>27</v>
      </c>
      <c r="X8" s="17">
        <f>[4]Outubro!$G$27</f>
        <v>34</v>
      </c>
      <c r="Y8" s="17">
        <f>[4]Outubro!$G$28</f>
        <v>39</v>
      </c>
      <c r="Z8" s="17">
        <f>[4]Outubro!$G$29</f>
        <v>63</v>
      </c>
      <c r="AA8" s="17">
        <f>[4]Outubro!$G$30</f>
        <v>46</v>
      </c>
      <c r="AB8" s="17">
        <f>[4]Outubro!$G$31</f>
        <v>35</v>
      </c>
      <c r="AC8" s="17">
        <f>[4]Outubro!$G$32</f>
        <v>27</v>
      </c>
      <c r="AD8" s="17">
        <f>[4]Outubro!$G$33</f>
        <v>18</v>
      </c>
      <c r="AE8" s="17">
        <f>[4]Outubro!$G$34</f>
        <v>27</v>
      </c>
      <c r="AF8" s="17">
        <f>[4]Outubro!$G$35</f>
        <v>48</v>
      </c>
      <c r="AG8" s="79">
        <f t="shared" ref="AG8:AG16" si="2">MIN(B8:AF8)</f>
        <v>14</v>
      </c>
      <c r="AH8" s="31">
        <f t="shared" si="1"/>
        <v>30.35483870967742</v>
      </c>
    </row>
    <row r="9" spans="1:34" ht="17.100000000000001" customHeight="1">
      <c r="A9" s="15" t="s">
        <v>45</v>
      </c>
      <c r="B9" s="17">
        <f>[5]Outubro!$G$5</f>
        <v>50</v>
      </c>
      <c r="C9" s="17">
        <f>[5]Outubro!$G$6</f>
        <v>43</v>
      </c>
      <c r="D9" s="17">
        <f>[5]Outubro!$G$7</f>
        <v>36</v>
      </c>
      <c r="E9" s="17">
        <f>[5]Outubro!$G$8</f>
        <v>36</v>
      </c>
      <c r="F9" s="17">
        <f>[5]Outubro!$G$9</f>
        <v>36</v>
      </c>
      <c r="G9" s="17">
        <f>[5]Outubro!$G$10</f>
        <v>30</v>
      </c>
      <c r="H9" s="17">
        <f>[5]Outubro!$G$11</f>
        <v>30</v>
      </c>
      <c r="I9" s="17">
        <f>[5]Outubro!$G$12</f>
        <v>25</v>
      </c>
      <c r="J9" s="17">
        <f>[5]Outubro!$G$13</f>
        <v>20</v>
      </c>
      <c r="K9" s="17">
        <f>[5]Outubro!$G$14</f>
        <v>28</v>
      </c>
      <c r="L9" s="17">
        <f>[5]Outubro!$G$15</f>
        <v>54</v>
      </c>
      <c r="M9" s="17">
        <f>[5]Outubro!$G$16</f>
        <v>29</v>
      </c>
      <c r="N9" s="17">
        <f>[5]Outubro!$G$17</f>
        <v>26</v>
      </c>
      <c r="O9" s="17">
        <f>[5]Outubro!$G$18</f>
        <v>33</v>
      </c>
      <c r="P9" s="17">
        <f>[5]Outubro!$G$19</f>
        <v>22</v>
      </c>
      <c r="Q9" s="17">
        <f>[5]Outubro!$G$20</f>
        <v>26</v>
      </c>
      <c r="R9" s="17">
        <f>[5]Outubro!$G$21</f>
        <v>25</v>
      </c>
      <c r="S9" s="17">
        <f>[5]Outubro!$G$22</f>
        <v>26</v>
      </c>
      <c r="T9" s="17">
        <f>[5]Outubro!$G$23</f>
        <v>23</v>
      </c>
      <c r="U9" s="17">
        <f>[5]Outubro!$G$24</f>
        <v>69</v>
      </c>
      <c r="V9" s="17">
        <f>[5]Outubro!$G$25</f>
        <v>39</v>
      </c>
      <c r="W9" s="17">
        <f>[5]Outubro!$G$26</f>
        <v>29</v>
      </c>
      <c r="X9" s="17">
        <f>[5]Outubro!$G$27</f>
        <v>26</v>
      </c>
      <c r="Y9" s="17">
        <f>[5]Outubro!$G$28</f>
        <v>52</v>
      </c>
      <c r="Z9" s="17">
        <f>[5]Outubro!$G$29</f>
        <v>60</v>
      </c>
      <c r="AA9" s="17">
        <f>[5]Outubro!$G$30</f>
        <v>38</v>
      </c>
      <c r="AB9" s="17">
        <f>[5]Outubro!$G$31</f>
        <v>36</v>
      </c>
      <c r="AC9" s="17">
        <f>[5]Outubro!$G$32</f>
        <v>36</v>
      </c>
      <c r="AD9" s="17">
        <f>[5]Outubro!$G$33</f>
        <v>35</v>
      </c>
      <c r="AE9" s="17">
        <f>[5]Outubro!$G$34</f>
        <v>36</v>
      </c>
      <c r="AF9" s="17">
        <f>[5]Outubro!$G$35</f>
        <v>43</v>
      </c>
      <c r="AG9" s="28">
        <f t="shared" ref="AG9" si="3">MIN(B9:AF9)</f>
        <v>20</v>
      </c>
      <c r="AH9" s="31">
        <f t="shared" ref="AH9" si="4">AVERAGE(B9:AF9)</f>
        <v>35.387096774193552</v>
      </c>
    </row>
    <row r="10" spans="1:34" ht="17.100000000000001" customHeight="1">
      <c r="A10" s="15" t="s">
        <v>2</v>
      </c>
      <c r="B10" s="17">
        <f>[6]Outubro!$G$5</f>
        <v>33</v>
      </c>
      <c r="C10" s="17">
        <f>[6]Outubro!$G$6</f>
        <v>41</v>
      </c>
      <c r="D10" s="17">
        <f>[6]Outubro!$G$7</f>
        <v>37</v>
      </c>
      <c r="E10" s="17">
        <f>[6]Outubro!$G$8</f>
        <v>29</v>
      </c>
      <c r="F10" s="17">
        <f>[6]Outubro!$G$9</f>
        <v>28</v>
      </c>
      <c r="G10" s="17">
        <f>[6]Outubro!$G$10</f>
        <v>24</v>
      </c>
      <c r="H10" s="17">
        <f>[6]Outubro!$G$11</f>
        <v>22</v>
      </c>
      <c r="I10" s="17">
        <f>[6]Outubro!$G$12</f>
        <v>20</v>
      </c>
      <c r="J10" s="17">
        <f>[6]Outubro!$G$13</f>
        <v>14</v>
      </c>
      <c r="K10" s="17">
        <f>[6]Outubro!$G$14</f>
        <v>15</v>
      </c>
      <c r="L10" s="17">
        <f>[6]Outubro!$G$15</f>
        <v>17</v>
      </c>
      <c r="M10" s="17">
        <f>[6]Outubro!$G$16</f>
        <v>13</v>
      </c>
      <c r="N10" s="17">
        <f>[6]Outubro!$G$17</f>
        <v>13</v>
      </c>
      <c r="O10" s="17">
        <f>[6]Outubro!$G$18</f>
        <v>13</v>
      </c>
      <c r="P10" s="17">
        <f>[6]Outubro!$G$19</f>
        <v>13</v>
      </c>
      <c r="Q10" s="17">
        <f>[6]Outubro!$G$20</f>
        <v>22</v>
      </c>
      <c r="R10" s="17">
        <f>[6]Outubro!$G$21</f>
        <v>21</v>
      </c>
      <c r="S10" s="17">
        <f>[6]Outubro!$G$22</f>
        <v>28</v>
      </c>
      <c r="T10" s="17">
        <f>[6]Outubro!$G$23</f>
        <v>34</v>
      </c>
      <c r="U10" s="17">
        <f>[6]Outubro!$G$24</f>
        <v>53</v>
      </c>
      <c r="V10" s="17">
        <f>[6]Outubro!$G$25</f>
        <v>36</v>
      </c>
      <c r="W10" s="17">
        <f>[6]Outubro!$G$26</f>
        <v>33</v>
      </c>
      <c r="X10" s="17">
        <f>[6]Outubro!$G$27</f>
        <v>33</v>
      </c>
      <c r="Y10" s="17">
        <f>[6]Outubro!$G$28</f>
        <v>46</v>
      </c>
      <c r="Z10" s="17">
        <f>[6]Outubro!$G$29</f>
        <v>57</v>
      </c>
      <c r="AA10" s="17">
        <f>[6]Outubro!$G$30</f>
        <v>46</v>
      </c>
      <c r="AB10" s="17">
        <f>[6]Outubro!$G$31</f>
        <v>38</v>
      </c>
      <c r="AC10" s="17">
        <f>[6]Outubro!$G$32</f>
        <v>36</v>
      </c>
      <c r="AD10" s="17">
        <f>[6]Outubro!$G$33</f>
        <v>44</v>
      </c>
      <c r="AE10" s="17">
        <f>[6]Outubro!$G$34</f>
        <v>39</v>
      </c>
      <c r="AF10" s="17">
        <f>[6]Outubro!$G$35</f>
        <v>41</v>
      </c>
      <c r="AG10" s="28">
        <f t="shared" si="2"/>
        <v>13</v>
      </c>
      <c r="AH10" s="31">
        <f t="shared" si="1"/>
        <v>30.29032258064516</v>
      </c>
    </row>
    <row r="11" spans="1:34" ht="17.100000000000001" customHeight="1">
      <c r="A11" s="15" t="s">
        <v>3</v>
      </c>
      <c r="B11" s="17">
        <f>[7]Outubro!$G$5</f>
        <v>28</v>
      </c>
      <c r="C11" s="17">
        <f>[7]Outubro!$G$6</f>
        <v>47</v>
      </c>
      <c r="D11" s="17">
        <f>[7]Outubro!$G$7</f>
        <v>37</v>
      </c>
      <c r="E11" s="17">
        <f>[7]Outubro!$G$8</f>
        <v>28</v>
      </c>
      <c r="F11" s="17">
        <f>[7]Outubro!$G$9</f>
        <v>25</v>
      </c>
      <c r="G11" s="17">
        <f>[7]Outubro!$G$10</f>
        <v>20</v>
      </c>
      <c r="H11" s="17">
        <f>[7]Outubro!$G$11</f>
        <v>17</v>
      </c>
      <c r="I11" s="17">
        <f>[7]Outubro!$G$12</f>
        <v>13</v>
      </c>
      <c r="J11" s="17">
        <f>[7]Outubro!$G$13</f>
        <v>14</v>
      </c>
      <c r="K11" s="17">
        <f>[7]Outubro!$G$14</f>
        <v>14</v>
      </c>
      <c r="L11" s="17">
        <f>[7]Outubro!$G$15</f>
        <v>14</v>
      </c>
      <c r="M11" s="17">
        <f>[7]Outubro!$G$16</f>
        <v>12</v>
      </c>
      <c r="N11" s="17">
        <f>[7]Outubro!$G$17</f>
        <v>12</v>
      </c>
      <c r="O11" s="17">
        <f>[7]Outubro!$G$18</f>
        <v>12</v>
      </c>
      <c r="P11" s="17">
        <f>[7]Outubro!$G$19</f>
        <v>12</v>
      </c>
      <c r="Q11" s="17">
        <f>[7]Outubro!$G$20</f>
        <v>14</v>
      </c>
      <c r="R11" s="17">
        <f>[7]Outubro!$G$21</f>
        <v>17</v>
      </c>
      <c r="S11" s="17">
        <f>[7]Outubro!$G$22</f>
        <v>21</v>
      </c>
      <c r="T11" s="17">
        <f>[7]Outubro!$G$23</f>
        <v>27</v>
      </c>
      <c r="U11" s="17">
        <f>[7]Outubro!$G$24</f>
        <v>28</v>
      </c>
      <c r="V11" s="17">
        <f>[7]Outubro!$G$25</f>
        <v>33</v>
      </c>
      <c r="W11" s="17">
        <f>[7]Outubro!$G$26</f>
        <v>31</v>
      </c>
      <c r="X11" s="17">
        <f>[7]Outubro!$G$27</f>
        <v>29</v>
      </c>
      <c r="Y11" s="17">
        <f>[7]Outubro!$G$28</f>
        <v>49</v>
      </c>
      <c r="Z11" s="17">
        <f>[7]Outubro!$G$29</f>
        <v>70</v>
      </c>
      <c r="AA11" s="17">
        <f>[7]Outubro!$G$30</f>
        <v>52</v>
      </c>
      <c r="AB11" s="17">
        <f>[7]Outubro!$G$31</f>
        <v>38</v>
      </c>
      <c r="AC11" s="17">
        <f>[7]Outubro!$G$32</f>
        <v>31</v>
      </c>
      <c r="AD11" s="17">
        <f>[7]Outubro!$G$33</f>
        <v>25</v>
      </c>
      <c r="AE11" s="17">
        <f>[7]Outubro!$G$34</f>
        <v>37</v>
      </c>
      <c r="AF11" s="17">
        <f>[7]Outubro!$G$35</f>
        <v>59</v>
      </c>
      <c r="AG11" s="28">
        <f t="shared" si="2"/>
        <v>12</v>
      </c>
      <c r="AH11" s="31">
        <f>AVERAGE(B11:AF11)</f>
        <v>27.93548387096774</v>
      </c>
    </row>
    <row r="12" spans="1:34" ht="17.100000000000001" customHeight="1">
      <c r="A12" s="15" t="s">
        <v>4</v>
      </c>
      <c r="B12" s="17">
        <f>[8]Outubro!$G$5</f>
        <v>34</v>
      </c>
      <c r="C12" s="17">
        <f>[8]Outubro!$G$6</f>
        <v>54</v>
      </c>
      <c r="D12" s="17">
        <f>[8]Outubro!$G$7</f>
        <v>44</v>
      </c>
      <c r="E12" s="17">
        <f>[8]Outubro!$G$8</f>
        <v>30</v>
      </c>
      <c r="F12" s="17">
        <f>[8]Outubro!$G$9</f>
        <v>25</v>
      </c>
      <c r="G12" s="17">
        <f>[8]Outubro!$G$10</f>
        <v>24</v>
      </c>
      <c r="H12" s="17">
        <f>[8]Outubro!$G$11</f>
        <v>19</v>
      </c>
      <c r="I12" s="17">
        <f>[8]Outubro!$G$12</f>
        <v>16</v>
      </c>
      <c r="J12" s="17">
        <f>[8]Outubro!$G$13</f>
        <v>17</v>
      </c>
      <c r="K12" s="17">
        <f>[8]Outubro!$G$14</f>
        <v>21</v>
      </c>
      <c r="L12" s="17">
        <f>[8]Outubro!$G$15</f>
        <v>17</v>
      </c>
      <c r="M12" s="17">
        <f>[8]Outubro!$G$16</f>
        <v>14</v>
      </c>
      <c r="N12" s="17">
        <f>[8]Outubro!$G$17</f>
        <v>12</v>
      </c>
      <c r="O12" s="17">
        <f>[8]Outubro!$G$18</f>
        <v>14</v>
      </c>
      <c r="P12" s="17">
        <f>[8]Outubro!$G$19</f>
        <v>13</v>
      </c>
      <c r="Q12" s="17">
        <f>[8]Outubro!$G$20</f>
        <v>15</v>
      </c>
      <c r="R12" s="17">
        <f>[8]Outubro!$G$21</f>
        <v>19</v>
      </c>
      <c r="S12" s="17">
        <f>[8]Outubro!$G$22</f>
        <v>26</v>
      </c>
      <c r="T12" s="17">
        <f>[8]Outubro!$G$23</f>
        <v>28</v>
      </c>
      <c r="U12" s="17">
        <f>[8]Outubro!$G$24</f>
        <v>39</v>
      </c>
      <c r="V12" s="17">
        <f>[8]Outubro!$G$25</f>
        <v>40</v>
      </c>
      <c r="W12" s="17">
        <f>[8]Outubro!$G$26</f>
        <v>33</v>
      </c>
      <c r="X12" s="17">
        <f>[8]Outubro!$G$27</f>
        <v>29</v>
      </c>
      <c r="Y12" s="17">
        <f>[8]Outubro!$G$28</f>
        <v>61</v>
      </c>
      <c r="Z12" s="17">
        <f>[8]Outubro!$G$29</f>
        <v>73</v>
      </c>
      <c r="AA12" s="17">
        <f>[8]Outubro!$G$30</f>
        <v>56</v>
      </c>
      <c r="AB12" s="17">
        <f>[8]Outubro!$G$31</f>
        <v>41</v>
      </c>
      <c r="AC12" s="17">
        <f>[8]Outubro!$G$32</f>
        <v>37</v>
      </c>
      <c r="AD12" s="17">
        <f>[8]Outubro!$G$33</f>
        <v>31</v>
      </c>
      <c r="AE12" s="17">
        <f>[8]Outubro!$G$34</f>
        <v>45</v>
      </c>
      <c r="AF12" s="17">
        <f>[8]Outubro!$G$35</f>
        <v>71</v>
      </c>
      <c r="AG12" s="28">
        <f t="shared" si="2"/>
        <v>12</v>
      </c>
      <c r="AH12" s="31">
        <f t="shared" si="1"/>
        <v>32.193548387096776</v>
      </c>
    </row>
    <row r="13" spans="1:34" ht="17.100000000000001" customHeight="1">
      <c r="A13" s="15" t="s">
        <v>5</v>
      </c>
      <c r="B13" s="17">
        <f>[9]Outubro!$G$5</f>
        <v>36</v>
      </c>
      <c r="C13" s="17">
        <f>[9]Outubro!$G$6</f>
        <v>47</v>
      </c>
      <c r="D13" s="17">
        <f>[9]Outubro!$G$7</f>
        <v>43</v>
      </c>
      <c r="E13" s="17">
        <f>[9]Outubro!$G$8</f>
        <v>41</v>
      </c>
      <c r="F13" s="17">
        <f>[9]Outubro!$G$9</f>
        <v>51</v>
      </c>
      <c r="G13" s="17">
        <f>[9]Outubro!$G$10</f>
        <v>33</v>
      </c>
      <c r="H13" s="17">
        <f>[9]Outubro!$G$11</f>
        <v>34</v>
      </c>
      <c r="I13" s="17">
        <f>[9]Outubro!$G$12</f>
        <v>29</v>
      </c>
      <c r="J13" s="17">
        <f>[9]Outubro!$G$13</f>
        <v>41</v>
      </c>
      <c r="K13" s="17">
        <f>[9]Outubro!$G$14</f>
        <v>33</v>
      </c>
      <c r="L13" s="17">
        <f>[9]Outubro!$G$15</f>
        <v>40</v>
      </c>
      <c r="M13" s="17">
        <f>[9]Outubro!$G$16</f>
        <v>38</v>
      </c>
      <c r="N13" s="17">
        <f>[9]Outubro!$G$17</f>
        <v>39</v>
      </c>
      <c r="O13" s="17">
        <f>[9]Outubro!$G$18</f>
        <v>34</v>
      </c>
      <c r="P13" s="17">
        <f>[9]Outubro!$G$19</f>
        <v>30</v>
      </c>
      <c r="Q13" s="17">
        <f>[9]Outubro!$G$20</f>
        <v>38</v>
      </c>
      <c r="R13" s="17">
        <f>[9]Outubro!$G$21</f>
        <v>33</v>
      </c>
      <c r="S13" s="17">
        <f>[9]Outubro!$G$22</f>
        <v>37</v>
      </c>
      <c r="T13" s="17">
        <f>[9]Outubro!$G$23</f>
        <v>33</v>
      </c>
      <c r="U13" s="17">
        <f>[9]Outubro!$G$24</f>
        <v>38</v>
      </c>
      <c r="V13" s="17">
        <f>[9]Outubro!$G$25</f>
        <v>49</v>
      </c>
      <c r="W13" s="17">
        <f>[9]Outubro!$G$26</f>
        <v>41</v>
      </c>
      <c r="X13" s="17">
        <f>[9]Outubro!$G$27</f>
        <v>46</v>
      </c>
      <c r="Y13" s="17">
        <f>[9]Outubro!$G$28</f>
        <v>65</v>
      </c>
      <c r="Z13" s="17">
        <f>[9]Outubro!$G$29</f>
        <v>55</v>
      </c>
      <c r="AA13" s="17">
        <f>[9]Outubro!$G$30</f>
        <v>55</v>
      </c>
      <c r="AB13" s="17">
        <f>[9]Outubro!$G$31</f>
        <v>58</v>
      </c>
      <c r="AC13" s="17">
        <f>[9]Outubro!$G$32</f>
        <v>58</v>
      </c>
      <c r="AD13" s="17">
        <f>[9]Outubro!$G$33</f>
        <v>45</v>
      </c>
      <c r="AE13" s="17">
        <f>[9]Outubro!$G$34</f>
        <v>45</v>
      </c>
      <c r="AF13" s="17">
        <f>[9]Outubro!$G$35</f>
        <v>50</v>
      </c>
      <c r="AG13" s="28">
        <f t="shared" si="2"/>
        <v>29</v>
      </c>
      <c r="AH13" s="31">
        <f t="shared" si="1"/>
        <v>42.41935483870968</v>
      </c>
    </row>
    <row r="14" spans="1:34" ht="17.100000000000001" customHeight="1">
      <c r="A14" s="15" t="s">
        <v>47</v>
      </c>
      <c r="B14" s="17">
        <f>[10]Outubro!$G$5</f>
        <v>30</v>
      </c>
      <c r="C14" s="17">
        <f>[10]Outubro!$G$6</f>
        <v>44</v>
      </c>
      <c r="D14" s="17">
        <f>[10]Outubro!$G$7</f>
        <v>25</v>
      </c>
      <c r="E14" s="17">
        <f>[10]Outubro!$G$8</f>
        <v>21</v>
      </c>
      <c r="F14" s="17">
        <f>[10]Outubro!$G$9</f>
        <v>20</v>
      </c>
      <c r="G14" s="17">
        <f>[10]Outubro!$G$10</f>
        <v>22</v>
      </c>
      <c r="H14" s="17">
        <f>[10]Outubro!$G$11</f>
        <v>19</v>
      </c>
      <c r="I14" s="17">
        <f>[10]Outubro!$G$12</f>
        <v>16</v>
      </c>
      <c r="J14" s="17">
        <f>[10]Outubro!$G$13</f>
        <v>17</v>
      </c>
      <c r="K14" s="17">
        <f>[10]Outubro!$G$14</f>
        <v>20</v>
      </c>
      <c r="L14" s="17">
        <f>[10]Outubro!$G$15</f>
        <v>15</v>
      </c>
      <c r="M14" s="17">
        <f>[10]Outubro!$G$16</f>
        <v>14</v>
      </c>
      <c r="N14" s="17">
        <f>[10]Outubro!$G$17</f>
        <v>12</v>
      </c>
      <c r="O14" s="17">
        <f>[10]Outubro!$G$18</f>
        <v>12</v>
      </c>
      <c r="P14" s="17">
        <f>[10]Outubro!$G$19</f>
        <v>13</v>
      </c>
      <c r="Q14" s="17">
        <f>[10]Outubro!$G$20</f>
        <v>24</v>
      </c>
      <c r="R14" s="17">
        <f>[10]Outubro!$G$21</f>
        <v>21</v>
      </c>
      <c r="S14" s="17">
        <f>[10]Outubro!$G$22</f>
        <v>30</v>
      </c>
      <c r="T14" s="17">
        <f>[10]Outubro!$G$23</f>
        <v>28</v>
      </c>
      <c r="U14" s="17">
        <f>[10]Outubro!$G$24</f>
        <v>39</v>
      </c>
      <c r="V14" s="17">
        <f>[10]Outubro!$G$25</f>
        <v>34</v>
      </c>
      <c r="W14" s="17">
        <f>[10]Outubro!$G$26</f>
        <v>30</v>
      </c>
      <c r="X14" s="17">
        <f>[10]Outubro!$G$27</f>
        <v>30</v>
      </c>
      <c r="Y14" s="17">
        <f>[10]Outubro!$G$28</f>
        <v>64</v>
      </c>
      <c r="Z14" s="17">
        <f>[10]Outubro!$G$29</f>
        <v>70</v>
      </c>
      <c r="AA14" s="17">
        <f>[10]Outubro!$G$30</f>
        <v>60</v>
      </c>
      <c r="AB14" s="17">
        <f>[10]Outubro!$G$31</f>
        <v>35</v>
      </c>
      <c r="AC14" s="17">
        <f>[10]Outubro!$G$32</f>
        <v>35</v>
      </c>
      <c r="AD14" s="17">
        <f>[10]Outubro!$G$33</f>
        <v>40</v>
      </c>
      <c r="AE14" s="17">
        <f>[10]Outubro!$G$34</f>
        <v>43</v>
      </c>
      <c r="AF14" s="17">
        <f>[10]Outubro!$G$35</f>
        <v>48</v>
      </c>
      <c r="AG14" s="28">
        <f>MIN(B14:AF14)</f>
        <v>12</v>
      </c>
      <c r="AH14" s="31">
        <f>AVERAGE(B14:AF14)</f>
        <v>30.032258064516128</v>
      </c>
    </row>
    <row r="15" spans="1:34" ht="17.100000000000001" customHeight="1">
      <c r="A15" s="15" t="s">
        <v>6</v>
      </c>
      <c r="B15" s="17">
        <f>[11]Outubro!$G$5</f>
        <v>25</v>
      </c>
      <c r="C15" s="17">
        <f>[11]Outubro!$G$6</f>
        <v>32</v>
      </c>
      <c r="D15" s="17">
        <f>[11]Outubro!$G$7</f>
        <v>16</v>
      </c>
      <c r="E15" s="17">
        <f>[11]Outubro!$G$8</f>
        <v>20</v>
      </c>
      <c r="F15" s="17">
        <f>[11]Outubro!$G$9</f>
        <v>18</v>
      </c>
      <c r="G15" s="17">
        <f>[11]Outubro!$G$10</f>
        <v>18</v>
      </c>
      <c r="H15" s="17">
        <f>[11]Outubro!$G$11</f>
        <v>16</v>
      </c>
      <c r="I15" s="17">
        <f>[11]Outubro!$G$12</f>
        <v>14</v>
      </c>
      <c r="J15" s="17">
        <f>[11]Outubro!$G$13</f>
        <v>16</v>
      </c>
      <c r="K15" s="17">
        <f>[11]Outubro!$G$14</f>
        <v>16</v>
      </c>
      <c r="L15" s="17">
        <f>[11]Outubro!$G$15</f>
        <v>14</v>
      </c>
      <c r="M15" s="17">
        <f>[11]Outubro!$G$16</f>
        <v>16</v>
      </c>
      <c r="N15" s="17">
        <f>[11]Outubro!$G$17</f>
        <v>10</v>
      </c>
      <c r="O15" s="17">
        <f>[11]Outubro!$G$18</f>
        <v>25</v>
      </c>
      <c r="P15" s="17">
        <f>[11]Outubro!$G$19</f>
        <v>12</v>
      </c>
      <c r="Q15" s="17">
        <f>[11]Outubro!$G$20</f>
        <v>24</v>
      </c>
      <c r="R15" s="17">
        <f>[11]Outubro!$G$21</f>
        <v>26</v>
      </c>
      <c r="S15" s="17">
        <f>[11]Outubro!$G$22</f>
        <v>33</v>
      </c>
      <c r="T15" s="17">
        <f>[11]Outubro!$G$23</f>
        <v>32</v>
      </c>
      <c r="U15" s="17">
        <f>[11]Outubro!$G$24</f>
        <v>37</v>
      </c>
      <c r="V15" s="17">
        <f>[11]Outubro!$G$25</f>
        <v>33</v>
      </c>
      <c r="W15" s="17">
        <f>[11]Outubro!$G$26</f>
        <v>25</v>
      </c>
      <c r="X15" s="17">
        <f>[11]Outubro!$G$27</f>
        <v>27</v>
      </c>
      <c r="Y15" s="17">
        <f>[11]Outubro!$G$28</f>
        <v>44</v>
      </c>
      <c r="Z15" s="17">
        <f>[11]Outubro!$G$29</f>
        <v>64</v>
      </c>
      <c r="AA15" s="17">
        <f>[11]Outubro!$G$30</f>
        <v>76</v>
      </c>
      <c r="AB15" s="17">
        <f>[11]Outubro!$G$31</f>
        <v>51</v>
      </c>
      <c r="AC15" s="17">
        <f>[11]Outubro!$G$32</f>
        <v>36</v>
      </c>
      <c r="AD15" s="17">
        <f>[11]Outubro!$G$33</f>
        <v>38</v>
      </c>
      <c r="AE15" s="17">
        <f>[11]Outubro!$G$34</f>
        <v>38</v>
      </c>
      <c r="AF15" s="17">
        <f>[11]Outubro!$G$35</f>
        <v>41</v>
      </c>
      <c r="AG15" s="28">
        <f t="shared" si="2"/>
        <v>10</v>
      </c>
      <c r="AH15" s="31">
        <f t="shared" si="1"/>
        <v>28.806451612903224</v>
      </c>
    </row>
    <row r="16" spans="1:34" ht="17.100000000000001" customHeight="1">
      <c r="A16" s="15" t="s">
        <v>7</v>
      </c>
      <c r="B16" s="17">
        <f>[12]Outubro!$G$5</f>
        <v>41</v>
      </c>
      <c r="C16" s="17">
        <f>[12]Outubro!$G$6</f>
        <v>47</v>
      </c>
      <c r="D16" s="17">
        <f>[12]Outubro!$G$7</f>
        <v>37</v>
      </c>
      <c r="E16" s="17">
        <f>[12]Outubro!$G$8</f>
        <v>35</v>
      </c>
      <c r="F16" s="17">
        <f>[12]Outubro!$G$9</f>
        <v>33</v>
      </c>
      <c r="G16" s="17">
        <f>[12]Outubro!$G$10</f>
        <v>32</v>
      </c>
      <c r="H16" s="17">
        <f>[12]Outubro!$G$11</f>
        <v>30</v>
      </c>
      <c r="I16" s="17">
        <f>[12]Outubro!$G$12</f>
        <v>26</v>
      </c>
      <c r="J16" s="17">
        <f>[12]Outubro!$G$13</f>
        <v>18</v>
      </c>
      <c r="K16" s="17">
        <f>[12]Outubro!$G$14</f>
        <v>19</v>
      </c>
      <c r="L16" s="17">
        <f>[12]Outubro!$G$15</f>
        <v>18</v>
      </c>
      <c r="M16" s="17">
        <f>[12]Outubro!$G$16</f>
        <v>15</v>
      </c>
      <c r="N16" s="17">
        <f>[12]Outubro!$G$17</f>
        <v>14</v>
      </c>
      <c r="O16" s="17">
        <f>[12]Outubro!$G$18</f>
        <v>18</v>
      </c>
      <c r="P16" s="17">
        <f>[12]Outubro!$G$19</f>
        <v>21</v>
      </c>
      <c r="Q16" s="17">
        <f>[12]Outubro!$G$20</f>
        <v>18</v>
      </c>
      <c r="R16" s="17">
        <f>[12]Outubro!$G$21</f>
        <v>18</v>
      </c>
      <c r="S16" s="17">
        <f>[12]Outubro!$G$22</f>
        <v>22</v>
      </c>
      <c r="T16" s="17">
        <f>[12]Outubro!$G$23</f>
        <v>24</v>
      </c>
      <c r="U16" s="17">
        <f>[12]Outubro!$G$24</f>
        <v>58</v>
      </c>
      <c r="V16" s="17">
        <f>[12]Outubro!$G$25</f>
        <v>47</v>
      </c>
      <c r="W16" s="17">
        <f>[12]Outubro!$G$26</f>
        <v>31</v>
      </c>
      <c r="X16" s="17">
        <f>[12]Outubro!$G$27</f>
        <v>34</v>
      </c>
      <c r="Y16" s="17">
        <f>[12]Outubro!$G$28</f>
        <v>50</v>
      </c>
      <c r="Z16" s="17">
        <f>[12]Outubro!$G$29</f>
        <v>61</v>
      </c>
      <c r="AA16" s="17">
        <f>[12]Outubro!$G$30</f>
        <v>47</v>
      </c>
      <c r="AB16" s="17">
        <f>[12]Outubro!$G$31</f>
        <v>41</v>
      </c>
      <c r="AC16" s="17">
        <f>[12]Outubro!$G$32</f>
        <v>39</v>
      </c>
      <c r="AD16" s="17">
        <f>[12]Outubro!$G$33</f>
        <v>42</v>
      </c>
      <c r="AE16" s="17">
        <f>[12]Outubro!$G$34</f>
        <v>33</v>
      </c>
      <c r="AF16" s="17">
        <f>[12]Outubro!$G$35</f>
        <v>47</v>
      </c>
      <c r="AG16" s="28">
        <f t="shared" si="2"/>
        <v>14</v>
      </c>
      <c r="AH16" s="31">
        <f t="shared" si="1"/>
        <v>32.774193548387096</v>
      </c>
    </row>
    <row r="17" spans="1:34" ht="17.100000000000001" customHeight="1">
      <c r="A17" s="15" t="s">
        <v>8</v>
      </c>
      <c r="B17" s="17">
        <f>[13]Outubro!$G$5</f>
        <v>51</v>
      </c>
      <c r="C17" s="17">
        <f>[13]Outubro!$G$6</f>
        <v>53</v>
      </c>
      <c r="D17" s="17">
        <f>[13]Outubro!$G$7</f>
        <v>44</v>
      </c>
      <c r="E17" s="17">
        <f>[13]Outubro!$G$8</f>
        <v>36</v>
      </c>
      <c r="F17" s="17">
        <f>[13]Outubro!$G$9</f>
        <v>36</v>
      </c>
      <c r="G17" s="17">
        <f>[13]Outubro!$G$10</f>
        <v>34</v>
      </c>
      <c r="H17" s="17">
        <f>[13]Outubro!$G$11</f>
        <v>39</v>
      </c>
      <c r="I17" s="17">
        <f>[13]Outubro!$G$12</f>
        <v>29</v>
      </c>
      <c r="J17" s="17">
        <f>[13]Outubro!$G$13</f>
        <v>26</v>
      </c>
      <c r="K17" s="17">
        <f>[13]Outubro!$G$14</f>
        <v>20</v>
      </c>
      <c r="L17" s="17">
        <f>[13]Outubro!$G$15</f>
        <v>21</v>
      </c>
      <c r="M17" s="17">
        <f>[13]Outubro!$G$16</f>
        <v>19</v>
      </c>
      <c r="N17" s="17">
        <f>[13]Outubro!$G$17</f>
        <v>17</v>
      </c>
      <c r="O17" s="17">
        <f>[13]Outubro!$G$18</f>
        <v>28</v>
      </c>
      <c r="P17" s="17">
        <f>[13]Outubro!$G$19</f>
        <v>24</v>
      </c>
      <c r="Q17" s="17">
        <f>[13]Outubro!$G$20</f>
        <v>27</v>
      </c>
      <c r="R17" s="17">
        <f>[13]Outubro!$G$21</f>
        <v>25</v>
      </c>
      <c r="S17" s="17">
        <f>[13]Outubro!$G$22</f>
        <v>28</v>
      </c>
      <c r="T17" s="17">
        <f>[13]Outubro!$G$23</f>
        <v>27</v>
      </c>
      <c r="U17" s="17">
        <f>[13]Outubro!$G$24</f>
        <v>74</v>
      </c>
      <c r="V17" s="17">
        <f>[13]Outubro!$G$25</f>
        <v>48</v>
      </c>
      <c r="W17" s="17">
        <f>[13]Outubro!$G$26</f>
        <v>38</v>
      </c>
      <c r="X17" s="17">
        <f>[13]Outubro!$G$27</f>
        <v>44</v>
      </c>
      <c r="Y17" s="17">
        <f>[13]Outubro!$G$28</f>
        <v>48</v>
      </c>
      <c r="Z17" s="17">
        <f>[13]Outubro!$G$29</f>
        <v>58</v>
      </c>
      <c r="AA17" s="17">
        <f>[13]Outubro!$G$30</f>
        <v>48</v>
      </c>
      <c r="AB17" s="17">
        <f>[13]Outubro!$G$31</f>
        <v>45</v>
      </c>
      <c r="AC17" s="17">
        <f>[13]Outubro!$G$32</f>
        <v>38</v>
      </c>
      <c r="AD17" s="17">
        <f>[13]Outubro!$G$33</f>
        <v>30</v>
      </c>
      <c r="AE17" s="17">
        <f>[13]Outubro!$G$34</f>
        <v>40</v>
      </c>
      <c r="AF17" s="17">
        <f>[13]Outubro!$G$35</f>
        <v>68</v>
      </c>
      <c r="AG17" s="28">
        <f>MIN(B17:AF17)</f>
        <v>17</v>
      </c>
      <c r="AH17" s="31">
        <f>AVERAGE(B17:AF17)</f>
        <v>37.516129032258064</v>
      </c>
    </row>
    <row r="18" spans="1:34" ht="17.100000000000001" customHeight="1">
      <c r="A18" s="15" t="s">
        <v>9</v>
      </c>
      <c r="B18" s="17">
        <f>[14]Outubro!$G$5</f>
        <v>49</v>
      </c>
      <c r="C18" s="17">
        <f>[14]Outubro!$G$6</f>
        <v>48</v>
      </c>
      <c r="D18" s="17">
        <f>[14]Outubro!$G$7</f>
        <v>38</v>
      </c>
      <c r="E18" s="17">
        <f>[14]Outubro!$G$8</f>
        <v>34</v>
      </c>
      <c r="F18" s="17">
        <f>[14]Outubro!$G$9</f>
        <v>33</v>
      </c>
      <c r="G18" s="17">
        <f>[14]Outubro!$G$10</f>
        <v>30</v>
      </c>
      <c r="H18" s="17">
        <f>[14]Outubro!$G$11</f>
        <v>28</v>
      </c>
      <c r="I18" s="17">
        <f>[14]Outubro!$G$12</f>
        <v>24</v>
      </c>
      <c r="J18" s="17">
        <f>[14]Outubro!$G$13</f>
        <v>18</v>
      </c>
      <c r="K18" s="17">
        <f>[14]Outubro!$G$14</f>
        <v>18</v>
      </c>
      <c r="L18" s="17">
        <f>[14]Outubro!$G$15</f>
        <v>17</v>
      </c>
      <c r="M18" s="17">
        <f>[14]Outubro!$G$16</f>
        <v>16</v>
      </c>
      <c r="N18" s="17">
        <f>[14]Outubro!$G$17</f>
        <v>14</v>
      </c>
      <c r="O18" s="17">
        <f>[14]Outubro!$G$18</f>
        <v>18</v>
      </c>
      <c r="P18" s="17">
        <f>[14]Outubro!$G$19</f>
        <v>23</v>
      </c>
      <c r="Q18" s="17">
        <f>[14]Outubro!$G$20</f>
        <v>28</v>
      </c>
      <c r="R18" s="17">
        <f>[14]Outubro!$G$21</f>
        <v>20</v>
      </c>
      <c r="S18" s="17">
        <f>[14]Outubro!$G$22</f>
        <v>35</v>
      </c>
      <c r="T18" s="17">
        <f>[14]Outubro!$G$23</f>
        <v>31</v>
      </c>
      <c r="U18" s="17">
        <f>[14]Outubro!$G$24</f>
        <v>67</v>
      </c>
      <c r="V18" s="17">
        <f>[14]Outubro!$G$25</f>
        <v>47</v>
      </c>
      <c r="W18" s="17">
        <f>[14]Outubro!$G$26</f>
        <v>33</v>
      </c>
      <c r="X18" s="17">
        <f>[14]Outubro!$G$27</f>
        <v>38</v>
      </c>
      <c r="Y18" s="17">
        <f>[14]Outubro!$G$28</f>
        <v>40</v>
      </c>
      <c r="Z18" s="17">
        <f>[14]Outubro!$G$29</f>
        <v>73</v>
      </c>
      <c r="AA18" s="17">
        <f>[14]Outubro!$G$30</f>
        <v>48</v>
      </c>
      <c r="AB18" s="17">
        <f>[14]Outubro!$G$31</f>
        <v>41</v>
      </c>
      <c r="AC18" s="17">
        <f>[14]Outubro!$G$32</f>
        <v>34</v>
      </c>
      <c r="AD18" s="17">
        <f>[14]Outubro!$G$33</f>
        <v>26</v>
      </c>
      <c r="AE18" s="17">
        <f>[14]Outubro!$G$34</f>
        <v>35</v>
      </c>
      <c r="AF18" s="17">
        <f>[14]Outubro!$G$35</f>
        <v>53</v>
      </c>
      <c r="AG18" s="28">
        <f t="shared" ref="AG18:AG30" si="5">MIN(B18:AF18)</f>
        <v>14</v>
      </c>
      <c r="AH18" s="31">
        <f t="shared" ref="AH18:AH29" si="6">AVERAGE(B18:AF18)</f>
        <v>34.096774193548384</v>
      </c>
    </row>
    <row r="19" spans="1:34" ht="17.100000000000001" customHeight="1">
      <c r="A19" s="15" t="s">
        <v>46</v>
      </c>
      <c r="B19" s="17">
        <f>[15]Outubro!$G$5</f>
        <v>32</v>
      </c>
      <c r="C19" s="17">
        <f>[15]Outubro!$G$6</f>
        <v>35</v>
      </c>
      <c r="D19" s="17">
        <f>[15]Outubro!$G$7</f>
        <v>32</v>
      </c>
      <c r="E19" s="17">
        <f>[15]Outubro!$G$8</f>
        <v>27</v>
      </c>
      <c r="F19" s="17">
        <f>[15]Outubro!$G$9</f>
        <v>31</v>
      </c>
      <c r="G19" s="17">
        <f>[15]Outubro!$G$10</f>
        <v>24</v>
      </c>
      <c r="H19" s="17">
        <f>[15]Outubro!$G$11</f>
        <v>24</v>
      </c>
      <c r="I19" s="17">
        <f>[15]Outubro!$G$12</f>
        <v>21</v>
      </c>
      <c r="J19" s="17">
        <f>[15]Outubro!$G$13</f>
        <v>17</v>
      </c>
      <c r="K19" s="17">
        <f>[15]Outubro!$G$14</f>
        <v>22</v>
      </c>
      <c r="L19" s="17">
        <f>[15]Outubro!$G$15</f>
        <v>24</v>
      </c>
      <c r="M19" s="17">
        <f>[15]Outubro!$G$16</f>
        <v>15</v>
      </c>
      <c r="N19" s="17">
        <f>[15]Outubro!$G$17</f>
        <v>20</v>
      </c>
      <c r="O19" s="17">
        <f>[15]Outubro!$G$18</f>
        <v>16</v>
      </c>
      <c r="P19" s="17">
        <f>[15]Outubro!$G$19</f>
        <v>14</v>
      </c>
      <c r="Q19" s="17">
        <f>[15]Outubro!$G$20</f>
        <v>22</v>
      </c>
      <c r="R19" s="17">
        <f>[15]Outubro!$G$21</f>
        <v>20</v>
      </c>
      <c r="S19" s="17">
        <f>[15]Outubro!$G$22</f>
        <v>25</v>
      </c>
      <c r="T19" s="17">
        <f>[15]Outubro!$G$23</f>
        <v>27</v>
      </c>
      <c r="U19" s="17">
        <f>[15]Outubro!$G$24</f>
        <v>44</v>
      </c>
      <c r="V19" s="17">
        <f>[15]Outubro!$G$25</f>
        <v>32</v>
      </c>
      <c r="W19" s="17">
        <f>[15]Outubro!$G$26</f>
        <v>26</v>
      </c>
      <c r="X19" s="17">
        <f>[15]Outubro!$G$27</f>
        <v>32</v>
      </c>
      <c r="Y19" s="17">
        <f>[15]Outubro!$G$28</f>
        <v>43</v>
      </c>
      <c r="Z19" s="17">
        <f>[15]Outubro!$G$29</f>
        <v>49</v>
      </c>
      <c r="AA19" s="17">
        <f>[15]Outubro!$G$30</f>
        <v>35</v>
      </c>
      <c r="AB19" s="17">
        <f>[15]Outubro!$G$31</f>
        <v>35</v>
      </c>
      <c r="AC19" s="17">
        <f>[15]Outubro!$G$32</f>
        <v>33</v>
      </c>
      <c r="AD19" s="17">
        <f>[15]Outubro!$G$33</f>
        <v>34</v>
      </c>
      <c r="AE19" s="17">
        <f>[15]Outubro!$G$34</f>
        <v>37</v>
      </c>
      <c r="AF19" s="17">
        <f>[15]Outubro!$G$35</f>
        <v>48</v>
      </c>
      <c r="AG19" s="28">
        <f t="shared" ref="AG19" si="7">MIN(B19:AF19)</f>
        <v>14</v>
      </c>
      <c r="AH19" s="31">
        <f t="shared" ref="AH19" si="8">AVERAGE(B19:AF19)</f>
        <v>28.903225806451612</v>
      </c>
    </row>
    <row r="20" spans="1:34" ht="17.100000000000001" customHeight="1">
      <c r="A20" s="15" t="s">
        <v>10</v>
      </c>
      <c r="B20" s="17">
        <f>[16]Outubro!$G$5</f>
        <v>41</v>
      </c>
      <c r="C20" s="17">
        <f>[16]Outubro!$G$6</f>
        <v>47</v>
      </c>
      <c r="D20" s="17">
        <f>[16]Outubro!$G$7</f>
        <v>40</v>
      </c>
      <c r="E20" s="17">
        <f>[16]Outubro!$G$8</f>
        <v>36</v>
      </c>
      <c r="F20" s="17">
        <f>[16]Outubro!$G$9</f>
        <v>34</v>
      </c>
      <c r="G20" s="17">
        <f>[16]Outubro!$G$10</f>
        <v>34</v>
      </c>
      <c r="H20" s="17">
        <f>[16]Outubro!$G$11</f>
        <v>36</v>
      </c>
      <c r="I20" s="17">
        <f>[16]Outubro!$G$12</f>
        <v>28</v>
      </c>
      <c r="J20" s="17">
        <f>[16]Outubro!$G$13</f>
        <v>22</v>
      </c>
      <c r="K20" s="17">
        <f>[16]Outubro!$G$14</f>
        <v>18</v>
      </c>
      <c r="L20" s="17">
        <f>[16]Outubro!$G$15</f>
        <v>19</v>
      </c>
      <c r="M20" s="17">
        <f>[16]Outubro!$G$16</f>
        <v>17</v>
      </c>
      <c r="N20" s="17">
        <f>[16]Outubro!$G$17</f>
        <v>14</v>
      </c>
      <c r="O20" s="17">
        <f>[16]Outubro!$G$18</f>
        <v>26</v>
      </c>
      <c r="P20" s="17">
        <f>[16]Outubro!$G$19</f>
        <v>26</v>
      </c>
      <c r="Q20" s="17">
        <f>[16]Outubro!$G$20</f>
        <v>26</v>
      </c>
      <c r="R20" s="17">
        <f>[16]Outubro!$G$21</f>
        <v>16</v>
      </c>
      <c r="S20" s="17">
        <f>[16]Outubro!$G$22</f>
        <v>22</v>
      </c>
      <c r="T20" s="17">
        <f>[16]Outubro!$G$23</f>
        <v>30</v>
      </c>
      <c r="U20" s="17">
        <f>[16]Outubro!$G$24</f>
        <v>74</v>
      </c>
      <c r="V20" s="17">
        <f>[16]Outubro!$G$25</f>
        <v>47</v>
      </c>
      <c r="W20" s="17">
        <f>[16]Outubro!$G$26</f>
        <v>31</v>
      </c>
      <c r="X20" s="17">
        <f>[16]Outubro!$G$27</f>
        <v>38</v>
      </c>
      <c r="Y20" s="17">
        <f>[16]Outubro!$G$28</f>
        <v>56</v>
      </c>
      <c r="Z20" s="17">
        <f>[16]Outubro!$G$29</f>
        <v>58</v>
      </c>
      <c r="AA20" s="17">
        <f>[16]Outubro!$G$30</f>
        <v>47</v>
      </c>
      <c r="AB20" s="17">
        <f>[16]Outubro!$G$31</f>
        <v>40</v>
      </c>
      <c r="AC20" s="17">
        <f>[16]Outubro!$G$32</f>
        <v>36</v>
      </c>
      <c r="AD20" s="17">
        <f>[16]Outubro!$G$33</f>
        <v>35</v>
      </c>
      <c r="AE20" s="17">
        <f>[16]Outubro!$G$34</f>
        <v>33</v>
      </c>
      <c r="AF20" s="17">
        <f>[16]Outubro!$G$35</f>
        <v>54</v>
      </c>
      <c r="AG20" s="28">
        <f t="shared" si="5"/>
        <v>14</v>
      </c>
      <c r="AH20" s="31">
        <f t="shared" si="6"/>
        <v>34.87096774193548</v>
      </c>
    </row>
    <row r="21" spans="1:34" ht="17.100000000000001" customHeight="1">
      <c r="A21" s="15" t="s">
        <v>11</v>
      </c>
      <c r="B21" s="17">
        <f>[17]Outubro!$G$5</f>
        <v>34</v>
      </c>
      <c r="C21" s="17">
        <f>[17]Outubro!$G$6</f>
        <v>44</v>
      </c>
      <c r="D21" s="17">
        <f>[17]Outubro!$G$7</f>
        <v>36</v>
      </c>
      <c r="E21" s="17">
        <f>[17]Outubro!$G$8</f>
        <v>32</v>
      </c>
      <c r="F21" s="17">
        <f>[17]Outubro!$G$9</f>
        <v>33</v>
      </c>
      <c r="G21" s="17">
        <f>[17]Outubro!$G$10</f>
        <v>26</v>
      </c>
      <c r="H21" s="17">
        <f>[17]Outubro!$G$11</f>
        <v>26</v>
      </c>
      <c r="I21" s="17">
        <f>[17]Outubro!$G$12</f>
        <v>23</v>
      </c>
      <c r="J21" s="17">
        <f>[17]Outubro!$G$13</f>
        <v>16</v>
      </c>
      <c r="K21" s="17">
        <f>[17]Outubro!$G$14</f>
        <v>17</v>
      </c>
      <c r="L21" s="17">
        <f>[17]Outubro!$G$15</f>
        <v>17</v>
      </c>
      <c r="M21" s="17">
        <f>[17]Outubro!$G$16</f>
        <v>14</v>
      </c>
      <c r="N21" s="17">
        <f>[17]Outubro!$G$17</f>
        <v>14</v>
      </c>
      <c r="O21" s="17">
        <f>[17]Outubro!$G$18</f>
        <v>15</v>
      </c>
      <c r="P21" s="17">
        <f>[17]Outubro!$G$19</f>
        <v>16</v>
      </c>
      <c r="Q21" s="17">
        <f>[17]Outubro!$G$20</f>
        <v>18</v>
      </c>
      <c r="R21" s="17">
        <f>[17]Outubro!$G$21</f>
        <v>18</v>
      </c>
      <c r="S21" s="17">
        <f>[17]Outubro!$G$22</f>
        <v>22</v>
      </c>
      <c r="T21" s="17">
        <f>[17]Outubro!$G$23</f>
        <v>24</v>
      </c>
      <c r="U21" s="17">
        <f>[17]Outubro!$G$24</f>
        <v>49</v>
      </c>
      <c r="V21" s="17">
        <f>[17]Outubro!$G$25</f>
        <v>42</v>
      </c>
      <c r="W21" s="17">
        <f>[17]Outubro!$G$26</f>
        <v>32</v>
      </c>
      <c r="X21" s="17">
        <f>[17]Outubro!$G$27</f>
        <v>33</v>
      </c>
      <c r="Y21" s="17">
        <f>[17]Outubro!$G$28</f>
        <v>47</v>
      </c>
      <c r="Z21" s="17">
        <f>[17]Outubro!$G$29</f>
        <v>61</v>
      </c>
      <c r="AA21" s="17">
        <f>[17]Outubro!$G$30</f>
        <v>37</v>
      </c>
      <c r="AB21" s="17">
        <f>[17]Outubro!$G$31</f>
        <v>38</v>
      </c>
      <c r="AC21" s="17">
        <f>[17]Outubro!$G$32</f>
        <v>36</v>
      </c>
      <c r="AD21" s="17">
        <f>[17]Outubro!$G$33</f>
        <v>36</v>
      </c>
      <c r="AE21" s="17">
        <f>[17]Outubro!$G$34</f>
        <v>34</v>
      </c>
      <c r="AF21" s="17">
        <f>[17]Outubro!$G$35</f>
        <v>38</v>
      </c>
      <c r="AG21" s="28">
        <f t="shared" si="5"/>
        <v>14</v>
      </c>
      <c r="AH21" s="31">
        <f t="shared" si="6"/>
        <v>29.93548387096774</v>
      </c>
    </row>
    <row r="22" spans="1:34" ht="17.100000000000001" customHeight="1">
      <c r="A22" s="15" t="s">
        <v>12</v>
      </c>
      <c r="B22" s="17">
        <f>[18]Outubro!$G$5</f>
        <v>32</v>
      </c>
      <c r="C22" s="17">
        <f>[18]Outubro!$G$6</f>
        <v>37</v>
      </c>
      <c r="D22" s="17">
        <f>[18]Outubro!$G$7</f>
        <v>36</v>
      </c>
      <c r="E22" s="17">
        <f>[18]Outubro!$G$8</f>
        <v>28</v>
      </c>
      <c r="F22" s="17">
        <f>[18]Outubro!$G$9</f>
        <v>31</v>
      </c>
      <c r="G22" s="17">
        <f>[18]Outubro!$G$10</f>
        <v>35</v>
      </c>
      <c r="H22" s="17">
        <f>[18]Outubro!$G$11</f>
        <v>29</v>
      </c>
      <c r="I22" s="17">
        <f>[18]Outubro!$G$12</f>
        <v>21</v>
      </c>
      <c r="J22" s="17">
        <f>[18]Outubro!$G$13</f>
        <v>19</v>
      </c>
      <c r="K22" s="17">
        <f>[18]Outubro!$G$14</f>
        <v>25</v>
      </c>
      <c r="L22" s="17">
        <f>[18]Outubro!$G$15</f>
        <v>23</v>
      </c>
      <c r="M22" s="17">
        <f>[18]Outubro!$G$16</f>
        <v>21</v>
      </c>
      <c r="N22" s="17">
        <f>[18]Outubro!$G$17</f>
        <v>24</v>
      </c>
      <c r="O22" s="17">
        <f>[18]Outubro!$G$18</f>
        <v>22</v>
      </c>
      <c r="P22" s="17">
        <f>[18]Outubro!$G$19</f>
        <v>19</v>
      </c>
      <c r="Q22" s="17">
        <f>[18]Outubro!$G$20</f>
        <v>27</v>
      </c>
      <c r="R22" s="17">
        <f>[18]Outubro!$G$21</f>
        <v>27</v>
      </c>
      <c r="S22" s="17">
        <f>[18]Outubro!$G$22</f>
        <v>29</v>
      </c>
      <c r="T22" s="17">
        <f>[18]Outubro!$G$23</f>
        <v>30</v>
      </c>
      <c r="U22" s="17">
        <f>[18]Outubro!$G$24</f>
        <v>41</v>
      </c>
      <c r="V22" s="17">
        <f>[18]Outubro!$G$25</f>
        <v>43</v>
      </c>
      <c r="W22" s="17">
        <f>[18]Outubro!$G$26</f>
        <v>34</v>
      </c>
      <c r="X22" s="17">
        <f>[18]Outubro!$G$27</f>
        <v>45</v>
      </c>
      <c r="Y22" s="17">
        <f>[18]Outubro!$G$28</f>
        <v>50</v>
      </c>
      <c r="Z22" s="17">
        <f>[18]Outubro!$G$29</f>
        <v>79</v>
      </c>
      <c r="AA22" s="17">
        <f>[18]Outubro!$G$30</f>
        <v>48</v>
      </c>
      <c r="AB22" s="17">
        <f>[18]Outubro!$G$31</f>
        <v>47</v>
      </c>
      <c r="AC22" s="17">
        <f>[18]Outubro!$G$32</f>
        <v>41</v>
      </c>
      <c r="AD22" s="17">
        <f>[18]Outubro!$G$33</f>
        <v>40</v>
      </c>
      <c r="AE22" s="17">
        <f>[18]Outubro!$G$34</f>
        <v>39</v>
      </c>
      <c r="AF22" s="17">
        <f>[18]Outubro!$G$35</f>
        <v>56</v>
      </c>
      <c r="AG22" s="28">
        <f t="shared" si="5"/>
        <v>19</v>
      </c>
      <c r="AH22" s="31">
        <f t="shared" si="6"/>
        <v>34.774193548387096</v>
      </c>
    </row>
    <row r="23" spans="1:34" ht="17.100000000000001" customHeight="1">
      <c r="A23" s="15" t="s">
        <v>13</v>
      </c>
      <c r="B23" s="83" t="str">
        <f>[19]Outubro!$G$5</f>
        <v>*</v>
      </c>
      <c r="C23" s="83" t="str">
        <f>[19]Outubro!$G$6</f>
        <v>*</v>
      </c>
      <c r="D23" s="83" t="str">
        <f>[19]Outubro!$G$7</f>
        <v>*</v>
      </c>
      <c r="E23" s="83" t="str">
        <f>[19]Outubro!$G$8</f>
        <v>*</v>
      </c>
      <c r="F23" s="83" t="str">
        <f>[19]Outubro!$G$9</f>
        <v>*</v>
      </c>
      <c r="G23" s="83" t="str">
        <f>[19]Outubro!$G$10</f>
        <v>*</v>
      </c>
      <c r="H23" s="17">
        <f>[19]Outubro!$G$11</f>
        <v>23</v>
      </c>
      <c r="I23" s="17">
        <f>[19]Outubro!$G$12</f>
        <v>17</v>
      </c>
      <c r="J23" s="17">
        <f>[19]Outubro!$G$13</f>
        <v>22</v>
      </c>
      <c r="K23" s="17">
        <f>[19]Outubro!$G$14</f>
        <v>20</v>
      </c>
      <c r="L23" s="17">
        <f>[19]Outubro!$G$15</f>
        <v>37</v>
      </c>
      <c r="M23" s="17" t="str">
        <f>[19]Outubro!$G$16</f>
        <v>*</v>
      </c>
      <c r="N23" s="83" t="str">
        <f>[19]Outubro!$G$17</f>
        <v>*</v>
      </c>
      <c r="O23" s="83" t="str">
        <f>[19]Outubro!$G$18</f>
        <v>*</v>
      </c>
      <c r="P23" s="83" t="str">
        <f>[19]Outubro!$G$19</f>
        <v>*</v>
      </c>
      <c r="Q23" s="83" t="str">
        <f>[19]Outubro!$G$20</f>
        <v>*</v>
      </c>
      <c r="R23" s="83" t="str">
        <f>[19]Outubro!$G$21</f>
        <v>*</v>
      </c>
      <c r="S23" s="83" t="str">
        <f>[19]Outubro!$G$22</f>
        <v>*</v>
      </c>
      <c r="T23" s="83" t="str">
        <f>[19]Outubro!$G$23</f>
        <v>*</v>
      </c>
      <c r="U23" s="83" t="str">
        <f>[19]Outubro!$G$24</f>
        <v>*</v>
      </c>
      <c r="V23" s="83" t="str">
        <f>[19]Outubro!$G$25</f>
        <v>*</v>
      </c>
      <c r="W23" s="17" t="str">
        <f>[19]Outubro!$G$26</f>
        <v>*</v>
      </c>
      <c r="X23" s="17" t="str">
        <f>[19]Outubro!$G$27</f>
        <v>*</v>
      </c>
      <c r="Y23" s="83" t="str">
        <f>[19]Outubro!$G$28</f>
        <v>*</v>
      </c>
      <c r="Z23" s="83" t="str">
        <f>[19]Outubro!$G$29</f>
        <v>*</v>
      </c>
      <c r="AA23" s="83" t="str">
        <f>[19]Outubro!$G$30</f>
        <v>*</v>
      </c>
      <c r="AB23" s="83" t="str">
        <f>[19]Outubro!$G$31</f>
        <v>*</v>
      </c>
      <c r="AC23" s="17" t="str">
        <f>[19]Outubro!$G$32</f>
        <v>*</v>
      </c>
      <c r="AD23" s="17" t="str">
        <f>[19]Outubro!$G$33</f>
        <v>*</v>
      </c>
      <c r="AE23" s="17" t="str">
        <f>[19]Outubro!$G$34</f>
        <v>*</v>
      </c>
      <c r="AF23" s="17" t="str">
        <f>[19]Outubro!$G$35</f>
        <v>*</v>
      </c>
      <c r="AG23" s="28">
        <f t="shared" si="5"/>
        <v>17</v>
      </c>
      <c r="AH23" s="31">
        <f t="shared" si="6"/>
        <v>23.8</v>
      </c>
    </row>
    <row r="24" spans="1:34" ht="17.100000000000001" customHeight="1">
      <c r="A24" s="15" t="s">
        <v>14</v>
      </c>
      <c r="B24" s="17">
        <f>[20]Outubro!$G$5</f>
        <v>28</v>
      </c>
      <c r="C24" s="17">
        <f>[20]Outubro!$G$6</f>
        <v>48</v>
      </c>
      <c r="D24" s="17">
        <f>[20]Outubro!$G$7</f>
        <v>37</v>
      </c>
      <c r="E24" s="17">
        <f>[20]Outubro!$G$8</f>
        <v>33</v>
      </c>
      <c r="F24" s="17">
        <f>[20]Outubro!$G$9</f>
        <v>26</v>
      </c>
      <c r="G24" s="17">
        <f>[20]Outubro!$G$10</f>
        <v>21</v>
      </c>
      <c r="H24" s="17">
        <f>[20]Outubro!$G$11</f>
        <v>17</v>
      </c>
      <c r="I24" s="17">
        <f>[20]Outubro!$G$12</f>
        <v>13</v>
      </c>
      <c r="J24" s="17">
        <f>[20]Outubro!$G$13</f>
        <v>15</v>
      </c>
      <c r="K24" s="17">
        <f>[20]Outubro!$G$14</f>
        <v>15</v>
      </c>
      <c r="L24" s="17">
        <f>[20]Outubro!$G$15</f>
        <v>13</v>
      </c>
      <c r="M24" s="17">
        <f>[20]Outubro!$G$16</f>
        <v>11</v>
      </c>
      <c r="N24" s="17">
        <f>[20]Outubro!$G$17</f>
        <v>13</v>
      </c>
      <c r="O24" s="17">
        <f>[20]Outubro!$G$18</f>
        <v>12</v>
      </c>
      <c r="P24" s="17">
        <f>[20]Outubro!$G$19</f>
        <v>13</v>
      </c>
      <c r="Q24" s="17">
        <f>[20]Outubro!$G$20</f>
        <v>12</v>
      </c>
      <c r="R24" s="17">
        <f>[20]Outubro!$G$21</f>
        <v>20</v>
      </c>
      <c r="S24" s="17" t="str">
        <f>[20]Outubro!$G$22</f>
        <v>*</v>
      </c>
      <c r="T24" s="17">
        <f>[20]Outubro!$G$23</f>
        <v>39</v>
      </c>
      <c r="U24" s="17">
        <f>[20]Outubro!$G$24</f>
        <v>44</v>
      </c>
      <c r="V24" s="17">
        <f>[20]Outubro!$G$25</f>
        <v>35</v>
      </c>
      <c r="W24" s="17">
        <f>[20]Outubro!$G$26</f>
        <v>34</v>
      </c>
      <c r="X24" s="17">
        <f>[20]Outubro!$G$27</f>
        <v>31</v>
      </c>
      <c r="Y24" s="17">
        <f>[20]Outubro!$G$28</f>
        <v>44</v>
      </c>
      <c r="Z24" s="17">
        <f>[20]Outubro!$G$29</f>
        <v>70</v>
      </c>
      <c r="AA24" s="17">
        <f>[20]Outubro!$G$30</f>
        <v>57</v>
      </c>
      <c r="AB24" s="17">
        <f>[20]Outubro!$G$31</f>
        <v>39</v>
      </c>
      <c r="AC24" s="17">
        <f>[20]Outubro!$G$32</f>
        <v>28</v>
      </c>
      <c r="AD24" s="17">
        <f>[20]Outubro!$G$33</f>
        <v>22</v>
      </c>
      <c r="AE24" s="17">
        <f>[20]Outubro!$G$34</f>
        <v>32</v>
      </c>
      <c r="AF24" s="17">
        <f>[20]Outubro!$G$35</f>
        <v>49</v>
      </c>
      <c r="AG24" s="28">
        <f t="shared" si="5"/>
        <v>11</v>
      </c>
      <c r="AH24" s="31">
        <f t="shared" si="6"/>
        <v>29.033333333333335</v>
      </c>
    </row>
    <row r="25" spans="1:34" ht="17.100000000000001" customHeight="1">
      <c r="A25" s="15" t="s">
        <v>15</v>
      </c>
      <c r="B25" s="17">
        <f>[21]Outubro!$G$5</f>
        <v>43</v>
      </c>
      <c r="C25" s="17">
        <f>[21]Outubro!$G$6</f>
        <v>42</v>
      </c>
      <c r="D25" s="17">
        <f>[21]Outubro!$G$7</f>
        <v>38</v>
      </c>
      <c r="E25" s="17">
        <f>[21]Outubro!$G$8</f>
        <v>38</v>
      </c>
      <c r="F25" s="17">
        <f>[21]Outubro!$G$9</f>
        <v>37</v>
      </c>
      <c r="G25" s="17">
        <f>[21]Outubro!$G$10</f>
        <v>34</v>
      </c>
      <c r="H25" s="17">
        <f>[21]Outubro!$G$11</f>
        <v>39</v>
      </c>
      <c r="I25" s="17">
        <f>[21]Outubro!$G$12</f>
        <v>28</v>
      </c>
      <c r="J25" s="17">
        <f>[21]Outubro!$G$13</f>
        <v>21</v>
      </c>
      <c r="K25" s="17">
        <f>[21]Outubro!$G$14</f>
        <v>24</v>
      </c>
      <c r="L25" s="17">
        <f>[21]Outubro!$G$15</f>
        <v>22</v>
      </c>
      <c r="M25" s="17">
        <f>[21]Outubro!$G$16</f>
        <v>19</v>
      </c>
      <c r="N25" s="17">
        <f>[21]Outubro!$G$17</f>
        <v>24</v>
      </c>
      <c r="O25" s="17">
        <f>[21]Outubro!$G$18</f>
        <v>19</v>
      </c>
      <c r="P25" s="17">
        <f>[21]Outubro!$G$19</f>
        <v>23</v>
      </c>
      <c r="Q25" s="17">
        <f>[21]Outubro!$G$20</f>
        <v>22</v>
      </c>
      <c r="R25" s="17">
        <f>[21]Outubro!$G$21</f>
        <v>23</v>
      </c>
      <c r="S25" s="17">
        <f>[21]Outubro!$G$22</f>
        <v>26</v>
      </c>
      <c r="T25" s="17">
        <f>[21]Outubro!$G$23</f>
        <v>29</v>
      </c>
      <c r="U25" s="17">
        <f>[21]Outubro!$G$24</f>
        <v>51</v>
      </c>
      <c r="V25" s="17">
        <f>[21]Outubro!$G$25</f>
        <v>49</v>
      </c>
      <c r="W25" s="17">
        <f>[21]Outubro!$G$26</f>
        <v>31</v>
      </c>
      <c r="X25" s="17">
        <f>[21]Outubro!$G$27</f>
        <v>36</v>
      </c>
      <c r="Y25" s="17">
        <f>[21]Outubro!$G$28</f>
        <v>51</v>
      </c>
      <c r="Z25" s="17">
        <f>[21]Outubro!$G$29</f>
        <v>61</v>
      </c>
      <c r="AA25" s="17">
        <f>[21]Outubro!$G$30</f>
        <v>47</v>
      </c>
      <c r="AB25" s="17">
        <f>[21]Outubro!$G$31</f>
        <v>44</v>
      </c>
      <c r="AC25" s="17">
        <f>[21]Outubro!$G$32</f>
        <v>53</v>
      </c>
      <c r="AD25" s="17">
        <f>[21]Outubro!$G$33</f>
        <v>42</v>
      </c>
      <c r="AE25" s="17">
        <f>[21]Outubro!$G$34</f>
        <v>46</v>
      </c>
      <c r="AF25" s="17">
        <f>[21]Outubro!$G$35</f>
        <v>54</v>
      </c>
      <c r="AG25" s="28">
        <f t="shared" si="5"/>
        <v>19</v>
      </c>
      <c r="AH25" s="31">
        <f t="shared" si="6"/>
        <v>36</v>
      </c>
    </row>
    <row r="26" spans="1:34" ht="17.100000000000001" customHeight="1">
      <c r="A26" s="15" t="s">
        <v>16</v>
      </c>
      <c r="B26" s="17">
        <f>[22]Outubro!$G$5</f>
        <v>40</v>
      </c>
      <c r="C26" s="17">
        <f>[22]Outubro!$G$6</f>
        <v>43</v>
      </c>
      <c r="D26" s="17">
        <f>[22]Outubro!$G$7</f>
        <v>24</v>
      </c>
      <c r="E26" s="17">
        <f>[22]Outubro!$G$8</f>
        <v>26</v>
      </c>
      <c r="F26" s="17">
        <f>[22]Outubro!$G$9</f>
        <v>30</v>
      </c>
      <c r="G26" s="17">
        <f>[22]Outubro!$G$10</f>
        <v>33</v>
      </c>
      <c r="H26" s="17">
        <f>[22]Outubro!$G$11</f>
        <v>24</v>
      </c>
      <c r="I26" s="17">
        <f>[22]Outubro!$G$12</f>
        <v>22</v>
      </c>
      <c r="J26" s="17">
        <f>[22]Outubro!$G$13</f>
        <v>15</v>
      </c>
      <c r="K26" s="17">
        <f>[22]Outubro!$G$14</f>
        <v>24</v>
      </c>
      <c r="L26" s="17">
        <f>[22]Outubro!$G$15</f>
        <v>42</v>
      </c>
      <c r="M26" s="17">
        <f>[22]Outubro!$G$16</f>
        <v>24</v>
      </c>
      <c r="N26" s="17">
        <f>[22]Outubro!$G$17</f>
        <v>26</v>
      </c>
      <c r="O26" s="17">
        <f>[22]Outubro!$G$18</f>
        <v>19</v>
      </c>
      <c r="P26" s="17">
        <f>[22]Outubro!$G$19</f>
        <v>20</v>
      </c>
      <c r="Q26" s="17">
        <f>[22]Outubro!$G$20</f>
        <v>17</v>
      </c>
      <c r="R26" s="17">
        <f>[22]Outubro!$G$21</f>
        <v>21</v>
      </c>
      <c r="S26" s="17">
        <f>[22]Outubro!$G$22</f>
        <v>22</v>
      </c>
      <c r="T26" s="17">
        <f>[22]Outubro!$G$23</f>
        <v>21</v>
      </c>
      <c r="U26" s="17">
        <f>[22]Outubro!$G$24</f>
        <v>45</v>
      </c>
      <c r="V26" s="17">
        <f>[22]Outubro!$G$25</f>
        <v>33</v>
      </c>
      <c r="W26" s="17">
        <f>[22]Outubro!$G$26</f>
        <v>27</v>
      </c>
      <c r="X26" s="17">
        <f>[22]Outubro!$G$27</f>
        <v>26</v>
      </c>
      <c r="Y26" s="17">
        <f>[22]Outubro!$G$28</f>
        <v>39</v>
      </c>
      <c r="Z26" s="17">
        <f>[22]Outubro!$G$29</f>
        <v>40</v>
      </c>
      <c r="AA26" s="17">
        <f>[22]Outubro!$G$30</f>
        <v>33</v>
      </c>
      <c r="AB26" s="17">
        <f>[22]Outubro!$G$31</f>
        <v>35</v>
      </c>
      <c r="AC26" s="17">
        <f>[22]Outubro!$G$32</f>
        <v>35</v>
      </c>
      <c r="AD26" s="17">
        <f>[22]Outubro!$G$33</f>
        <v>31</v>
      </c>
      <c r="AE26" s="17">
        <f>[22]Outubro!$G$34</f>
        <v>38</v>
      </c>
      <c r="AF26" s="17">
        <f>[22]Outubro!$G$35</f>
        <v>33</v>
      </c>
      <c r="AG26" s="28">
        <f t="shared" si="5"/>
        <v>15</v>
      </c>
      <c r="AH26" s="31">
        <f t="shared" si="6"/>
        <v>29.29032258064516</v>
      </c>
    </row>
    <row r="27" spans="1:34" ht="17.100000000000001" customHeight="1">
      <c r="A27" s="15" t="s">
        <v>17</v>
      </c>
      <c r="B27" s="17">
        <f>[23]Outubro!$G$5</f>
        <v>42</v>
      </c>
      <c r="C27" s="17">
        <f>[23]Outubro!$G$6</f>
        <v>48</v>
      </c>
      <c r="D27" s="17">
        <f>[23]Outubro!$G$7</f>
        <v>38</v>
      </c>
      <c r="E27" s="17">
        <f>[23]Outubro!$G$8</f>
        <v>35</v>
      </c>
      <c r="F27" s="17">
        <f>[23]Outubro!$G$9</f>
        <v>33</v>
      </c>
      <c r="G27" s="17">
        <f>[23]Outubro!$G$10</f>
        <v>28</v>
      </c>
      <c r="H27" s="17">
        <f>[23]Outubro!$G$11</f>
        <v>27</v>
      </c>
      <c r="I27" s="17">
        <f>[23]Outubro!$G$12</f>
        <v>25</v>
      </c>
      <c r="J27" s="17">
        <f>[23]Outubro!$G$13</f>
        <v>17</v>
      </c>
      <c r="K27" s="17">
        <f>[23]Outubro!$G$14</f>
        <v>19</v>
      </c>
      <c r="L27" s="17">
        <f>[23]Outubro!$G$15</f>
        <v>19</v>
      </c>
      <c r="M27" s="17">
        <f>[23]Outubro!$G$16</f>
        <v>15</v>
      </c>
      <c r="N27" s="17">
        <f>[23]Outubro!$G$17</f>
        <v>14</v>
      </c>
      <c r="O27" s="17">
        <f>[23]Outubro!$G$18</f>
        <v>20</v>
      </c>
      <c r="P27" s="17">
        <f>[23]Outubro!$G$19</f>
        <v>21</v>
      </c>
      <c r="Q27" s="17">
        <f>[23]Outubro!$G$20</f>
        <v>19</v>
      </c>
      <c r="R27" s="17">
        <f>[23]Outubro!$G$21</f>
        <v>19</v>
      </c>
      <c r="S27" s="17">
        <f>[23]Outubro!$G$22</f>
        <v>23</v>
      </c>
      <c r="T27" s="17">
        <f>[23]Outubro!$G$23</f>
        <v>28</v>
      </c>
      <c r="U27" s="17">
        <f>[23]Outubro!$G$24</f>
        <v>56</v>
      </c>
      <c r="V27" s="17">
        <f>[23]Outubro!$G$25</f>
        <v>48</v>
      </c>
      <c r="W27" s="17">
        <f>[23]Outubro!$G$26</f>
        <v>33</v>
      </c>
      <c r="X27" s="17">
        <f>[23]Outubro!$G$27</f>
        <v>35</v>
      </c>
      <c r="Y27" s="17">
        <f>[23]Outubro!$G$28</f>
        <v>42</v>
      </c>
      <c r="Z27" s="17">
        <f>[23]Outubro!$G$29</f>
        <v>61</v>
      </c>
      <c r="AA27" s="17">
        <f>[23]Outubro!$G$30</f>
        <v>44</v>
      </c>
      <c r="AB27" s="17">
        <f>[23]Outubro!$G$31</f>
        <v>43</v>
      </c>
      <c r="AC27" s="17">
        <f>[23]Outubro!$G$32</f>
        <v>37</v>
      </c>
      <c r="AD27" s="17">
        <f>[23]Outubro!$G$33</f>
        <v>36</v>
      </c>
      <c r="AE27" s="17">
        <f>[23]Outubro!$G$34</f>
        <v>34</v>
      </c>
      <c r="AF27" s="17">
        <f>[23]Outubro!$G$35</f>
        <v>45</v>
      </c>
      <c r="AG27" s="28">
        <f t="shared" si="5"/>
        <v>14</v>
      </c>
      <c r="AH27" s="31">
        <f t="shared" si="6"/>
        <v>32.387096774193552</v>
      </c>
    </row>
    <row r="28" spans="1:34" ht="17.100000000000001" customHeight="1">
      <c r="A28" s="15" t="s">
        <v>18</v>
      </c>
      <c r="B28" s="17" t="str">
        <f>[24]Outubro!$G$5</f>
        <v>*</v>
      </c>
      <c r="C28" s="17" t="str">
        <f>[24]Outubro!$G$6</f>
        <v>*</v>
      </c>
      <c r="D28" s="17" t="str">
        <f>[24]Outubro!$G$7</f>
        <v>*</v>
      </c>
      <c r="E28" s="17" t="str">
        <f>[24]Outubro!$G$8</f>
        <v>*</v>
      </c>
      <c r="F28" s="17" t="str">
        <f>[24]Outubro!$G$9</f>
        <v>*</v>
      </c>
      <c r="G28" s="17">
        <f>[24]Outubro!$G$10</f>
        <v>57</v>
      </c>
      <c r="H28" s="17">
        <f>[24]Outubro!$G$11</f>
        <v>51</v>
      </c>
      <c r="I28" s="17">
        <f>[24]Outubro!$G$12</f>
        <v>51</v>
      </c>
      <c r="J28" s="17">
        <f>[24]Outubro!$G$13</f>
        <v>51</v>
      </c>
      <c r="K28" s="17">
        <f>[24]Outubro!$G$14</f>
        <v>61</v>
      </c>
      <c r="L28" s="17">
        <f>[24]Outubro!$G$15</f>
        <v>53</v>
      </c>
      <c r="M28" s="17">
        <f>[24]Outubro!$G$16</f>
        <v>51</v>
      </c>
      <c r="N28" s="17">
        <f>[24]Outubro!$G$17</f>
        <v>53</v>
      </c>
      <c r="O28" s="17">
        <f>[24]Outubro!$G$18</f>
        <v>54</v>
      </c>
      <c r="P28" s="17">
        <f>[24]Outubro!$G$19</f>
        <v>49</v>
      </c>
      <c r="Q28" s="17">
        <f>[24]Outubro!$G$20</f>
        <v>51</v>
      </c>
      <c r="R28" s="17">
        <f>[24]Outubro!$G$21</f>
        <v>57</v>
      </c>
      <c r="S28" s="17">
        <f>[24]Outubro!$G$22</f>
        <v>54</v>
      </c>
      <c r="T28" s="17" t="str">
        <f>[24]Outubro!$G$23</f>
        <v>*</v>
      </c>
      <c r="U28" s="17">
        <f>[24]Outubro!$G$24</f>
        <v>92</v>
      </c>
      <c r="V28" s="17" t="str">
        <f>[24]Outubro!$G$25</f>
        <v>*</v>
      </c>
      <c r="W28" s="17" t="str">
        <f>[24]Outubro!$G$26</f>
        <v>*</v>
      </c>
      <c r="X28" s="17" t="str">
        <f>[24]Outubro!$G$27</f>
        <v>*</v>
      </c>
      <c r="Y28" s="17">
        <f>[24]Outubro!$G$28</f>
        <v>74</v>
      </c>
      <c r="Z28" s="17" t="str">
        <f>[24]Outubro!$G$29</f>
        <v>*</v>
      </c>
      <c r="AA28" s="17" t="str">
        <f>[24]Outubro!$G$30</f>
        <v>*</v>
      </c>
      <c r="AB28" s="17" t="str">
        <f>[24]Outubro!$G$31</f>
        <v>*</v>
      </c>
      <c r="AC28" s="17" t="str">
        <f>[24]Outubro!$G$32</f>
        <v>*</v>
      </c>
      <c r="AD28" s="17" t="str">
        <f>[24]Outubro!$G$33</f>
        <v>*</v>
      </c>
      <c r="AE28" s="17" t="str">
        <f>[24]Outubro!$G$34</f>
        <v>*</v>
      </c>
      <c r="AF28" s="17" t="str">
        <f>[24]Outubro!$G$35</f>
        <v>*</v>
      </c>
      <c r="AG28" s="28">
        <f>MIN(B28:AF28)</f>
        <v>49</v>
      </c>
      <c r="AH28" s="31">
        <f t="shared" si="6"/>
        <v>57.266666666666666</v>
      </c>
    </row>
    <row r="29" spans="1:34" ht="17.100000000000001" customHeight="1">
      <c r="A29" s="15" t="s">
        <v>19</v>
      </c>
      <c r="B29" s="17">
        <f>[25]Outubro!$G$5</f>
        <v>47</v>
      </c>
      <c r="C29" s="17">
        <f>[25]Outubro!$G$6</f>
        <v>54</v>
      </c>
      <c r="D29" s="17">
        <f>[25]Outubro!$G$7</f>
        <v>42</v>
      </c>
      <c r="E29" s="17">
        <f>[25]Outubro!$G$8</f>
        <v>36</v>
      </c>
      <c r="F29" s="17">
        <f>[25]Outubro!$G$9</f>
        <v>35</v>
      </c>
      <c r="G29" s="17">
        <f>[25]Outubro!$G$10</f>
        <v>45</v>
      </c>
      <c r="H29" s="17">
        <f>[25]Outubro!$G$11</f>
        <v>48</v>
      </c>
      <c r="I29" s="17">
        <f>[25]Outubro!$G$12</f>
        <v>32</v>
      </c>
      <c r="J29" s="17">
        <f>[25]Outubro!$G$13</f>
        <v>27</v>
      </c>
      <c r="K29" s="17">
        <f>[25]Outubro!$G$14</f>
        <v>23</v>
      </c>
      <c r="L29" s="17">
        <f>[25]Outubro!$G$15</f>
        <v>27</v>
      </c>
      <c r="M29" s="17">
        <f>[25]Outubro!$G$16</f>
        <v>23</v>
      </c>
      <c r="N29" s="17">
        <f>[25]Outubro!$G$17</f>
        <v>21</v>
      </c>
      <c r="O29" s="17">
        <f>[25]Outubro!$G$18</f>
        <v>34</v>
      </c>
      <c r="P29" s="17">
        <f>[25]Outubro!$G$19</f>
        <v>27</v>
      </c>
      <c r="Q29" s="17">
        <f>[25]Outubro!$G$20</f>
        <v>30</v>
      </c>
      <c r="R29" s="17">
        <f>[25]Outubro!$G$21</f>
        <v>22</v>
      </c>
      <c r="S29" s="17">
        <f>[25]Outubro!$G$22</f>
        <v>30</v>
      </c>
      <c r="T29" s="17">
        <f>[25]Outubro!$G$23</f>
        <v>29</v>
      </c>
      <c r="U29" s="17">
        <f>[25]Outubro!$G$24</f>
        <v>69</v>
      </c>
      <c r="V29" s="17">
        <f>[25]Outubro!$G$25</f>
        <v>41</v>
      </c>
      <c r="W29" s="17">
        <f>[25]Outubro!$G$26</f>
        <v>32</v>
      </c>
      <c r="X29" s="17">
        <f>[25]Outubro!$G$27</f>
        <v>42</v>
      </c>
      <c r="Y29" s="17">
        <f>[25]Outubro!$G$28</f>
        <v>48</v>
      </c>
      <c r="Z29" s="17">
        <f>[25]Outubro!$G$29</f>
        <v>46</v>
      </c>
      <c r="AA29" s="17">
        <f>[25]Outubro!$G$30</f>
        <v>47</v>
      </c>
      <c r="AB29" s="17">
        <f>[25]Outubro!$G$31</f>
        <v>38</v>
      </c>
      <c r="AC29" s="17">
        <f>[25]Outubro!$G$32</f>
        <v>35</v>
      </c>
      <c r="AD29" s="17">
        <f>[25]Outubro!$G$33</f>
        <v>35</v>
      </c>
      <c r="AE29" s="17">
        <f>[25]Outubro!$G$34</f>
        <v>47</v>
      </c>
      <c r="AF29" s="17">
        <f>[25]Outubro!$G$35</f>
        <v>69</v>
      </c>
      <c r="AG29" s="28">
        <f t="shared" si="5"/>
        <v>21</v>
      </c>
      <c r="AH29" s="31">
        <f t="shared" si="6"/>
        <v>38.096774193548384</v>
      </c>
    </row>
    <row r="30" spans="1:34" ht="17.100000000000001" customHeight="1">
      <c r="A30" s="15" t="s">
        <v>31</v>
      </c>
      <c r="B30" s="17">
        <f>[26]Outubro!$G$5</f>
        <v>32</v>
      </c>
      <c r="C30" s="17">
        <f>[26]Outubro!$G$6</f>
        <v>43</v>
      </c>
      <c r="D30" s="17">
        <f>[26]Outubro!$G$7</f>
        <v>39</v>
      </c>
      <c r="E30" s="17">
        <f>[26]Outubro!$G$8</f>
        <v>31</v>
      </c>
      <c r="F30" s="17">
        <f>[26]Outubro!$G$9</f>
        <v>31</v>
      </c>
      <c r="G30" s="17">
        <f>[26]Outubro!$G$10</f>
        <v>25</v>
      </c>
      <c r="H30" s="17">
        <f>[26]Outubro!$G$11</f>
        <v>24</v>
      </c>
      <c r="I30" s="17">
        <f>[26]Outubro!$G$12</f>
        <v>22</v>
      </c>
      <c r="J30" s="17">
        <f>[26]Outubro!$G$13</f>
        <v>16</v>
      </c>
      <c r="K30" s="17">
        <f>[26]Outubro!$G$14</f>
        <v>17</v>
      </c>
      <c r="L30" s="17">
        <f>[26]Outubro!$G$15</f>
        <v>18</v>
      </c>
      <c r="M30" s="17">
        <f>[26]Outubro!$G$16</f>
        <v>14</v>
      </c>
      <c r="N30" s="17">
        <f>[26]Outubro!$G$17</f>
        <v>14</v>
      </c>
      <c r="O30" s="17">
        <f>[26]Outubro!$G$18</f>
        <v>16</v>
      </c>
      <c r="P30" s="17">
        <f>[26]Outubro!$G$19</f>
        <v>15</v>
      </c>
      <c r="Q30" s="17">
        <f>[26]Outubro!$G$20</f>
        <v>26</v>
      </c>
      <c r="R30" s="17">
        <f>[26]Outubro!$G$21</f>
        <v>21</v>
      </c>
      <c r="S30" s="17">
        <f>[26]Outubro!$G$22</f>
        <v>27</v>
      </c>
      <c r="T30" s="17">
        <f>[26]Outubro!$G$23</f>
        <v>37</v>
      </c>
      <c r="U30" s="17">
        <f>[26]Outubro!$G$24</f>
        <v>57</v>
      </c>
      <c r="V30" s="17">
        <f>[26]Outubro!$G$25</f>
        <v>44</v>
      </c>
      <c r="W30" s="17">
        <f>[26]Outubro!$G$26</f>
        <v>33</v>
      </c>
      <c r="X30" s="17">
        <f>[26]Outubro!$G$27</f>
        <v>37</v>
      </c>
      <c r="Y30" s="17">
        <f>[26]Outubro!$G$28</f>
        <v>45</v>
      </c>
      <c r="Z30" s="17">
        <f>[26]Outubro!$G$29</f>
        <v>57</v>
      </c>
      <c r="AA30" s="17">
        <f>[26]Outubro!$G$30</f>
        <v>48</v>
      </c>
      <c r="AB30" s="17">
        <f>[26]Outubro!$G$31</f>
        <v>43</v>
      </c>
      <c r="AC30" s="17">
        <f>[26]Outubro!$G$32</f>
        <v>38</v>
      </c>
      <c r="AD30" s="17">
        <f>[26]Outubro!$G$33</f>
        <v>43</v>
      </c>
      <c r="AE30" s="17">
        <f>[26]Outubro!$G$34</f>
        <v>40</v>
      </c>
      <c r="AF30" s="17">
        <f>[26]Outubro!$G$35</f>
        <v>46</v>
      </c>
      <c r="AG30" s="28">
        <f t="shared" si="5"/>
        <v>14</v>
      </c>
      <c r="AH30" s="31">
        <f>AVERAGE(B30:AF30)</f>
        <v>32.225806451612904</v>
      </c>
    </row>
    <row r="31" spans="1:34" ht="17.100000000000001" customHeight="1">
      <c r="A31" s="15" t="s">
        <v>48</v>
      </c>
      <c r="B31" s="17">
        <f>[27]Outubro!$G$5</f>
        <v>30</v>
      </c>
      <c r="C31" s="17">
        <f>[27]Outubro!$G$6</f>
        <v>43</v>
      </c>
      <c r="D31" s="17">
        <f>[27]Outubro!$G$7</f>
        <v>27</v>
      </c>
      <c r="E31" s="17">
        <f>[27]Outubro!$G$8</f>
        <v>23</v>
      </c>
      <c r="F31" s="17">
        <f>[27]Outubro!$G$9</f>
        <v>23</v>
      </c>
      <c r="G31" s="17">
        <f>[27]Outubro!$G$10</f>
        <v>21</v>
      </c>
      <c r="H31" s="17">
        <f>[27]Outubro!$G$11</f>
        <v>18</v>
      </c>
      <c r="I31" s="17">
        <f>[27]Outubro!$G$12</f>
        <v>18</v>
      </c>
      <c r="J31" s="17">
        <f>[27]Outubro!$G$13</f>
        <v>22</v>
      </c>
      <c r="K31" s="17">
        <f>[27]Outubro!$G$14</f>
        <v>18</v>
      </c>
      <c r="L31" s="17">
        <f>[27]Outubro!$G$15</f>
        <v>18</v>
      </c>
      <c r="M31" s="17">
        <f>[27]Outubro!$G$16</f>
        <v>22</v>
      </c>
      <c r="N31" s="17">
        <f>[27]Outubro!$G$17</f>
        <v>24</v>
      </c>
      <c r="O31" s="17">
        <f>[27]Outubro!$G$18</f>
        <v>26</v>
      </c>
      <c r="P31" s="17">
        <f>[27]Outubro!$G$19</f>
        <v>21</v>
      </c>
      <c r="Q31" s="17">
        <f>[27]Outubro!$G$20</f>
        <v>30</v>
      </c>
      <c r="R31" s="17">
        <f>[27]Outubro!$G$21</f>
        <v>29</v>
      </c>
      <c r="S31" s="17">
        <f>[27]Outubro!$G$22</f>
        <v>32</v>
      </c>
      <c r="T31" s="17">
        <f>[27]Outubro!$G$23</f>
        <v>34</v>
      </c>
      <c r="U31" s="17">
        <f>[27]Outubro!$G$24</f>
        <v>59</v>
      </c>
      <c r="V31" s="17">
        <f>[27]Outubro!$G$25</f>
        <v>45</v>
      </c>
      <c r="W31" s="17">
        <f>[27]Outubro!$G$26</f>
        <v>29</v>
      </c>
      <c r="X31" s="17">
        <f>[27]Outubro!$G$27</f>
        <v>33</v>
      </c>
      <c r="Y31" s="17">
        <f>[27]Outubro!$G$28</f>
        <v>47</v>
      </c>
      <c r="Z31" s="17">
        <f>[27]Outubro!$G$29</f>
        <v>51</v>
      </c>
      <c r="AA31" s="17">
        <f>[27]Outubro!$G$30</f>
        <v>71</v>
      </c>
      <c r="AB31" s="17">
        <f>[27]Outubro!$G$31</f>
        <v>46</v>
      </c>
      <c r="AC31" s="17">
        <f>[27]Outubro!$G$32</f>
        <v>50</v>
      </c>
      <c r="AD31" s="17">
        <f>[27]Outubro!$G$33</f>
        <v>43</v>
      </c>
      <c r="AE31" s="17">
        <f>[27]Outubro!$G$34</f>
        <v>41</v>
      </c>
      <c r="AF31" s="17">
        <f>[27]Outubro!$G$35</f>
        <v>52</v>
      </c>
      <c r="AG31" s="28">
        <f>MIN(B31:AF31)</f>
        <v>18</v>
      </c>
      <c r="AH31" s="31">
        <f>AVERAGE(B31:AF31)</f>
        <v>33.741935483870968</v>
      </c>
    </row>
    <row r="32" spans="1:34" ht="17.100000000000001" customHeight="1">
      <c r="A32" s="15" t="s">
        <v>20</v>
      </c>
      <c r="B32" s="17">
        <f>[28]Outubro!$G$5</f>
        <v>43</v>
      </c>
      <c r="C32" s="17">
        <f>[28]Outubro!$G$6</f>
        <v>38</v>
      </c>
      <c r="D32" s="17">
        <f>[28]Outubro!$G$7</f>
        <v>31</v>
      </c>
      <c r="E32" s="17">
        <f>[28]Outubro!$G$8</f>
        <v>28</v>
      </c>
      <c r="F32" s="17">
        <f>[28]Outubro!$G$9</f>
        <v>27</v>
      </c>
      <c r="G32" s="17">
        <f>[28]Outubro!$G$10</f>
        <v>22</v>
      </c>
      <c r="H32" s="17">
        <f>[28]Outubro!$G$11</f>
        <v>18</v>
      </c>
      <c r="I32" s="17">
        <f>[28]Outubro!$G$12</f>
        <v>16</v>
      </c>
      <c r="J32" s="17">
        <f>[28]Outubro!$G$13</f>
        <v>12</v>
      </c>
      <c r="K32" s="17">
        <f>[28]Outubro!$G$14</f>
        <v>12</v>
      </c>
      <c r="L32" s="17">
        <f>[28]Outubro!$G$15</f>
        <v>14</v>
      </c>
      <c r="M32" s="17">
        <f>[28]Outubro!$G$16</f>
        <v>12</v>
      </c>
      <c r="N32" s="17">
        <f>[28]Outubro!$G$17</f>
        <v>13</v>
      </c>
      <c r="O32" s="17">
        <f>[28]Outubro!$G$18</f>
        <v>12</v>
      </c>
      <c r="P32" s="17">
        <f>[28]Outubro!$G$19</f>
        <v>13</v>
      </c>
      <c r="Q32" s="17">
        <f>[28]Outubro!$G$20</f>
        <v>23</v>
      </c>
      <c r="R32" s="17">
        <f>[28]Outubro!$G$21</f>
        <v>18</v>
      </c>
      <c r="S32" s="17">
        <f>[28]Outubro!$G$22</f>
        <v>17</v>
      </c>
      <c r="T32" s="17">
        <f>[28]Outubro!$G$23</f>
        <v>24</v>
      </c>
      <c r="U32" s="17">
        <f>[28]Outubro!$G$24</f>
        <v>46</v>
      </c>
      <c r="V32" s="17">
        <f>[28]Outubro!$G$25</f>
        <v>33</v>
      </c>
      <c r="W32" s="17">
        <f>[28]Outubro!$G$26</f>
        <v>34</v>
      </c>
      <c r="X32" s="17">
        <f>[28]Outubro!$G$27</f>
        <v>36</v>
      </c>
      <c r="Y32" s="17">
        <f>[28]Outubro!$G$28</f>
        <v>47</v>
      </c>
      <c r="Z32" s="17">
        <f>[28]Outubro!$G$29</f>
        <v>68</v>
      </c>
      <c r="AA32" s="17">
        <f>[28]Outubro!$G$30</f>
        <v>53</v>
      </c>
      <c r="AB32" s="17">
        <f>[28]Outubro!$G$31</f>
        <v>32</v>
      </c>
      <c r="AC32" s="17">
        <f>[28]Outubro!$G$32</f>
        <v>26</v>
      </c>
      <c r="AD32" s="17">
        <f>[28]Outubro!$G$33</f>
        <v>16</v>
      </c>
      <c r="AE32" s="17">
        <f>[28]Outubro!$G$34</f>
        <v>32</v>
      </c>
      <c r="AF32" s="17">
        <f>[28]Outubro!$G$35</f>
        <v>33</v>
      </c>
      <c r="AG32" s="28">
        <f>MIN(B32:AF32)</f>
        <v>12</v>
      </c>
      <c r="AH32" s="31">
        <f>AVERAGE(B32:AF32)</f>
        <v>27.387096774193548</v>
      </c>
    </row>
    <row r="33" spans="1:35" s="5" customFormat="1" ht="17.100000000000001" customHeight="1">
      <c r="A33" s="36" t="s">
        <v>35</v>
      </c>
      <c r="B33" s="25">
        <f t="shared" ref="B33:AG33" si="9">MIN(B5:B32)</f>
        <v>25</v>
      </c>
      <c r="C33" s="25">
        <f t="shared" si="9"/>
        <v>32</v>
      </c>
      <c r="D33" s="25">
        <f t="shared" si="9"/>
        <v>16</v>
      </c>
      <c r="E33" s="25">
        <f t="shared" si="9"/>
        <v>20</v>
      </c>
      <c r="F33" s="25">
        <f t="shared" si="9"/>
        <v>18</v>
      </c>
      <c r="G33" s="25">
        <f t="shared" si="9"/>
        <v>18</v>
      </c>
      <c r="H33" s="25">
        <f t="shared" si="9"/>
        <v>16</v>
      </c>
      <c r="I33" s="25">
        <f t="shared" si="9"/>
        <v>13</v>
      </c>
      <c r="J33" s="25">
        <f t="shared" si="9"/>
        <v>12</v>
      </c>
      <c r="K33" s="25">
        <f t="shared" si="9"/>
        <v>12</v>
      </c>
      <c r="L33" s="25">
        <f t="shared" si="9"/>
        <v>13</v>
      </c>
      <c r="M33" s="25">
        <f t="shared" si="9"/>
        <v>11</v>
      </c>
      <c r="N33" s="25">
        <f t="shared" si="9"/>
        <v>10</v>
      </c>
      <c r="O33" s="25">
        <f t="shared" si="9"/>
        <v>10</v>
      </c>
      <c r="P33" s="25">
        <f t="shared" si="9"/>
        <v>12</v>
      </c>
      <c r="Q33" s="25">
        <f t="shared" si="9"/>
        <v>12</v>
      </c>
      <c r="R33" s="25">
        <f t="shared" si="9"/>
        <v>13</v>
      </c>
      <c r="S33" s="25">
        <f t="shared" si="9"/>
        <v>16</v>
      </c>
      <c r="T33" s="25">
        <f t="shared" si="9"/>
        <v>21</v>
      </c>
      <c r="U33" s="25">
        <f t="shared" si="9"/>
        <v>28</v>
      </c>
      <c r="V33" s="25">
        <f t="shared" si="9"/>
        <v>32</v>
      </c>
      <c r="W33" s="25">
        <f t="shared" si="9"/>
        <v>25</v>
      </c>
      <c r="X33" s="25">
        <f t="shared" si="9"/>
        <v>26</v>
      </c>
      <c r="Y33" s="25">
        <f t="shared" si="9"/>
        <v>39</v>
      </c>
      <c r="Z33" s="25">
        <f t="shared" si="9"/>
        <v>40</v>
      </c>
      <c r="AA33" s="25">
        <f t="shared" si="9"/>
        <v>33</v>
      </c>
      <c r="AB33" s="25">
        <f t="shared" si="9"/>
        <v>32</v>
      </c>
      <c r="AC33" s="25">
        <f t="shared" si="9"/>
        <v>26</v>
      </c>
      <c r="AD33" s="25">
        <f t="shared" si="9"/>
        <v>16</v>
      </c>
      <c r="AE33" s="25">
        <f t="shared" si="9"/>
        <v>27</v>
      </c>
      <c r="AF33" s="25">
        <f t="shared" si="9"/>
        <v>33</v>
      </c>
      <c r="AG33" s="28">
        <f t="shared" si="9"/>
        <v>10</v>
      </c>
      <c r="AH33" s="30">
        <f>AVERAGE(AH5:AH32)</f>
        <v>32.960692951015524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G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 t="s">
        <v>51</v>
      </c>
      <c r="AH36" s="2"/>
      <c r="AI36" s="2"/>
    </row>
    <row r="37" spans="1:35">
      <c r="I37" s="2" t="s">
        <v>51</v>
      </c>
      <c r="AD37" s="9"/>
      <c r="AE37" s="1"/>
      <c r="AF37"/>
      <c r="AG37" s="41"/>
      <c r="AH37" s="41"/>
      <c r="AI37" s="2"/>
    </row>
    <row r="39" spans="1:35">
      <c r="AH39" s="43" t="s">
        <v>51</v>
      </c>
    </row>
    <row r="42" spans="1:35">
      <c r="T42" s="14"/>
    </row>
  </sheetData>
  <sheetProtection password="C6EC" sheet="1" objects="1" scenarios="1"/>
  <mergeCells count="34"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6"/>
  <sheetViews>
    <sheetView topLeftCell="A13" zoomScale="90" zoomScaleNormal="90" workbookViewId="0">
      <selection activeCell="I39" sqref="I39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s="4" customFormat="1" ht="20.100000000000001" customHeight="1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3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39</v>
      </c>
    </row>
    <row r="4" spans="1:33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</row>
    <row r="5" spans="1:33" s="5" customFormat="1" ht="20.100000000000001" customHeight="1">
      <c r="A5" s="15" t="s">
        <v>44</v>
      </c>
      <c r="B5" s="17">
        <f>[1]Outubro!$H$5</f>
        <v>17.28</v>
      </c>
      <c r="C5" s="17">
        <f>[1]Outubro!$H$6</f>
        <v>15.48</v>
      </c>
      <c r="D5" s="17">
        <f>[1]Outubro!$H$7</f>
        <v>16.2</v>
      </c>
      <c r="E5" s="17">
        <f>[1]Outubro!$H$8</f>
        <v>17.28</v>
      </c>
      <c r="F5" s="17">
        <f>[1]Outubro!$H$9</f>
        <v>13.32</v>
      </c>
      <c r="G5" s="17">
        <f>[1]Outubro!$H$10</f>
        <v>13.32</v>
      </c>
      <c r="H5" s="17">
        <f>[1]Outubro!$H$11</f>
        <v>8.64</v>
      </c>
      <c r="I5" s="17">
        <f>[1]Outubro!$H$12</f>
        <v>8.2799999999999994</v>
      </c>
      <c r="J5" s="17">
        <f>[1]Outubro!$H$13</f>
        <v>9</v>
      </c>
      <c r="K5" s="17">
        <f>[1]Outubro!$H$14</f>
        <v>6.84</v>
      </c>
      <c r="L5" s="17">
        <f>[1]Outubro!$H$15</f>
        <v>15.840000000000002</v>
      </c>
      <c r="M5" s="17">
        <f>[1]Outubro!$H$16</f>
        <v>7.9200000000000008</v>
      </c>
      <c r="N5" s="17">
        <f>[1]Outubro!$H$17</f>
        <v>7.9200000000000008</v>
      </c>
      <c r="O5" s="17">
        <f>[1]Outubro!$H$18</f>
        <v>9.7200000000000006</v>
      </c>
      <c r="P5" s="17">
        <f>[1]Outubro!$H$19</f>
        <v>10.08</v>
      </c>
      <c r="Q5" s="17">
        <f>[1]Outubro!$H$20</f>
        <v>10.08</v>
      </c>
      <c r="R5" s="17">
        <f>[1]Outubro!$H$21</f>
        <v>12.24</v>
      </c>
      <c r="S5" s="17">
        <f>[1]Outubro!$H$22</f>
        <v>10.08</v>
      </c>
      <c r="T5" s="17">
        <f>[1]Outubro!$H$23</f>
        <v>13.68</v>
      </c>
      <c r="U5" s="17">
        <f>[1]Outubro!$H$24</f>
        <v>21.6</v>
      </c>
      <c r="V5" s="17">
        <f>[1]Outubro!$H$25</f>
        <v>12.6</v>
      </c>
      <c r="W5" s="17">
        <f>[1]Outubro!$H$26</f>
        <v>12.96</v>
      </c>
      <c r="X5" s="17">
        <f>[1]Outubro!$H$27</f>
        <v>10.08</v>
      </c>
      <c r="Y5" s="17">
        <f>[1]Outubro!$H$28</f>
        <v>12.24</v>
      </c>
      <c r="Z5" s="17">
        <f>[1]Outubro!$H$29</f>
        <v>10.08</v>
      </c>
      <c r="AA5" s="17">
        <f>[1]Outubro!$H$30</f>
        <v>13.68</v>
      </c>
      <c r="AB5" s="17">
        <f>[1]Outubro!$H$31</f>
        <v>10.44</v>
      </c>
      <c r="AC5" s="17">
        <f>[1]Outubro!$H$32</f>
        <v>11.879999999999999</v>
      </c>
      <c r="AD5" s="17">
        <f>[1]Outubro!$H$33</f>
        <v>9</v>
      </c>
      <c r="AE5" s="17">
        <f>[1]Outubro!$H$34</f>
        <v>18</v>
      </c>
      <c r="AF5" s="17">
        <f>[1]Outubro!$H$35</f>
        <v>10.08</v>
      </c>
      <c r="AG5" s="27">
        <f>MAX(B5:AF5)</f>
        <v>21.6</v>
      </c>
    </row>
    <row r="6" spans="1:33" ht="17.100000000000001" customHeight="1">
      <c r="A6" s="15" t="s">
        <v>0</v>
      </c>
      <c r="B6" s="17">
        <f>[2]Outubro!$H$5</f>
        <v>18.36</v>
      </c>
      <c r="C6" s="17">
        <f>[2]Outubro!$H$6</f>
        <v>18.720000000000002</v>
      </c>
      <c r="D6" s="17">
        <f>[2]Outubro!$H$7</f>
        <v>36.36</v>
      </c>
      <c r="E6" s="17">
        <f>[2]Outubro!$H$8</f>
        <v>34.200000000000003</v>
      </c>
      <c r="F6" s="17">
        <f>[2]Outubro!$H$9</f>
        <v>27.36</v>
      </c>
      <c r="G6" s="17">
        <f>[2]Outubro!$H$10</f>
        <v>20.88</v>
      </c>
      <c r="H6" s="17">
        <f>[2]Outubro!$H$11</f>
        <v>31.680000000000003</v>
      </c>
      <c r="I6" s="17">
        <f>[2]Outubro!$H$12</f>
        <v>15.120000000000001</v>
      </c>
      <c r="J6" s="17">
        <f>[2]Outubro!$H$13</f>
        <v>20.52</v>
      </c>
      <c r="K6" s="17">
        <f>[2]Outubro!$H$14</f>
        <v>15.840000000000002</v>
      </c>
      <c r="L6" s="17">
        <f>[2]Outubro!$H$15</f>
        <v>11.16</v>
      </c>
      <c r="M6" s="17">
        <f>[2]Outubro!$H$16</f>
        <v>14.04</v>
      </c>
      <c r="N6" s="17">
        <f>[2]Outubro!$H$17</f>
        <v>17.64</v>
      </c>
      <c r="O6" s="17">
        <f>[2]Outubro!$H$18</f>
        <v>10.44</v>
      </c>
      <c r="P6" s="17">
        <f>[2]Outubro!$H$19</f>
        <v>18.36</v>
      </c>
      <c r="Q6" s="17">
        <f>[2]Outubro!$H$20</f>
        <v>23.400000000000002</v>
      </c>
      <c r="R6" s="17">
        <f>[2]Outubro!$H$21</f>
        <v>21.6</v>
      </c>
      <c r="S6" s="17">
        <f>[2]Outubro!$H$22</f>
        <v>16.559999999999999</v>
      </c>
      <c r="T6" s="17">
        <f>[2]Outubro!$H$23</f>
        <v>25.2</v>
      </c>
      <c r="U6" s="17">
        <f>[2]Outubro!$H$24</f>
        <v>20.88</v>
      </c>
      <c r="V6" s="17">
        <f>[2]Outubro!$H$25</f>
        <v>17.64</v>
      </c>
      <c r="W6" s="17">
        <f>[2]Outubro!$H$26</f>
        <v>24.12</v>
      </c>
      <c r="X6" s="17">
        <f>[2]Outubro!$H$27</f>
        <v>19.8</v>
      </c>
      <c r="Y6" s="17">
        <f>[2]Outubro!$H$28</f>
        <v>8.2799999999999994</v>
      </c>
      <c r="Z6" s="17">
        <f>[2]Outubro!$H$29</f>
        <v>14.76</v>
      </c>
      <c r="AA6" s="17">
        <f>[2]Outubro!$H$30</f>
        <v>15.48</v>
      </c>
      <c r="AB6" s="17">
        <f>[2]Outubro!$H$31</f>
        <v>18.720000000000002</v>
      </c>
      <c r="AC6" s="17">
        <f>[2]Outubro!$H$32</f>
        <v>15.120000000000001</v>
      </c>
      <c r="AD6" s="17">
        <f>[2]Outubro!$H$33</f>
        <v>16.920000000000002</v>
      </c>
      <c r="AE6" s="17">
        <f>[2]Outubro!$H$34</f>
        <v>22.32</v>
      </c>
      <c r="AF6" s="17">
        <f>[2]Outubro!$H$35</f>
        <v>15.120000000000001</v>
      </c>
      <c r="AG6" s="28">
        <f>MAX(B6:AF6)</f>
        <v>36.36</v>
      </c>
    </row>
    <row r="7" spans="1:33" ht="17.100000000000001" customHeight="1">
      <c r="A7" s="15" t="s">
        <v>1</v>
      </c>
      <c r="B7" s="83" t="str">
        <f>[3]Outubro!$H$5</f>
        <v>*</v>
      </c>
      <c r="C7" s="83" t="str">
        <f>[3]Outubro!$H$6</f>
        <v>*</v>
      </c>
      <c r="D7" s="83" t="str">
        <f>[3]Outubro!$H$7</f>
        <v>*</v>
      </c>
      <c r="E7" s="83" t="str">
        <f>[3]Outubro!$H$8</f>
        <v>*</v>
      </c>
      <c r="F7" s="83" t="str">
        <f>[3]Outubro!$H$9</f>
        <v>*</v>
      </c>
      <c r="G7" s="83" t="str">
        <f>[3]Outubro!$H$10</f>
        <v>*</v>
      </c>
      <c r="H7" s="83" t="str">
        <f>[3]Outubro!$H$11</f>
        <v>*</v>
      </c>
      <c r="I7" s="83" t="str">
        <f>[3]Outubro!$H$12</f>
        <v>*</v>
      </c>
      <c r="J7" s="83" t="str">
        <f>[3]Outubro!$H$13</f>
        <v>*</v>
      </c>
      <c r="K7" s="83" t="str">
        <f>[3]Outubro!$H$14</f>
        <v>*</v>
      </c>
      <c r="L7" s="83" t="str">
        <f>[3]Outubro!$H$15</f>
        <v>*</v>
      </c>
      <c r="M7" s="83" t="str">
        <f>[3]Outubro!$H$16</f>
        <v>*</v>
      </c>
      <c r="N7" s="83" t="str">
        <f>[3]Outubro!$H$17</f>
        <v>*</v>
      </c>
      <c r="O7" s="83" t="str">
        <f>[3]Outubro!$H$18</f>
        <v>*</v>
      </c>
      <c r="P7" s="83" t="str">
        <f>[3]Outubro!$H$19</f>
        <v>*</v>
      </c>
      <c r="Q7" s="83" t="str">
        <f>[3]Outubro!$H$20</f>
        <v>*</v>
      </c>
      <c r="R7" s="83" t="str">
        <f>[3]Outubro!$H$21</f>
        <v>*</v>
      </c>
      <c r="S7" s="83" t="str">
        <f>[3]Outubro!$H$22</f>
        <v>*</v>
      </c>
      <c r="T7" s="83" t="str">
        <f>[3]Outubro!$H$23</f>
        <v>*</v>
      </c>
      <c r="U7" s="83" t="str">
        <f>[3]Outubro!$H$24</f>
        <v>*</v>
      </c>
      <c r="V7" s="83" t="str">
        <f>[3]Outubro!$H$25</f>
        <v>*</v>
      </c>
      <c r="W7" s="83" t="str">
        <f>[3]Outubro!$H$26</f>
        <v>*</v>
      </c>
      <c r="X7" s="83" t="str">
        <f>[3]Outubro!$H$27</f>
        <v>*</v>
      </c>
      <c r="Y7" s="17" t="str">
        <f>[3]Outubro!$H$28</f>
        <v>*</v>
      </c>
      <c r="Z7" s="17" t="str">
        <f>[3]Outubro!$H$29</f>
        <v>*</v>
      </c>
      <c r="AA7" s="17" t="str">
        <f>[3]Outubro!$H$30</f>
        <v>*</v>
      </c>
      <c r="AB7" s="17" t="str">
        <f>[3]Outubro!$H$31</f>
        <v>*</v>
      </c>
      <c r="AC7" s="17" t="str">
        <f>[3]Outubro!$H$32</f>
        <v>*</v>
      </c>
      <c r="AD7" s="17" t="str">
        <f>[3]Outubro!$H$33</f>
        <v>*</v>
      </c>
      <c r="AE7" s="17" t="str">
        <f>[3]Outubro!$H$34</f>
        <v>*</v>
      </c>
      <c r="AF7" s="17" t="str">
        <f>[3]Outubro!$H$35</f>
        <v>*</v>
      </c>
      <c r="AG7" s="28" t="s">
        <v>138</v>
      </c>
    </row>
    <row r="8" spans="1:33" ht="17.100000000000001" customHeight="1">
      <c r="A8" s="15" t="s">
        <v>76</v>
      </c>
      <c r="B8" s="17">
        <f>[4]Outubro!$H$5</f>
        <v>31.319999999999997</v>
      </c>
      <c r="C8" s="17">
        <f>[4]Outubro!$H$6</f>
        <v>24.48</v>
      </c>
      <c r="D8" s="17">
        <f>[4]Outubro!$H$7</f>
        <v>35.64</v>
      </c>
      <c r="E8" s="17">
        <f>[4]Outubro!$H$8</f>
        <v>34.200000000000003</v>
      </c>
      <c r="F8" s="17">
        <f>[4]Outubro!$H$9</f>
        <v>32.04</v>
      </c>
      <c r="G8" s="17">
        <f>[4]Outubro!$H$10</f>
        <v>26.28</v>
      </c>
      <c r="H8" s="17">
        <f>[4]Outubro!$H$11</f>
        <v>24.48</v>
      </c>
      <c r="I8" s="17">
        <f>[4]Outubro!$H$12</f>
        <v>16.920000000000002</v>
      </c>
      <c r="J8" s="17">
        <f>[4]Outubro!$H$13</f>
        <v>19.079999999999998</v>
      </c>
      <c r="K8" s="17">
        <f>[4]Outubro!$H$14</f>
        <v>20.16</v>
      </c>
      <c r="L8" s="17">
        <f>[4]Outubro!$H$15</f>
        <v>17.28</v>
      </c>
      <c r="M8" s="17">
        <f>[4]Outubro!$H$16</f>
        <v>16.920000000000002</v>
      </c>
      <c r="N8" s="17">
        <f>[4]Outubro!$H$17</f>
        <v>17.64</v>
      </c>
      <c r="O8" s="17">
        <f>[4]Outubro!$H$18</f>
        <v>15.840000000000002</v>
      </c>
      <c r="P8" s="17">
        <f>[4]Outubro!$H$19</f>
        <v>18.720000000000002</v>
      </c>
      <c r="Q8" s="17">
        <f>[4]Outubro!$H$20</f>
        <v>23.759999999999998</v>
      </c>
      <c r="R8" s="17">
        <f>[4]Outubro!$H$21</f>
        <v>12.24</v>
      </c>
      <c r="S8" s="17">
        <f>[4]Outubro!$H$22</f>
        <v>17.28</v>
      </c>
      <c r="T8" s="17">
        <f>[4]Outubro!$H$23</f>
        <v>17.28</v>
      </c>
      <c r="U8" s="17">
        <f>[4]Outubro!$H$24</f>
        <v>26.64</v>
      </c>
      <c r="V8" s="17">
        <f>[4]Outubro!$H$25</f>
        <v>23.040000000000003</v>
      </c>
      <c r="W8" s="17">
        <f>[4]Outubro!$H$26</f>
        <v>27.36</v>
      </c>
      <c r="X8" s="17">
        <f>[4]Outubro!$H$27</f>
        <v>23.400000000000002</v>
      </c>
      <c r="Y8" s="17">
        <f>[4]Outubro!$H$28</f>
        <v>21.6</v>
      </c>
      <c r="Z8" s="17">
        <f>[4]Outubro!$H$29</f>
        <v>18.36</v>
      </c>
      <c r="AA8" s="17">
        <f>[4]Outubro!$H$30</f>
        <v>13.32</v>
      </c>
      <c r="AB8" s="17">
        <f>[4]Outubro!$H$31</f>
        <v>19.440000000000001</v>
      </c>
      <c r="AC8" s="17">
        <f>[4]Outubro!$H$32</f>
        <v>23.040000000000003</v>
      </c>
      <c r="AD8" s="17">
        <f>[4]Outubro!$H$33</f>
        <v>22.32</v>
      </c>
      <c r="AE8" s="17">
        <f>[4]Outubro!$H$34</f>
        <v>19.079999999999998</v>
      </c>
      <c r="AF8" s="17">
        <f>[4]Outubro!$H$35</f>
        <v>25.2</v>
      </c>
      <c r="AG8" s="28">
        <f t="shared" ref="AG8:AG19" si="1">MAX(B8:AF8)</f>
        <v>35.64</v>
      </c>
    </row>
    <row r="9" spans="1:33" ht="17.100000000000001" customHeight="1">
      <c r="A9" s="15" t="s">
        <v>45</v>
      </c>
      <c r="B9" s="17">
        <f>[5]Outubro!$H$5</f>
        <v>15.120000000000001</v>
      </c>
      <c r="C9" s="17">
        <f>[5]Outubro!$H$6</f>
        <v>10.8</v>
      </c>
      <c r="D9" s="17">
        <f>[5]Outubro!$H$7</f>
        <v>15.48</v>
      </c>
      <c r="E9" s="17">
        <f>[5]Outubro!$H$8</f>
        <v>14.76</v>
      </c>
      <c r="F9" s="17">
        <f>[5]Outubro!$H$9</f>
        <v>13.68</v>
      </c>
      <c r="G9" s="17">
        <f>[5]Outubro!$H$10</f>
        <v>9</v>
      </c>
      <c r="H9" s="17">
        <f>[5]Outubro!$H$11</f>
        <v>18.720000000000002</v>
      </c>
      <c r="I9" s="17">
        <f>[5]Outubro!$H$12</f>
        <v>8.2799999999999994</v>
      </c>
      <c r="J9" s="17">
        <f>[5]Outubro!$H$13</f>
        <v>11.520000000000001</v>
      </c>
      <c r="K9" s="17">
        <f>[5]Outubro!$H$14</f>
        <v>7.9200000000000008</v>
      </c>
      <c r="L9" s="17">
        <f>[5]Outubro!$H$15</f>
        <v>12.96</v>
      </c>
      <c r="M9" s="17">
        <f>[5]Outubro!$H$16</f>
        <v>8.2799999999999994</v>
      </c>
      <c r="N9" s="17">
        <f>[5]Outubro!$H$17</f>
        <v>8.2799999999999994</v>
      </c>
      <c r="O9" s="17">
        <f>[5]Outubro!$H$18</f>
        <v>9.3600000000000012</v>
      </c>
      <c r="P9" s="17">
        <f>[5]Outubro!$H$19</f>
        <v>9</v>
      </c>
      <c r="Q9" s="17">
        <f>[5]Outubro!$H$20</f>
        <v>14.76</v>
      </c>
      <c r="R9" s="17">
        <f>[5]Outubro!$H$21</f>
        <v>16.2</v>
      </c>
      <c r="S9" s="17">
        <f>[5]Outubro!$H$22</f>
        <v>14.04</v>
      </c>
      <c r="T9" s="17">
        <f>[5]Outubro!$H$23</f>
        <v>19.440000000000001</v>
      </c>
      <c r="U9" s="17">
        <f>[5]Outubro!$H$24</f>
        <v>12.6</v>
      </c>
      <c r="V9" s="17">
        <f>[5]Outubro!$H$25</f>
        <v>14.76</v>
      </c>
      <c r="W9" s="17">
        <f>[5]Outubro!$H$26</f>
        <v>9.7200000000000006</v>
      </c>
      <c r="X9" s="17">
        <f>[5]Outubro!$H$27</f>
        <v>14.4</v>
      </c>
      <c r="Y9" s="17">
        <f>[5]Outubro!$H$28</f>
        <v>23.400000000000002</v>
      </c>
      <c r="Z9" s="17">
        <f>[5]Outubro!$H$29</f>
        <v>7.2</v>
      </c>
      <c r="AA9" s="17">
        <f>[5]Outubro!$H$30</f>
        <v>8.2799999999999994</v>
      </c>
      <c r="AB9" s="17">
        <f>[5]Outubro!$H$31</f>
        <v>12.24</v>
      </c>
      <c r="AC9" s="17">
        <f>[5]Outubro!$H$32</f>
        <v>9.7200000000000006</v>
      </c>
      <c r="AD9" s="17">
        <f>[5]Outubro!$H$33</f>
        <v>18</v>
      </c>
      <c r="AE9" s="17">
        <f>[5]Outubro!$H$34</f>
        <v>19.440000000000001</v>
      </c>
      <c r="AF9" s="17">
        <f>[5]Outubro!$H$35</f>
        <v>11.520000000000001</v>
      </c>
      <c r="AG9" s="28">
        <f t="shared" si="1"/>
        <v>23.400000000000002</v>
      </c>
    </row>
    <row r="10" spans="1:33" ht="17.100000000000001" customHeight="1">
      <c r="A10" s="15" t="s">
        <v>2</v>
      </c>
      <c r="B10" s="17">
        <f>[6]Outubro!$H$5</f>
        <v>28.44</v>
      </c>
      <c r="C10" s="17">
        <f>[6]Outubro!$H$6</f>
        <v>25.2</v>
      </c>
      <c r="D10" s="17">
        <f>[6]Outubro!$H$7</f>
        <v>40.32</v>
      </c>
      <c r="E10" s="17">
        <f>[6]Outubro!$H$8</f>
        <v>45</v>
      </c>
      <c r="F10" s="17">
        <f>[6]Outubro!$H$9</f>
        <v>39.6</v>
      </c>
      <c r="G10" s="17">
        <f>[6]Outubro!$H$10</f>
        <v>33.119999999999997</v>
      </c>
      <c r="H10" s="17">
        <f>[6]Outubro!$H$11</f>
        <v>27.720000000000002</v>
      </c>
      <c r="I10" s="17">
        <f>[6]Outubro!$H$12</f>
        <v>20.88</v>
      </c>
      <c r="J10" s="17">
        <f>[6]Outubro!$H$13</f>
        <v>27</v>
      </c>
      <c r="K10" s="17">
        <f>[6]Outubro!$H$14</f>
        <v>22.32</v>
      </c>
      <c r="L10" s="17">
        <f>[6]Outubro!$H$15</f>
        <v>22.68</v>
      </c>
      <c r="M10" s="17">
        <f>[6]Outubro!$H$16</f>
        <v>23.400000000000002</v>
      </c>
      <c r="N10" s="17">
        <f>[6]Outubro!$H$17</f>
        <v>11.879999999999999</v>
      </c>
      <c r="O10" s="17">
        <f>[6]Outubro!$H$18</f>
        <v>12.6</v>
      </c>
      <c r="P10" s="17">
        <f>[6]Outubro!$H$19</f>
        <v>15.48</v>
      </c>
      <c r="Q10" s="17">
        <f>[6]Outubro!$H$20</f>
        <v>20.88</v>
      </c>
      <c r="R10" s="17">
        <f>[6]Outubro!$H$21</f>
        <v>38.880000000000003</v>
      </c>
      <c r="S10" s="17">
        <f>[6]Outubro!$H$22</f>
        <v>31.680000000000003</v>
      </c>
      <c r="T10" s="17">
        <f>[6]Outubro!$H$23</f>
        <v>18</v>
      </c>
      <c r="U10" s="17">
        <f>[6]Outubro!$H$24</f>
        <v>29.880000000000003</v>
      </c>
      <c r="V10" s="17">
        <f>[6]Outubro!$H$25</f>
        <v>24.840000000000003</v>
      </c>
      <c r="W10" s="17">
        <f>[6]Outubro!$H$26</f>
        <v>29.16</v>
      </c>
      <c r="X10" s="17">
        <f>[6]Outubro!$H$27</f>
        <v>27.36</v>
      </c>
      <c r="Y10" s="17">
        <f>[6]Outubro!$H$28</f>
        <v>25.56</v>
      </c>
      <c r="Z10" s="17">
        <f>[6]Outubro!$H$29</f>
        <v>14.76</v>
      </c>
      <c r="AA10" s="17">
        <f>[6]Outubro!$H$30</f>
        <v>18.720000000000002</v>
      </c>
      <c r="AB10" s="17">
        <f>[6]Outubro!$H$31</f>
        <v>16.920000000000002</v>
      </c>
      <c r="AC10" s="17">
        <f>[6]Outubro!$H$32</f>
        <v>12.24</v>
      </c>
      <c r="AD10" s="17">
        <f>[6]Outubro!$H$33</f>
        <v>19.440000000000001</v>
      </c>
      <c r="AE10" s="17">
        <f>[6]Outubro!$H$34</f>
        <v>21.240000000000002</v>
      </c>
      <c r="AF10" s="17">
        <f>[6]Outubro!$H$35</f>
        <v>16.920000000000002</v>
      </c>
      <c r="AG10" s="28">
        <f t="shared" si="1"/>
        <v>45</v>
      </c>
    </row>
    <row r="11" spans="1:33" ht="17.100000000000001" customHeight="1">
      <c r="A11" s="15" t="s">
        <v>3</v>
      </c>
      <c r="B11" s="17">
        <f>[7]Outubro!$H$5</f>
        <v>27</v>
      </c>
      <c r="C11" s="17">
        <f>[7]Outubro!$H$6</f>
        <v>18.720000000000002</v>
      </c>
      <c r="D11" s="17">
        <f>[7]Outubro!$H$7</f>
        <v>23.400000000000002</v>
      </c>
      <c r="E11" s="17">
        <f>[7]Outubro!$H$8</f>
        <v>19.079999999999998</v>
      </c>
      <c r="F11" s="17">
        <f>[7]Outubro!$H$9</f>
        <v>16.2</v>
      </c>
      <c r="G11" s="17">
        <f>[7]Outubro!$H$10</f>
        <v>14.4</v>
      </c>
      <c r="H11" s="17">
        <f>[7]Outubro!$H$11</f>
        <v>12.96</v>
      </c>
      <c r="I11" s="17">
        <f>[7]Outubro!$H$12</f>
        <v>10.44</v>
      </c>
      <c r="J11" s="17">
        <f>[7]Outubro!$H$13</f>
        <v>11.520000000000001</v>
      </c>
      <c r="K11" s="17">
        <f>[7]Outubro!$H$14</f>
        <v>14.4</v>
      </c>
      <c r="L11" s="17">
        <f>[7]Outubro!$H$15</f>
        <v>19.8</v>
      </c>
      <c r="M11" s="17">
        <f>[7]Outubro!$H$16</f>
        <v>10.44</v>
      </c>
      <c r="N11" s="17">
        <f>[7]Outubro!$H$17</f>
        <v>12.24</v>
      </c>
      <c r="O11" s="17">
        <f>[7]Outubro!$H$18</f>
        <v>7.2</v>
      </c>
      <c r="P11" s="17">
        <f>[7]Outubro!$H$19</f>
        <v>13.32</v>
      </c>
      <c r="Q11" s="17">
        <f>[7]Outubro!$H$20</f>
        <v>12.96</v>
      </c>
      <c r="R11" s="17">
        <f>[7]Outubro!$H$21</f>
        <v>11.520000000000001</v>
      </c>
      <c r="S11" s="17">
        <f>[7]Outubro!$H$22</f>
        <v>13.68</v>
      </c>
      <c r="T11" s="17">
        <f>[7]Outubro!$H$23</f>
        <v>24.48</v>
      </c>
      <c r="U11" s="17">
        <f>[7]Outubro!$H$24</f>
        <v>17.64</v>
      </c>
      <c r="V11" s="17">
        <f>[7]Outubro!$H$25</f>
        <v>16.559999999999999</v>
      </c>
      <c r="W11" s="17">
        <f>[7]Outubro!$H$26</f>
        <v>14.4</v>
      </c>
      <c r="X11" s="17">
        <f>[7]Outubro!$H$27</f>
        <v>13.68</v>
      </c>
      <c r="Y11" s="17">
        <f>[7]Outubro!$H$28</f>
        <v>11.520000000000001</v>
      </c>
      <c r="Z11" s="17">
        <f>[7]Outubro!$H$29</f>
        <v>11.520000000000001</v>
      </c>
      <c r="AA11" s="17">
        <f>[7]Outubro!$H$30</f>
        <v>14.76</v>
      </c>
      <c r="AB11" s="17">
        <f>[7]Outubro!$H$31</f>
        <v>7.9200000000000008</v>
      </c>
      <c r="AC11" s="17">
        <f>[7]Outubro!$H$32</f>
        <v>10.08</v>
      </c>
      <c r="AD11" s="17">
        <f>[7]Outubro!$H$33</f>
        <v>10.44</v>
      </c>
      <c r="AE11" s="17">
        <f>[7]Outubro!$H$34</f>
        <v>14.04</v>
      </c>
      <c r="AF11" s="17">
        <f>[7]Outubro!$H$35</f>
        <v>14.04</v>
      </c>
      <c r="AG11" s="28">
        <f>MAX(B11:AF11)</f>
        <v>27</v>
      </c>
    </row>
    <row r="12" spans="1:33" ht="17.100000000000001" customHeight="1">
      <c r="A12" s="15" t="s">
        <v>4</v>
      </c>
      <c r="B12" s="17">
        <f>[8]Outubro!$H$5</f>
        <v>25.56</v>
      </c>
      <c r="C12" s="17">
        <f>[8]Outubro!$H$6</f>
        <v>17.28</v>
      </c>
      <c r="D12" s="17">
        <f>[8]Outubro!$H$7</f>
        <v>23.400000000000002</v>
      </c>
      <c r="E12" s="17">
        <f>[8]Outubro!$H$8</f>
        <v>26.64</v>
      </c>
      <c r="F12" s="17">
        <f>[8]Outubro!$H$9</f>
        <v>23.400000000000002</v>
      </c>
      <c r="G12" s="17">
        <f>[8]Outubro!$H$10</f>
        <v>22.68</v>
      </c>
      <c r="H12" s="17">
        <f>[8]Outubro!$H$11</f>
        <v>10.44</v>
      </c>
      <c r="I12" s="17">
        <f>[8]Outubro!$H$12</f>
        <v>0</v>
      </c>
      <c r="J12" s="17">
        <f>[8]Outubro!$H$13</f>
        <v>20.16</v>
      </c>
      <c r="K12" s="17">
        <f>[8]Outubro!$H$14</f>
        <v>2.8800000000000003</v>
      </c>
      <c r="L12" s="17">
        <f>[8]Outubro!$H$15</f>
        <v>24.48</v>
      </c>
      <c r="M12" s="17">
        <f>[8]Outubro!$H$16</f>
        <v>12.96</v>
      </c>
      <c r="N12" s="17">
        <f>[8]Outubro!$H$17</f>
        <v>9</v>
      </c>
      <c r="O12" s="17">
        <f>[8]Outubro!$H$18</f>
        <v>2.16</v>
      </c>
      <c r="P12" s="17">
        <f>[8]Outubro!$H$19</f>
        <v>21.240000000000002</v>
      </c>
      <c r="Q12" s="17">
        <f>[8]Outubro!$H$20</f>
        <v>16.920000000000002</v>
      </c>
      <c r="R12" s="17">
        <f>[8]Outubro!$H$21</f>
        <v>16.559999999999999</v>
      </c>
      <c r="S12" s="17">
        <f>[8]Outubro!$H$22</f>
        <v>39.96</v>
      </c>
      <c r="T12" s="17">
        <f>[8]Outubro!$H$23</f>
        <v>29.880000000000003</v>
      </c>
      <c r="U12" s="17">
        <f>[8]Outubro!$H$24</f>
        <v>25.92</v>
      </c>
      <c r="V12" s="17">
        <f>[8]Outubro!$H$25</f>
        <v>17.64</v>
      </c>
      <c r="W12" s="17">
        <f>[8]Outubro!$H$26</f>
        <v>15.840000000000002</v>
      </c>
      <c r="X12" s="17">
        <f>[8]Outubro!$H$27</f>
        <v>18</v>
      </c>
      <c r="Y12" s="17">
        <f>[8]Outubro!$H$28</f>
        <v>23.040000000000003</v>
      </c>
      <c r="Z12" s="17">
        <f>[8]Outubro!$H$29</f>
        <v>3.24</v>
      </c>
      <c r="AA12" s="17">
        <f>[8]Outubro!$H$30</f>
        <v>15.840000000000002</v>
      </c>
      <c r="AB12" s="17">
        <f>[8]Outubro!$H$31</f>
        <v>13.32</v>
      </c>
      <c r="AC12" s="17">
        <f>[8]Outubro!$H$32</f>
        <v>15.840000000000002</v>
      </c>
      <c r="AD12" s="17">
        <f>[8]Outubro!$H$33</f>
        <v>20.16</v>
      </c>
      <c r="AE12" s="17">
        <f>[8]Outubro!$H$34</f>
        <v>23.040000000000003</v>
      </c>
      <c r="AF12" s="17">
        <f>[8]Outubro!$H$35</f>
        <v>1.8</v>
      </c>
      <c r="AG12" s="28">
        <f t="shared" si="1"/>
        <v>39.96</v>
      </c>
    </row>
    <row r="13" spans="1:33" ht="17.100000000000001" customHeight="1">
      <c r="A13" s="15" t="s">
        <v>5</v>
      </c>
      <c r="B13" s="17">
        <f>[9]Outubro!$H$5</f>
        <v>11.879999999999999</v>
      </c>
      <c r="C13" s="17">
        <f>[9]Outubro!$H$6</f>
        <v>17.28</v>
      </c>
      <c r="D13" s="17">
        <f>[9]Outubro!$H$7</f>
        <v>19.8</v>
      </c>
      <c r="E13" s="17">
        <f>[9]Outubro!$H$8</f>
        <v>23.040000000000003</v>
      </c>
      <c r="F13" s="17">
        <f>[9]Outubro!$H$9</f>
        <v>12.6</v>
      </c>
      <c r="G13" s="17">
        <f>[9]Outubro!$H$10</f>
        <v>12.96</v>
      </c>
      <c r="H13" s="17">
        <f>[9]Outubro!$H$11</f>
        <v>8.64</v>
      </c>
      <c r="I13" s="17">
        <f>[9]Outubro!$H$12</f>
        <v>12.96</v>
      </c>
      <c r="J13" s="17">
        <f>[9]Outubro!$H$13</f>
        <v>15.840000000000002</v>
      </c>
      <c r="K13" s="17">
        <f>[9]Outubro!$H$14</f>
        <v>7.9200000000000008</v>
      </c>
      <c r="L13" s="17">
        <f>[9]Outubro!$H$15</f>
        <v>14.76</v>
      </c>
      <c r="M13" s="17">
        <f>[9]Outubro!$H$16</f>
        <v>6.48</v>
      </c>
      <c r="N13" s="17">
        <f>[9]Outubro!$H$17</f>
        <v>9.3600000000000012</v>
      </c>
      <c r="O13" s="17">
        <f>[9]Outubro!$H$18</f>
        <v>10.08</v>
      </c>
      <c r="P13" s="17">
        <f>[9]Outubro!$H$19</f>
        <v>10.08</v>
      </c>
      <c r="Q13" s="17">
        <f>[9]Outubro!$H$20</f>
        <v>10.8</v>
      </c>
      <c r="R13" s="17">
        <f>[9]Outubro!$H$21</f>
        <v>14.04</v>
      </c>
      <c r="S13" s="17">
        <f>[9]Outubro!$H$22</f>
        <v>21.240000000000002</v>
      </c>
      <c r="T13" s="17">
        <f>[9]Outubro!$H$23</f>
        <v>12.24</v>
      </c>
      <c r="U13" s="17">
        <f>[9]Outubro!$H$24</f>
        <v>24.840000000000003</v>
      </c>
      <c r="V13" s="17">
        <f>[9]Outubro!$H$25</f>
        <v>9.7200000000000006</v>
      </c>
      <c r="W13" s="17">
        <f>[9]Outubro!$H$26</f>
        <v>16.559999999999999</v>
      </c>
      <c r="X13" s="17">
        <f>[9]Outubro!$H$27</f>
        <v>17.64</v>
      </c>
      <c r="Y13" s="17">
        <f>[9]Outubro!$H$28</f>
        <v>18</v>
      </c>
      <c r="Z13" s="17">
        <f>[9]Outubro!$H$29</f>
        <v>11.16</v>
      </c>
      <c r="AA13" s="17">
        <f>[9]Outubro!$H$30</f>
        <v>13.32</v>
      </c>
      <c r="AB13" s="17">
        <f>[9]Outubro!$H$31</f>
        <v>17.64</v>
      </c>
      <c r="AC13" s="17">
        <f>[9]Outubro!$H$32</f>
        <v>18.720000000000002</v>
      </c>
      <c r="AD13" s="17">
        <f>[9]Outubro!$H$33</f>
        <v>16.559999999999999</v>
      </c>
      <c r="AE13" s="17">
        <f>[9]Outubro!$H$34</f>
        <v>15.48</v>
      </c>
      <c r="AF13" s="17">
        <f>[9]Outubro!$H$35</f>
        <v>13.32</v>
      </c>
      <c r="AG13" s="28">
        <f t="shared" si="1"/>
        <v>24.840000000000003</v>
      </c>
    </row>
    <row r="14" spans="1:33" ht="17.100000000000001" customHeight="1">
      <c r="A14" s="15" t="s">
        <v>47</v>
      </c>
      <c r="B14" s="17">
        <f>[10]Outubro!$H$5</f>
        <v>24.48</v>
      </c>
      <c r="C14" s="17">
        <f>[10]Outubro!$H$6</f>
        <v>21.240000000000002</v>
      </c>
      <c r="D14" s="17">
        <f>[10]Outubro!$H$7</f>
        <v>25.2</v>
      </c>
      <c r="E14" s="17">
        <f>[10]Outubro!$H$8</f>
        <v>25.92</v>
      </c>
      <c r="F14" s="17">
        <f>[10]Outubro!$H$9</f>
        <v>25.2</v>
      </c>
      <c r="G14" s="17">
        <f>[10]Outubro!$H$10</f>
        <v>25.92</v>
      </c>
      <c r="H14" s="17">
        <f>[10]Outubro!$H$11</f>
        <v>20.52</v>
      </c>
      <c r="I14" s="17">
        <f>[10]Outubro!$H$12</f>
        <v>19.440000000000001</v>
      </c>
      <c r="J14" s="17">
        <f>[10]Outubro!$H$13</f>
        <v>19.440000000000001</v>
      </c>
      <c r="K14" s="17">
        <f>[10]Outubro!$H$14</f>
        <v>16.2</v>
      </c>
      <c r="L14" s="17">
        <f>[10]Outubro!$H$15</f>
        <v>23.759999999999998</v>
      </c>
      <c r="M14" s="17">
        <f>[10]Outubro!$H$16</f>
        <v>17.64</v>
      </c>
      <c r="N14" s="17">
        <f>[10]Outubro!$H$17</f>
        <v>18</v>
      </c>
      <c r="O14" s="17">
        <f>[10]Outubro!$H$18</f>
        <v>18.720000000000002</v>
      </c>
      <c r="P14" s="17">
        <f>[10]Outubro!$H$19</f>
        <v>18.720000000000002</v>
      </c>
      <c r="Q14" s="17">
        <f>[10]Outubro!$H$20</f>
        <v>21.240000000000002</v>
      </c>
      <c r="R14" s="17">
        <f>[10]Outubro!$H$21</f>
        <v>21.6</v>
      </c>
      <c r="S14" s="17">
        <f>[10]Outubro!$H$22</f>
        <v>23.759999999999998</v>
      </c>
      <c r="T14" s="17">
        <f>[10]Outubro!$H$23</f>
        <v>63.360000000000007</v>
      </c>
      <c r="U14" s="17">
        <f>[10]Outubro!$H$24</f>
        <v>29.52</v>
      </c>
      <c r="V14" s="17">
        <f>[10]Outubro!$H$25</f>
        <v>23.040000000000003</v>
      </c>
      <c r="W14" s="17">
        <f>[10]Outubro!$H$26</f>
        <v>20.88</v>
      </c>
      <c r="X14" s="17">
        <f>[10]Outubro!$H$27</f>
        <v>29.16</v>
      </c>
      <c r="Y14" s="17">
        <f>[10]Outubro!$H$28</f>
        <v>24.840000000000003</v>
      </c>
      <c r="Z14" s="17">
        <f>[10]Outubro!$H$29</f>
        <v>18.720000000000002</v>
      </c>
      <c r="AA14" s="17">
        <f>[10]Outubro!$H$30</f>
        <v>30.96</v>
      </c>
      <c r="AB14" s="17">
        <f>[10]Outubro!$H$31</f>
        <v>24.12</v>
      </c>
      <c r="AC14" s="17">
        <f>[10]Outubro!$H$32</f>
        <v>20.16</v>
      </c>
      <c r="AD14" s="17">
        <f>[10]Outubro!$H$33</f>
        <v>27.720000000000002</v>
      </c>
      <c r="AE14" s="17">
        <f>[10]Outubro!$H$34</f>
        <v>24.48</v>
      </c>
      <c r="AF14" s="17">
        <f>[10]Outubro!$H$35</f>
        <v>21.6</v>
      </c>
      <c r="AG14" s="28">
        <f>MAX(B14:AF14)</f>
        <v>63.360000000000007</v>
      </c>
    </row>
    <row r="15" spans="1:33" ht="17.100000000000001" customHeight="1">
      <c r="A15" s="15" t="s">
        <v>6</v>
      </c>
      <c r="B15" s="17">
        <f>[11]Outubro!$H$5</f>
        <v>13.32</v>
      </c>
      <c r="C15" s="17">
        <f>[11]Outubro!$H$6</f>
        <v>17.64</v>
      </c>
      <c r="D15" s="17">
        <f>[11]Outubro!$H$7</f>
        <v>13.68</v>
      </c>
      <c r="E15" s="17">
        <f>[11]Outubro!$H$8</f>
        <v>7.5600000000000005</v>
      </c>
      <c r="F15" s="17">
        <f>[11]Outubro!$H$9</f>
        <v>7.2</v>
      </c>
      <c r="G15" s="17">
        <f>[11]Outubro!$H$10</f>
        <v>7.2</v>
      </c>
      <c r="H15" s="17">
        <f>[11]Outubro!$H$11</f>
        <v>8.2799999999999994</v>
      </c>
      <c r="I15" s="17">
        <f>[11]Outubro!$H$12</f>
        <v>7.2</v>
      </c>
      <c r="J15" s="17">
        <f>[11]Outubro!$H$13</f>
        <v>7.5600000000000005</v>
      </c>
      <c r="K15" s="17">
        <f>[11]Outubro!$H$14</f>
        <v>11.879999999999999</v>
      </c>
      <c r="L15" s="17">
        <f>[11]Outubro!$H$15</f>
        <v>7.2</v>
      </c>
      <c r="M15" s="17">
        <f>[11]Outubro!$H$16</f>
        <v>12.6</v>
      </c>
      <c r="N15" s="17">
        <f>[11]Outubro!$H$17</f>
        <v>10.08</v>
      </c>
      <c r="O15" s="17">
        <f>[11]Outubro!$H$18</f>
        <v>11.879999999999999</v>
      </c>
      <c r="P15" s="17">
        <f>[11]Outubro!$H$19</f>
        <v>6.12</v>
      </c>
      <c r="Q15" s="17">
        <f>[11]Outubro!$H$20</f>
        <v>12.6</v>
      </c>
      <c r="R15" s="17">
        <f>[11]Outubro!$H$21</f>
        <v>15.840000000000002</v>
      </c>
      <c r="S15" s="17">
        <f>[11]Outubro!$H$22</f>
        <v>22.68</v>
      </c>
      <c r="T15" s="17">
        <f>[11]Outubro!$H$23</f>
        <v>14.4</v>
      </c>
      <c r="U15" s="17">
        <f>[11]Outubro!$H$24</f>
        <v>20.16</v>
      </c>
      <c r="V15" s="17">
        <f>[11]Outubro!$H$25</f>
        <v>10.8</v>
      </c>
      <c r="W15" s="17">
        <f>[11]Outubro!$H$26</f>
        <v>15.48</v>
      </c>
      <c r="X15" s="17">
        <f>[11]Outubro!$H$27</f>
        <v>3.24</v>
      </c>
      <c r="Y15" s="17">
        <f>[11]Outubro!$H$28</f>
        <v>2.52</v>
      </c>
      <c r="Z15" s="17">
        <f>[11]Outubro!$H$29</f>
        <v>2.8800000000000003</v>
      </c>
      <c r="AA15" s="17">
        <f>[11]Outubro!$H$30</f>
        <v>0</v>
      </c>
      <c r="AB15" s="17">
        <f>[11]Outubro!$H$31</f>
        <v>2.8800000000000003</v>
      </c>
      <c r="AC15" s="17">
        <f>[11]Outubro!$H$32</f>
        <v>21.6</v>
      </c>
      <c r="AD15" s="17">
        <f>[11]Outubro!$H$33</f>
        <v>2.52</v>
      </c>
      <c r="AE15" s="17">
        <f>[11]Outubro!$H$34</f>
        <v>13.68</v>
      </c>
      <c r="AF15" s="17">
        <f>[11]Outubro!$H$35</f>
        <v>0.72000000000000008</v>
      </c>
      <c r="AG15" s="28">
        <f t="shared" si="1"/>
        <v>22.68</v>
      </c>
    </row>
    <row r="16" spans="1:33" ht="17.100000000000001" customHeight="1">
      <c r="A16" s="15" t="s">
        <v>7</v>
      </c>
      <c r="B16" s="17">
        <f>[12]Outubro!$H$5</f>
        <v>16.559999999999999</v>
      </c>
      <c r="C16" s="17">
        <f>[12]Outubro!$H$6</f>
        <v>16.920000000000002</v>
      </c>
      <c r="D16" s="17">
        <f>[12]Outubro!$H$7</f>
        <v>23.400000000000002</v>
      </c>
      <c r="E16" s="17">
        <f>[12]Outubro!$H$8</f>
        <v>31.319999999999997</v>
      </c>
      <c r="F16" s="17">
        <f>[12]Outubro!$H$9</f>
        <v>20.16</v>
      </c>
      <c r="G16" s="17">
        <f>[12]Outubro!$H$10</f>
        <v>19.440000000000001</v>
      </c>
      <c r="H16" s="17">
        <f>[12]Outubro!$H$11</f>
        <v>30.6</v>
      </c>
      <c r="I16" s="17">
        <f>[12]Outubro!$H$12</f>
        <v>15.48</v>
      </c>
      <c r="J16" s="17">
        <f>[12]Outubro!$H$13</f>
        <v>19.440000000000001</v>
      </c>
      <c r="K16" s="17">
        <f>[12]Outubro!$H$14</f>
        <v>20.16</v>
      </c>
      <c r="L16" s="17">
        <f>[12]Outubro!$H$15</f>
        <v>16.2</v>
      </c>
      <c r="M16" s="17">
        <f>[12]Outubro!$H$16</f>
        <v>18</v>
      </c>
      <c r="N16" s="17">
        <f>[12]Outubro!$H$17</f>
        <v>14.04</v>
      </c>
      <c r="O16" s="17">
        <f>[12]Outubro!$H$18</f>
        <v>9.7200000000000006</v>
      </c>
      <c r="P16" s="17">
        <f>[12]Outubro!$H$19</f>
        <v>15.840000000000002</v>
      </c>
      <c r="Q16" s="17">
        <f>[12]Outubro!$H$20</f>
        <v>18.36</v>
      </c>
      <c r="R16" s="17">
        <f>[12]Outubro!$H$21</f>
        <v>21.240000000000002</v>
      </c>
      <c r="S16" s="17">
        <f>[12]Outubro!$H$22</f>
        <v>20.52</v>
      </c>
      <c r="T16" s="17">
        <f>[12]Outubro!$H$23</f>
        <v>21.240000000000002</v>
      </c>
      <c r="U16" s="17">
        <f>[12]Outubro!$H$24</f>
        <v>24.840000000000003</v>
      </c>
      <c r="V16" s="17">
        <f>[12]Outubro!$H$25</f>
        <v>14.76</v>
      </c>
      <c r="W16" s="17">
        <f>[12]Outubro!$H$26</f>
        <v>19.440000000000001</v>
      </c>
      <c r="X16" s="17">
        <f>[12]Outubro!$H$27</f>
        <v>17.28</v>
      </c>
      <c r="Y16" s="17">
        <f>[12]Outubro!$H$28</f>
        <v>21.6</v>
      </c>
      <c r="Z16" s="17">
        <f>[12]Outubro!$H$29</f>
        <v>10.08</v>
      </c>
      <c r="AA16" s="17">
        <f>[12]Outubro!$H$30</f>
        <v>11.879999999999999</v>
      </c>
      <c r="AB16" s="17">
        <f>[12]Outubro!$H$31</f>
        <v>16.2</v>
      </c>
      <c r="AC16" s="17">
        <f>[12]Outubro!$H$32</f>
        <v>11.16</v>
      </c>
      <c r="AD16" s="17">
        <f>[12]Outubro!$H$33</f>
        <v>18.36</v>
      </c>
      <c r="AE16" s="17">
        <f>[12]Outubro!$H$34</f>
        <v>24.12</v>
      </c>
      <c r="AF16" s="17">
        <f>[12]Outubro!$H$35</f>
        <v>20.16</v>
      </c>
      <c r="AG16" s="28">
        <f t="shared" si="1"/>
        <v>31.319999999999997</v>
      </c>
    </row>
    <row r="17" spans="1:35" ht="17.100000000000001" customHeight="1">
      <c r="A17" s="15" t="s">
        <v>8</v>
      </c>
      <c r="B17" s="17">
        <f>[13]Outubro!$H$5</f>
        <v>19.8</v>
      </c>
      <c r="C17" s="17">
        <f>[13]Outubro!$H$6</f>
        <v>24.12</v>
      </c>
      <c r="D17" s="17">
        <f>[13]Outubro!$H$7</f>
        <v>32.76</v>
      </c>
      <c r="E17" s="17">
        <f>[13]Outubro!$H$8</f>
        <v>37.080000000000005</v>
      </c>
      <c r="F17" s="17">
        <f>[13]Outubro!$H$9</f>
        <v>30.96</v>
      </c>
      <c r="G17" s="17">
        <f>[13]Outubro!$H$10</f>
        <v>28.08</v>
      </c>
      <c r="H17" s="17">
        <f>[13]Outubro!$H$11</f>
        <v>36.72</v>
      </c>
      <c r="I17" s="17">
        <f>[13]Outubro!$H$12</f>
        <v>19.8</v>
      </c>
      <c r="J17" s="17">
        <f>[13]Outubro!$H$13</f>
        <v>22.68</v>
      </c>
      <c r="K17" s="17">
        <f>[13]Outubro!$H$14</f>
        <v>13.68</v>
      </c>
      <c r="L17" s="17">
        <f>[13]Outubro!$H$15</f>
        <v>13.68</v>
      </c>
      <c r="M17" s="17">
        <f>[13]Outubro!$H$16</f>
        <v>18</v>
      </c>
      <c r="N17" s="17">
        <f>[13]Outubro!$H$17</f>
        <v>14.04</v>
      </c>
      <c r="O17" s="17">
        <f>[13]Outubro!$H$18</f>
        <v>10.08</v>
      </c>
      <c r="P17" s="17">
        <f>[13]Outubro!$H$19</f>
        <v>19.440000000000001</v>
      </c>
      <c r="Q17" s="17">
        <f>[13]Outubro!$H$20</f>
        <v>19.079999999999998</v>
      </c>
      <c r="R17" s="17">
        <f>[13]Outubro!$H$21</f>
        <v>18.720000000000002</v>
      </c>
      <c r="S17" s="17">
        <f>[13]Outubro!$H$22</f>
        <v>20.52</v>
      </c>
      <c r="T17" s="17">
        <f>[13]Outubro!$H$23</f>
        <v>23.040000000000003</v>
      </c>
      <c r="U17" s="17">
        <f>[13]Outubro!$H$24</f>
        <v>24.48</v>
      </c>
      <c r="V17" s="17">
        <f>[13]Outubro!$H$25</f>
        <v>20.16</v>
      </c>
      <c r="W17" s="17">
        <f>[13]Outubro!$H$26</f>
        <v>26.28</v>
      </c>
      <c r="X17" s="17">
        <f>[13]Outubro!$H$27</f>
        <v>23.400000000000002</v>
      </c>
      <c r="Y17" s="17">
        <f>[13]Outubro!$H$28</f>
        <v>16.920000000000002</v>
      </c>
      <c r="Z17" s="17">
        <f>[13]Outubro!$H$29</f>
        <v>20.52</v>
      </c>
      <c r="AA17" s="17">
        <f>[13]Outubro!$H$30</f>
        <v>12.96</v>
      </c>
      <c r="AB17" s="17">
        <f>[13]Outubro!$H$31</f>
        <v>19.8</v>
      </c>
      <c r="AC17" s="17">
        <f>[13]Outubro!$H$32</f>
        <v>21.240000000000002</v>
      </c>
      <c r="AD17" s="17">
        <f>[13]Outubro!$H$33</f>
        <v>16.920000000000002</v>
      </c>
      <c r="AE17" s="17">
        <f>[13]Outubro!$H$34</f>
        <v>32.4</v>
      </c>
      <c r="AF17" s="17">
        <f>[13]Outubro!$H$35</f>
        <v>15.840000000000002</v>
      </c>
      <c r="AG17" s="28">
        <f t="shared" si="1"/>
        <v>37.080000000000005</v>
      </c>
    </row>
    <row r="18" spans="1:35" ht="17.100000000000001" customHeight="1">
      <c r="A18" s="15" t="s">
        <v>9</v>
      </c>
      <c r="B18" s="17">
        <f>[14]Outubro!$H$5</f>
        <v>19.079999999999998</v>
      </c>
      <c r="C18" s="17">
        <f>[14]Outubro!$H$6</f>
        <v>21.96</v>
      </c>
      <c r="D18" s="17">
        <f>[14]Outubro!$H$7</f>
        <v>24.12</v>
      </c>
      <c r="E18" s="17">
        <f>[14]Outubro!$H$8</f>
        <v>25.2</v>
      </c>
      <c r="F18" s="17">
        <f>[14]Outubro!$H$9</f>
        <v>21.6</v>
      </c>
      <c r="G18" s="17">
        <f>[14]Outubro!$H$10</f>
        <v>20.88</v>
      </c>
      <c r="H18" s="17">
        <f>[14]Outubro!$H$11</f>
        <v>35.28</v>
      </c>
      <c r="I18" s="17">
        <f>[14]Outubro!$H$12</f>
        <v>16.2</v>
      </c>
      <c r="J18" s="17">
        <f>[14]Outubro!$H$13</f>
        <v>16.920000000000002</v>
      </c>
      <c r="K18" s="17">
        <f>[14]Outubro!$H$14</f>
        <v>14.76</v>
      </c>
      <c r="L18" s="17">
        <f>[14]Outubro!$H$15</f>
        <v>13.68</v>
      </c>
      <c r="M18" s="17">
        <f>[14]Outubro!$H$16</f>
        <v>15.120000000000001</v>
      </c>
      <c r="N18" s="17">
        <f>[14]Outubro!$H$17</f>
        <v>13.68</v>
      </c>
      <c r="O18" s="17">
        <f>[14]Outubro!$H$18</f>
        <v>14.4</v>
      </c>
      <c r="P18" s="17">
        <f>[14]Outubro!$H$19</f>
        <v>32.4</v>
      </c>
      <c r="Q18" s="17">
        <f>[14]Outubro!$H$20</f>
        <v>19.8</v>
      </c>
      <c r="R18" s="17">
        <f>[14]Outubro!$H$21</f>
        <v>11.16</v>
      </c>
      <c r="S18" s="17">
        <f>[14]Outubro!$H$22</f>
        <v>28.44</v>
      </c>
      <c r="T18" s="17">
        <f>[14]Outubro!$H$23</f>
        <v>25.56</v>
      </c>
      <c r="U18" s="17">
        <f>[14]Outubro!$H$24</f>
        <v>27.36</v>
      </c>
      <c r="V18" s="17">
        <f>[14]Outubro!$H$25</f>
        <v>19.440000000000001</v>
      </c>
      <c r="W18" s="17">
        <f>[14]Outubro!$H$26</f>
        <v>18.720000000000002</v>
      </c>
      <c r="X18" s="17">
        <f>[14]Outubro!$H$27</f>
        <v>19.440000000000001</v>
      </c>
      <c r="Y18" s="17">
        <f>[14]Outubro!$H$28</f>
        <v>28.08</v>
      </c>
      <c r="Z18" s="17">
        <f>[14]Outubro!$H$29</f>
        <v>11.879999999999999</v>
      </c>
      <c r="AA18" s="17">
        <f>[14]Outubro!$H$30</f>
        <v>10.8</v>
      </c>
      <c r="AB18" s="17">
        <f>[14]Outubro!$H$31</f>
        <v>17.64</v>
      </c>
      <c r="AC18" s="17">
        <f>[14]Outubro!$H$32</f>
        <v>14.76</v>
      </c>
      <c r="AD18" s="17">
        <f>[14]Outubro!$H$33</f>
        <v>16.2</v>
      </c>
      <c r="AE18" s="17">
        <f>[14]Outubro!$H$34</f>
        <v>31.319999999999997</v>
      </c>
      <c r="AF18" s="17">
        <f>[14]Outubro!$H$35</f>
        <v>20.16</v>
      </c>
      <c r="AG18" s="28">
        <f t="shared" si="1"/>
        <v>35.28</v>
      </c>
    </row>
    <row r="19" spans="1:35" ht="17.100000000000001" customHeight="1">
      <c r="A19" s="15" t="s">
        <v>46</v>
      </c>
      <c r="B19" s="17">
        <f>[15]Outubro!$H$5</f>
        <v>8.2799999999999994</v>
      </c>
      <c r="C19" s="17">
        <f>[15]Outubro!$H$6</f>
        <v>11.16</v>
      </c>
      <c r="D19" s="17">
        <f>[15]Outubro!$H$7</f>
        <v>15.840000000000002</v>
      </c>
      <c r="E19" s="17">
        <f>[15]Outubro!$H$8</f>
        <v>18.720000000000002</v>
      </c>
      <c r="F19" s="17">
        <f>[15]Outubro!$H$9</f>
        <v>16.559999999999999</v>
      </c>
      <c r="G19" s="17">
        <f>[15]Outubro!$H$10</f>
        <v>12.24</v>
      </c>
      <c r="H19" s="17">
        <f>[15]Outubro!$H$11</f>
        <v>10.8</v>
      </c>
      <c r="I19" s="17">
        <f>[15]Outubro!$H$12</f>
        <v>9</v>
      </c>
      <c r="J19" s="17">
        <f>[15]Outubro!$H$13</f>
        <v>18</v>
      </c>
      <c r="K19" s="17">
        <f>[15]Outubro!$H$14</f>
        <v>9</v>
      </c>
      <c r="L19" s="17">
        <f>[15]Outubro!$H$15</f>
        <v>12.24</v>
      </c>
      <c r="M19" s="17">
        <f>[15]Outubro!$H$16</f>
        <v>14.76</v>
      </c>
      <c r="N19" s="17">
        <f>[15]Outubro!$H$17</f>
        <v>12.24</v>
      </c>
      <c r="O19" s="17">
        <f>[15]Outubro!$H$18</f>
        <v>10.44</v>
      </c>
      <c r="P19" s="17">
        <f>[15]Outubro!$H$19</f>
        <v>13.68</v>
      </c>
      <c r="Q19" s="17">
        <f>[15]Outubro!$H$20</f>
        <v>14.76</v>
      </c>
      <c r="R19" s="17">
        <f>[15]Outubro!$H$21</f>
        <v>14.4</v>
      </c>
      <c r="S19" s="17">
        <f>[15]Outubro!$H$22</f>
        <v>25.2</v>
      </c>
      <c r="T19" s="17">
        <f>[15]Outubro!$H$23</f>
        <v>31.680000000000003</v>
      </c>
      <c r="U19" s="17">
        <f>[15]Outubro!$H$24</f>
        <v>11.520000000000001</v>
      </c>
      <c r="V19" s="17">
        <f>[15]Outubro!$H$25</f>
        <v>12.24</v>
      </c>
      <c r="W19" s="17">
        <f>[15]Outubro!$H$26</f>
        <v>15.840000000000002</v>
      </c>
      <c r="X19" s="17">
        <f>[15]Outubro!$H$27</f>
        <v>17.28</v>
      </c>
      <c r="Y19" s="17">
        <f>[15]Outubro!$H$28</f>
        <v>18.720000000000002</v>
      </c>
      <c r="Z19" s="17">
        <f>[15]Outubro!$H$29</f>
        <v>12.24</v>
      </c>
      <c r="AA19" s="17">
        <f>[15]Outubro!$H$30</f>
        <v>11.879999999999999</v>
      </c>
      <c r="AB19" s="17">
        <f>[15]Outubro!$H$31</f>
        <v>18.36</v>
      </c>
      <c r="AC19" s="17">
        <f>[15]Outubro!$H$32</f>
        <v>12.6</v>
      </c>
      <c r="AD19" s="17">
        <f>[15]Outubro!$H$33</f>
        <v>20.52</v>
      </c>
      <c r="AE19" s="17">
        <f>[15]Outubro!$H$34</f>
        <v>18.720000000000002</v>
      </c>
      <c r="AF19" s="17">
        <f>[15]Outubro!$H$35</f>
        <v>18</v>
      </c>
      <c r="AG19" s="28">
        <f t="shared" si="1"/>
        <v>31.680000000000003</v>
      </c>
    </row>
    <row r="20" spans="1:35" ht="17.100000000000001" customHeight="1">
      <c r="A20" s="15" t="s">
        <v>10</v>
      </c>
      <c r="B20" s="17">
        <f>[16]Outubro!$H$5</f>
        <v>1.8</v>
      </c>
      <c r="C20" s="17">
        <f>[16]Outubro!$H$6</f>
        <v>6.84</v>
      </c>
      <c r="D20" s="17">
        <f>[16]Outubro!$H$7</f>
        <v>15.840000000000002</v>
      </c>
      <c r="E20" s="17">
        <f>[16]Outubro!$H$8</f>
        <v>14.76</v>
      </c>
      <c r="F20" s="17">
        <f>[16]Outubro!$H$9</f>
        <v>17.28</v>
      </c>
      <c r="G20" s="17">
        <f>[16]Outubro!$H$10</f>
        <v>5.7600000000000007</v>
      </c>
      <c r="H20" s="17">
        <f>[16]Outubro!$H$11</f>
        <v>16.2</v>
      </c>
      <c r="I20" s="17">
        <f>[16]Outubro!$H$12</f>
        <v>11.520000000000001</v>
      </c>
      <c r="J20" s="17">
        <f>[16]Outubro!$H$13</f>
        <v>13.68</v>
      </c>
      <c r="K20" s="17">
        <f>[16]Outubro!$H$14</f>
        <v>14.4</v>
      </c>
      <c r="L20" s="17">
        <f>[16]Outubro!$H$15</f>
        <v>12.6</v>
      </c>
      <c r="M20" s="17">
        <f>[16]Outubro!$H$16</f>
        <v>15.48</v>
      </c>
      <c r="N20" s="17">
        <f>[16]Outubro!$H$17</f>
        <v>11.879999999999999</v>
      </c>
      <c r="O20" s="17">
        <f>[16]Outubro!$H$18</f>
        <v>15.120000000000001</v>
      </c>
      <c r="P20" s="17">
        <f>[16]Outubro!$H$19</f>
        <v>14.4</v>
      </c>
      <c r="Q20" s="17">
        <f>[16]Outubro!$H$20</f>
        <v>18.36</v>
      </c>
      <c r="R20" s="17">
        <f>[16]Outubro!$H$21</f>
        <v>10.08</v>
      </c>
      <c r="S20" s="17">
        <f>[16]Outubro!$H$22</f>
        <v>17.28</v>
      </c>
      <c r="T20" s="17">
        <f>[16]Outubro!$H$23</f>
        <v>12.96</v>
      </c>
      <c r="U20" s="17">
        <f>[16]Outubro!$H$24</f>
        <v>14.4</v>
      </c>
      <c r="V20" s="17">
        <f>[16]Outubro!$H$25</f>
        <v>9</v>
      </c>
      <c r="W20" s="17">
        <f>[16]Outubro!$H$26</f>
        <v>6.12</v>
      </c>
      <c r="X20" s="17">
        <f>[16]Outubro!$H$27</f>
        <v>6.84</v>
      </c>
      <c r="Y20" s="17">
        <f>[16]Outubro!$H$28</f>
        <v>1.8</v>
      </c>
      <c r="Z20" s="17">
        <f>[16]Outubro!$H$29</f>
        <v>1.4400000000000002</v>
      </c>
      <c r="AA20" s="17">
        <f>[16]Outubro!$H$30</f>
        <v>0.36000000000000004</v>
      </c>
      <c r="AB20" s="17">
        <f>[16]Outubro!$H$31</f>
        <v>9.7200000000000006</v>
      </c>
      <c r="AC20" s="17">
        <f>[16]Outubro!$H$32</f>
        <v>5.04</v>
      </c>
      <c r="AD20" s="17">
        <f>[16]Outubro!$H$33</f>
        <v>6.84</v>
      </c>
      <c r="AE20" s="17">
        <f>[16]Outubro!$H$34</f>
        <v>15.48</v>
      </c>
      <c r="AF20" s="17">
        <f>[16]Outubro!$H$35</f>
        <v>15.120000000000001</v>
      </c>
      <c r="AG20" s="28">
        <f>MAX(B20:AF20)</f>
        <v>18.36</v>
      </c>
    </row>
    <row r="21" spans="1:35" ht="17.100000000000001" customHeight="1">
      <c r="A21" s="15" t="s">
        <v>11</v>
      </c>
      <c r="B21" s="17">
        <f>[17]Outubro!$H$5</f>
        <v>18.36</v>
      </c>
      <c r="C21" s="17">
        <f>[17]Outubro!$H$6</f>
        <v>15.48</v>
      </c>
      <c r="D21" s="17">
        <f>[17]Outubro!$H$7</f>
        <v>21.240000000000002</v>
      </c>
      <c r="E21" s="17">
        <f>[17]Outubro!$H$8</f>
        <v>18</v>
      </c>
      <c r="F21" s="17">
        <f>[17]Outubro!$H$9</f>
        <v>15.840000000000002</v>
      </c>
      <c r="G21" s="17">
        <f>[17]Outubro!$H$10</f>
        <v>11.520000000000001</v>
      </c>
      <c r="H21" s="17">
        <f>[17]Outubro!$H$11</f>
        <v>17.64</v>
      </c>
      <c r="I21" s="17">
        <f>[17]Outubro!$H$12</f>
        <v>7.9200000000000008</v>
      </c>
      <c r="J21" s="17">
        <f>[17]Outubro!$H$13</f>
        <v>10.44</v>
      </c>
      <c r="K21" s="17">
        <f>[17]Outubro!$H$14</f>
        <v>9.7200000000000006</v>
      </c>
      <c r="L21" s="17">
        <f>[17]Outubro!$H$15</f>
        <v>8.64</v>
      </c>
      <c r="M21" s="17">
        <f>[17]Outubro!$H$16</f>
        <v>10.08</v>
      </c>
      <c r="N21" s="17">
        <f>[17]Outubro!$H$17</f>
        <v>11.16</v>
      </c>
      <c r="O21" s="17">
        <f>[17]Outubro!$H$18</f>
        <v>9.3600000000000012</v>
      </c>
      <c r="P21" s="17">
        <f>[17]Outubro!$H$19</f>
        <v>12.6</v>
      </c>
      <c r="Q21" s="17">
        <f>[17]Outubro!$H$20</f>
        <v>9.7200000000000006</v>
      </c>
      <c r="R21" s="17">
        <f>[17]Outubro!$H$21</f>
        <v>16.2</v>
      </c>
      <c r="S21" s="17">
        <f>[17]Outubro!$H$22</f>
        <v>10.08</v>
      </c>
      <c r="T21" s="17">
        <f>[17]Outubro!$H$23</f>
        <v>19.079999999999998</v>
      </c>
      <c r="U21" s="17">
        <f>[17]Outubro!$H$24</f>
        <v>17.64</v>
      </c>
      <c r="V21" s="17">
        <f>[17]Outubro!$H$25</f>
        <v>12.96</v>
      </c>
      <c r="W21" s="17">
        <f>[17]Outubro!$H$26</f>
        <v>18.36</v>
      </c>
      <c r="X21" s="17">
        <f>[17]Outubro!$H$27</f>
        <v>22.68</v>
      </c>
      <c r="Y21" s="17">
        <f>[17]Outubro!$H$28</f>
        <v>12.24</v>
      </c>
      <c r="Z21" s="17">
        <f>[17]Outubro!$H$29</f>
        <v>7.5600000000000005</v>
      </c>
      <c r="AA21" s="17">
        <f>[17]Outubro!$H$30</f>
        <v>7.9200000000000008</v>
      </c>
      <c r="AB21" s="17">
        <f>[17]Outubro!$H$31</f>
        <v>8.64</v>
      </c>
      <c r="AC21" s="17">
        <f>[17]Outubro!$H$32</f>
        <v>9.3600000000000012</v>
      </c>
      <c r="AD21" s="17">
        <f>[17]Outubro!$H$33</f>
        <v>11.879999999999999</v>
      </c>
      <c r="AE21" s="17">
        <f>[17]Outubro!$H$34</f>
        <v>17.28</v>
      </c>
      <c r="AF21" s="17">
        <f>[17]Outubro!$H$35</f>
        <v>8.64</v>
      </c>
      <c r="AG21" s="28">
        <f>MAX(B21:AF21)</f>
        <v>22.68</v>
      </c>
    </row>
    <row r="22" spans="1:35" ht="17.100000000000001" customHeight="1">
      <c r="A22" s="15" t="s">
        <v>12</v>
      </c>
      <c r="B22" s="17">
        <f>[18]Outubro!$H$5</f>
        <v>16.559999999999999</v>
      </c>
      <c r="C22" s="17">
        <f>[18]Outubro!$H$6</f>
        <v>6.48</v>
      </c>
      <c r="D22" s="17">
        <f>[18]Outubro!$H$7</f>
        <v>11.520000000000001</v>
      </c>
      <c r="E22" s="17">
        <f>[18]Outubro!$H$8</f>
        <v>10.08</v>
      </c>
      <c r="F22" s="17">
        <f>[18]Outubro!$H$9</f>
        <v>8.64</v>
      </c>
      <c r="G22" s="17">
        <f>[18]Outubro!$H$10</f>
        <v>5.04</v>
      </c>
      <c r="H22" s="17">
        <f>[18]Outubro!$H$11</f>
        <v>14.76</v>
      </c>
      <c r="I22" s="17">
        <f>[18]Outubro!$H$12</f>
        <v>7.5600000000000005</v>
      </c>
      <c r="J22" s="17">
        <f>[18]Outubro!$H$13</f>
        <v>15.120000000000001</v>
      </c>
      <c r="K22" s="17">
        <f>[18]Outubro!$H$14</f>
        <v>5.4</v>
      </c>
      <c r="L22" s="17">
        <f>[18]Outubro!$H$15</f>
        <v>8.2799999999999994</v>
      </c>
      <c r="M22" s="17">
        <f>[18]Outubro!$H$16</f>
        <v>9.7200000000000006</v>
      </c>
      <c r="N22" s="17">
        <f>[18]Outubro!$H$17</f>
        <v>6.84</v>
      </c>
      <c r="O22" s="17">
        <f>[18]Outubro!$H$18</f>
        <v>4.32</v>
      </c>
      <c r="P22" s="17">
        <f>[18]Outubro!$H$19</f>
        <v>5.7600000000000007</v>
      </c>
      <c r="Q22" s="17">
        <f>[18]Outubro!$H$20</f>
        <v>11.16</v>
      </c>
      <c r="R22" s="17">
        <f>[18]Outubro!$H$21</f>
        <v>12.96</v>
      </c>
      <c r="S22" s="17">
        <f>[18]Outubro!$H$22</f>
        <v>21.240000000000002</v>
      </c>
      <c r="T22" s="17">
        <f>[18]Outubro!$H$23</f>
        <v>17.64</v>
      </c>
      <c r="U22" s="17">
        <f>[18]Outubro!$H$24</f>
        <v>12.96</v>
      </c>
      <c r="V22" s="17">
        <f>[18]Outubro!$H$25</f>
        <v>6.84</v>
      </c>
      <c r="W22" s="17">
        <f>[18]Outubro!$H$26</f>
        <v>8.64</v>
      </c>
      <c r="X22" s="17">
        <f>[18]Outubro!$H$27</f>
        <v>14.04</v>
      </c>
      <c r="Y22" s="17">
        <f>[18]Outubro!$H$28</f>
        <v>10.08</v>
      </c>
      <c r="Z22" s="17">
        <f>[18]Outubro!$H$29</f>
        <v>11.879999999999999</v>
      </c>
      <c r="AA22" s="17">
        <f>[18]Outubro!$H$30</f>
        <v>10.8</v>
      </c>
      <c r="AB22" s="17">
        <f>[18]Outubro!$H$31</f>
        <v>14.76</v>
      </c>
      <c r="AC22" s="17">
        <f>[18]Outubro!$H$32</f>
        <v>12.24</v>
      </c>
      <c r="AD22" s="17">
        <f>[18]Outubro!$H$33</f>
        <v>14.04</v>
      </c>
      <c r="AE22" s="17">
        <f>[18]Outubro!$H$34</f>
        <v>14.4</v>
      </c>
      <c r="AF22" s="17">
        <f>[18]Outubro!$H$35</f>
        <v>11.520000000000001</v>
      </c>
      <c r="AG22" s="28">
        <f>MAX(B22:AF22)</f>
        <v>21.240000000000002</v>
      </c>
    </row>
    <row r="23" spans="1:35" ht="17.100000000000001" customHeight="1">
      <c r="A23" s="15" t="s">
        <v>13</v>
      </c>
      <c r="B23" s="83" t="str">
        <f>[19]Outubro!$H$5</f>
        <v>*</v>
      </c>
      <c r="C23" s="83" t="str">
        <f>[19]Outubro!$H$6</f>
        <v>*</v>
      </c>
      <c r="D23" s="83" t="str">
        <f>[19]Outubro!$H$7</f>
        <v>*</v>
      </c>
      <c r="E23" s="83" t="str">
        <f>[19]Outubro!$H$8</f>
        <v>*</v>
      </c>
      <c r="F23" s="83" t="str">
        <f>[19]Outubro!$H$9</f>
        <v>*</v>
      </c>
      <c r="G23" s="83" t="str">
        <f>[19]Outubro!$H$10</f>
        <v>*</v>
      </c>
      <c r="H23" s="17">
        <f>[19]Outubro!$H$11</f>
        <v>10.8</v>
      </c>
      <c r="I23" s="17">
        <f>[19]Outubro!$H$12</f>
        <v>16.559999999999999</v>
      </c>
      <c r="J23" s="17">
        <f>[19]Outubro!$H$13</f>
        <v>17.64</v>
      </c>
      <c r="K23" s="17">
        <f>[19]Outubro!$H$14</f>
        <v>14.4</v>
      </c>
      <c r="L23" s="17">
        <f>[19]Outubro!$H$15</f>
        <v>18.720000000000002</v>
      </c>
      <c r="M23" s="17" t="str">
        <f>[19]Outubro!$H$16</f>
        <v>*</v>
      </c>
      <c r="N23" s="83" t="str">
        <f>[19]Outubro!$H$17</f>
        <v>*</v>
      </c>
      <c r="O23" s="83" t="str">
        <f>[19]Outubro!$H$18</f>
        <v>*</v>
      </c>
      <c r="P23" s="83" t="str">
        <f>[19]Outubro!$H$19</f>
        <v>*</v>
      </c>
      <c r="Q23" s="83" t="str">
        <f>[19]Outubro!$H$20</f>
        <v>*</v>
      </c>
      <c r="R23" s="83" t="str">
        <f>[19]Outubro!$H$21</f>
        <v>*</v>
      </c>
      <c r="S23" s="83" t="str">
        <f>[19]Outubro!$H$22</f>
        <v>*</v>
      </c>
      <c r="T23" s="83" t="str">
        <f>[19]Outubro!$H$23</f>
        <v>*</v>
      </c>
      <c r="U23" s="83" t="str">
        <f>[19]Outubro!$H$24</f>
        <v>*</v>
      </c>
      <c r="V23" s="83" t="str">
        <f>[19]Outubro!$H$25</f>
        <v>*</v>
      </c>
      <c r="W23" s="17" t="str">
        <f>[19]Outubro!$H$26</f>
        <v>*</v>
      </c>
      <c r="X23" s="17" t="str">
        <f>[19]Outubro!$H$27</f>
        <v>*</v>
      </c>
      <c r="Y23" s="83" t="str">
        <f>[19]Outubro!$H$28</f>
        <v>*</v>
      </c>
      <c r="Z23" s="83" t="str">
        <f>[19]Outubro!$H$29</f>
        <v>*</v>
      </c>
      <c r="AA23" s="83" t="str">
        <f>[19]Outubro!$H$30</f>
        <v>*</v>
      </c>
      <c r="AB23" s="83" t="str">
        <f>[19]Outubro!$H$31</f>
        <v>*</v>
      </c>
      <c r="AC23" s="17" t="str">
        <f>[19]Outubro!$H$32</f>
        <v>*</v>
      </c>
      <c r="AD23" s="17" t="str">
        <f>[19]Outubro!$H$33</f>
        <v>*</v>
      </c>
      <c r="AE23" s="17" t="str">
        <f>[19]Outubro!$H$34</f>
        <v>*</v>
      </c>
      <c r="AF23" s="17" t="str">
        <f>[19]Outubro!$H$35</f>
        <v>*</v>
      </c>
      <c r="AG23" s="28">
        <f>MAX(B23:AF23)</f>
        <v>18.720000000000002</v>
      </c>
    </row>
    <row r="24" spans="1:35" ht="17.100000000000001" customHeight="1">
      <c r="A24" s="15" t="s">
        <v>14</v>
      </c>
      <c r="B24" s="17">
        <f>[20]Outubro!$H$5</f>
        <v>37.080000000000005</v>
      </c>
      <c r="C24" s="17">
        <f>[20]Outubro!$H$6</f>
        <v>18.36</v>
      </c>
      <c r="D24" s="17">
        <f>[20]Outubro!$H$7</f>
        <v>24.840000000000003</v>
      </c>
      <c r="E24" s="17">
        <f>[20]Outubro!$H$8</f>
        <v>21.96</v>
      </c>
      <c r="F24" s="17">
        <f>[20]Outubro!$H$9</f>
        <v>20.88</v>
      </c>
      <c r="G24" s="17">
        <f>[20]Outubro!$H$10</f>
        <v>21.96</v>
      </c>
      <c r="H24" s="17">
        <f>[20]Outubro!$H$11</f>
        <v>19.440000000000001</v>
      </c>
      <c r="I24" s="17">
        <f>[20]Outubro!$H$12</f>
        <v>12.24</v>
      </c>
      <c r="J24" s="17">
        <f>[20]Outubro!$H$13</f>
        <v>12.6</v>
      </c>
      <c r="K24" s="17">
        <f>[20]Outubro!$H$14</f>
        <v>16.559999999999999</v>
      </c>
      <c r="L24" s="17">
        <f>[20]Outubro!$H$15</f>
        <v>15.120000000000001</v>
      </c>
      <c r="M24" s="17">
        <f>[20]Outubro!$H$16</f>
        <v>14.76</v>
      </c>
      <c r="N24" s="17">
        <f>[20]Outubro!$H$17</f>
        <v>11.16</v>
      </c>
      <c r="O24" s="17">
        <f>[20]Outubro!$H$18</f>
        <v>12.6</v>
      </c>
      <c r="P24" s="17">
        <f>[20]Outubro!$H$19</f>
        <v>12.96</v>
      </c>
      <c r="Q24" s="17">
        <f>[20]Outubro!$H$20</f>
        <v>15.840000000000002</v>
      </c>
      <c r="R24" s="17">
        <f>[20]Outubro!$H$21</f>
        <v>13.32</v>
      </c>
      <c r="S24" s="17" t="str">
        <f>[20]Outubro!$H$22</f>
        <v>*</v>
      </c>
      <c r="T24" s="17">
        <f>[20]Outubro!$H$23</f>
        <v>18.720000000000002</v>
      </c>
      <c r="U24" s="17">
        <f>[20]Outubro!$H$24</f>
        <v>27.36</v>
      </c>
      <c r="V24" s="17">
        <f>[20]Outubro!$H$25</f>
        <v>14.76</v>
      </c>
      <c r="W24" s="17">
        <f>[20]Outubro!$H$26</f>
        <v>18.720000000000002</v>
      </c>
      <c r="X24" s="17">
        <f>[20]Outubro!$H$27</f>
        <v>15.840000000000002</v>
      </c>
      <c r="Y24" s="17">
        <f>[20]Outubro!$H$28</f>
        <v>17.28</v>
      </c>
      <c r="Z24" s="17">
        <f>[20]Outubro!$H$29</f>
        <v>13.68</v>
      </c>
      <c r="AA24" s="17">
        <f>[20]Outubro!$H$30</f>
        <v>13.32</v>
      </c>
      <c r="AB24" s="17">
        <f>[20]Outubro!$H$31</f>
        <v>11.16</v>
      </c>
      <c r="AC24" s="17">
        <f>[20]Outubro!$H$32</f>
        <v>15.840000000000002</v>
      </c>
      <c r="AD24" s="17">
        <f>[20]Outubro!$H$33</f>
        <v>12.6</v>
      </c>
      <c r="AE24" s="17">
        <f>[20]Outubro!$H$34</f>
        <v>16.920000000000002</v>
      </c>
      <c r="AF24" s="17">
        <f>[20]Outubro!$H$35</f>
        <v>15.840000000000002</v>
      </c>
      <c r="AG24" s="28">
        <f>MAX(B24:AF24)</f>
        <v>37.080000000000005</v>
      </c>
    </row>
    <row r="25" spans="1:35" ht="17.100000000000001" customHeight="1">
      <c r="A25" s="15" t="s">
        <v>15</v>
      </c>
      <c r="B25" s="17">
        <f>[21]Outubro!$H$5</f>
        <v>16.920000000000002</v>
      </c>
      <c r="C25" s="17">
        <f>[21]Outubro!$H$6</f>
        <v>17.28</v>
      </c>
      <c r="D25" s="17">
        <f>[21]Outubro!$H$7</f>
        <v>31.319999999999997</v>
      </c>
      <c r="E25" s="17">
        <f>[21]Outubro!$H$8</f>
        <v>29.880000000000003</v>
      </c>
      <c r="F25" s="17">
        <f>[21]Outubro!$H$9</f>
        <v>27.720000000000002</v>
      </c>
      <c r="G25" s="17">
        <f>[21]Outubro!$H$10</f>
        <v>25.56</v>
      </c>
      <c r="H25" s="17">
        <f>[21]Outubro!$H$11</f>
        <v>23.759999999999998</v>
      </c>
      <c r="I25" s="17">
        <f>[21]Outubro!$H$12</f>
        <v>15.120000000000001</v>
      </c>
      <c r="J25" s="17">
        <f>[21]Outubro!$H$13</f>
        <v>17.64</v>
      </c>
      <c r="K25" s="17">
        <f>[21]Outubro!$H$14</f>
        <v>14.76</v>
      </c>
      <c r="L25" s="17">
        <f>[21]Outubro!$H$15</f>
        <v>13.68</v>
      </c>
      <c r="M25" s="17">
        <f>[21]Outubro!$H$16</f>
        <v>14.4</v>
      </c>
      <c r="N25" s="17">
        <f>[21]Outubro!$H$17</f>
        <v>14.76</v>
      </c>
      <c r="O25" s="17">
        <f>[21]Outubro!$H$18</f>
        <v>12.24</v>
      </c>
      <c r="P25" s="17">
        <f>[21]Outubro!$H$19</f>
        <v>15.840000000000002</v>
      </c>
      <c r="Q25" s="17">
        <f>[21]Outubro!$H$20</f>
        <v>21.240000000000002</v>
      </c>
      <c r="R25" s="17">
        <f>[21]Outubro!$H$21</f>
        <v>16.559999999999999</v>
      </c>
      <c r="S25" s="17">
        <f>[21]Outubro!$H$22</f>
        <v>17.28</v>
      </c>
      <c r="T25" s="17">
        <f>[21]Outubro!$H$23</f>
        <v>20.52</v>
      </c>
      <c r="U25" s="17">
        <f>[21]Outubro!$H$24</f>
        <v>17.28</v>
      </c>
      <c r="V25" s="17">
        <f>[21]Outubro!$H$25</f>
        <v>16.559999999999999</v>
      </c>
      <c r="W25" s="17">
        <f>[21]Outubro!$H$26</f>
        <v>20.88</v>
      </c>
      <c r="X25" s="17">
        <f>[21]Outubro!$H$27</f>
        <v>19.8</v>
      </c>
      <c r="Y25" s="17">
        <f>[21]Outubro!$H$28</f>
        <v>14.04</v>
      </c>
      <c r="Z25" s="17">
        <f>[21]Outubro!$H$29</f>
        <v>7.9200000000000008</v>
      </c>
      <c r="AA25" s="17">
        <f>[21]Outubro!$H$30</f>
        <v>17.64</v>
      </c>
      <c r="AB25" s="17">
        <f>[21]Outubro!$H$31</f>
        <v>20.52</v>
      </c>
      <c r="AC25" s="17">
        <f>[21]Outubro!$H$32</f>
        <v>10.44</v>
      </c>
      <c r="AD25" s="17">
        <f>[21]Outubro!$H$33</f>
        <v>15.120000000000001</v>
      </c>
      <c r="AE25" s="17">
        <f>[21]Outubro!$H$34</f>
        <v>20.88</v>
      </c>
      <c r="AF25" s="17">
        <f>[21]Outubro!$H$35</f>
        <v>16.920000000000002</v>
      </c>
      <c r="AG25" s="28">
        <f t="shared" ref="AG25:AG32" si="2">MAX(B25:AF25)</f>
        <v>31.319999999999997</v>
      </c>
    </row>
    <row r="26" spans="1:35" ht="17.100000000000001" customHeight="1">
      <c r="A26" s="15" t="s">
        <v>16</v>
      </c>
      <c r="B26" s="17">
        <f>[22]Outubro!$H$5</f>
        <v>8.64</v>
      </c>
      <c r="C26" s="17">
        <f>[22]Outubro!$H$6</f>
        <v>10.08</v>
      </c>
      <c r="D26" s="17">
        <f>[22]Outubro!$H$7</f>
        <v>11.520000000000001</v>
      </c>
      <c r="E26" s="17">
        <f>[22]Outubro!$H$8</f>
        <v>16.559999999999999</v>
      </c>
      <c r="F26" s="17">
        <f>[22]Outubro!$H$9</f>
        <v>15.48</v>
      </c>
      <c r="G26" s="17">
        <f>[22]Outubro!$H$10</f>
        <v>5.04</v>
      </c>
      <c r="H26" s="17">
        <f>[22]Outubro!$H$11</f>
        <v>13.68</v>
      </c>
      <c r="I26" s="17">
        <f>[22]Outubro!$H$12</f>
        <v>11.16</v>
      </c>
      <c r="J26" s="17">
        <f>[22]Outubro!$H$13</f>
        <v>17.64</v>
      </c>
      <c r="K26" s="17">
        <f>[22]Outubro!$H$14</f>
        <v>7.9200000000000008</v>
      </c>
      <c r="L26" s="17">
        <f>[22]Outubro!$H$15</f>
        <v>6.84</v>
      </c>
      <c r="M26" s="17">
        <f>[22]Outubro!$H$16</f>
        <v>0</v>
      </c>
      <c r="N26" s="17">
        <f>[22]Outubro!$H$17</f>
        <v>1.4400000000000002</v>
      </c>
      <c r="O26" s="17">
        <f>[22]Outubro!$H$18</f>
        <v>0</v>
      </c>
      <c r="P26" s="17">
        <f>[22]Outubro!$H$19</f>
        <v>2.52</v>
      </c>
      <c r="Q26" s="17">
        <f>[22]Outubro!$H$20</f>
        <v>14.76</v>
      </c>
      <c r="R26" s="17">
        <f>[22]Outubro!$H$21</f>
        <v>5.7600000000000007</v>
      </c>
      <c r="S26" s="17">
        <f>[22]Outubro!$H$22</f>
        <v>8.64</v>
      </c>
      <c r="T26" s="17">
        <f>[22]Outubro!$H$23</f>
        <v>25.2</v>
      </c>
      <c r="U26" s="17">
        <f>[22]Outubro!$H$24</f>
        <v>17.64</v>
      </c>
      <c r="V26" s="17">
        <f>[22]Outubro!$H$25</f>
        <v>5.04</v>
      </c>
      <c r="W26" s="17">
        <f>[22]Outubro!$H$26</f>
        <v>5.4</v>
      </c>
      <c r="X26" s="17">
        <f>[22]Outubro!$H$27</f>
        <v>15.48</v>
      </c>
      <c r="Y26" s="17">
        <f>[22]Outubro!$H$28</f>
        <v>11.16</v>
      </c>
      <c r="Z26" s="17">
        <f>[22]Outubro!$H$29</f>
        <v>0.36000000000000004</v>
      </c>
      <c r="AA26" s="17">
        <f>[22]Outubro!$H$30</f>
        <v>0.36000000000000004</v>
      </c>
      <c r="AB26" s="17">
        <f>[22]Outubro!$H$31</f>
        <v>9.3600000000000012</v>
      </c>
      <c r="AC26" s="17">
        <f>[22]Outubro!$H$32</f>
        <v>6.12</v>
      </c>
      <c r="AD26" s="17">
        <f>[22]Outubro!$H$33</f>
        <v>14.04</v>
      </c>
      <c r="AE26" s="17">
        <f>[22]Outubro!$H$34</f>
        <v>12.6</v>
      </c>
      <c r="AF26" s="17">
        <f>[22]Outubro!$H$35</f>
        <v>6.48</v>
      </c>
      <c r="AG26" s="28">
        <f t="shared" si="2"/>
        <v>25.2</v>
      </c>
    </row>
    <row r="27" spans="1:35" ht="17.100000000000001" customHeight="1">
      <c r="A27" s="15" t="s">
        <v>17</v>
      </c>
      <c r="B27" s="17">
        <f>[23]Outubro!$H$5</f>
        <v>0</v>
      </c>
      <c r="C27" s="17">
        <f>[23]Outubro!$H$6</f>
        <v>0</v>
      </c>
      <c r="D27" s="17">
        <f>[23]Outubro!$H$7</f>
        <v>0</v>
      </c>
      <c r="E27" s="17">
        <f>[23]Outubro!$H$8</f>
        <v>0</v>
      </c>
      <c r="F27" s="17">
        <f>[23]Outubro!$H$9</f>
        <v>0</v>
      </c>
      <c r="G27" s="17">
        <f>[23]Outubro!$H$10</f>
        <v>0</v>
      </c>
      <c r="H27" s="17">
        <f>[23]Outubro!$H$11</f>
        <v>0</v>
      </c>
      <c r="I27" s="17">
        <f>[23]Outubro!$H$12</f>
        <v>0</v>
      </c>
      <c r="J27" s="17">
        <f>[23]Outubro!$H$13</f>
        <v>0</v>
      </c>
      <c r="K27" s="17">
        <f>[23]Outubro!$H$14</f>
        <v>0</v>
      </c>
      <c r="L27" s="17">
        <f>[23]Outubro!$H$15</f>
        <v>0</v>
      </c>
      <c r="M27" s="17">
        <f>[23]Outubro!$H$16</f>
        <v>0</v>
      </c>
      <c r="N27" s="17">
        <f>[23]Outubro!$H$17</f>
        <v>0</v>
      </c>
      <c r="O27" s="17">
        <f>[23]Outubro!$H$18</f>
        <v>0</v>
      </c>
      <c r="P27" s="17">
        <f>[23]Outubro!$H$19</f>
        <v>0</v>
      </c>
      <c r="Q27" s="17">
        <f>[23]Outubro!$H$20</f>
        <v>0</v>
      </c>
      <c r="R27" s="17">
        <f>[23]Outubro!$H$21</f>
        <v>0</v>
      </c>
      <c r="S27" s="17">
        <f>[23]Outubro!$H$22</f>
        <v>0</v>
      </c>
      <c r="T27" s="17">
        <f>[23]Outubro!$H$23</f>
        <v>0</v>
      </c>
      <c r="U27" s="17">
        <f>[23]Outubro!$H$24</f>
        <v>0</v>
      </c>
      <c r="V27" s="17">
        <f>[23]Outubro!$H$25</f>
        <v>0</v>
      </c>
      <c r="W27" s="17">
        <f>[23]Outubro!$H$26</f>
        <v>0</v>
      </c>
      <c r="X27" s="17">
        <f>[23]Outubro!$H$27</f>
        <v>0</v>
      </c>
      <c r="Y27" s="17">
        <f>[23]Outubro!$H$28</f>
        <v>0</v>
      </c>
      <c r="Z27" s="17">
        <f>[23]Outubro!$H$29</f>
        <v>0</v>
      </c>
      <c r="AA27" s="17">
        <f>[23]Outubro!$H$30</f>
        <v>0</v>
      </c>
      <c r="AB27" s="17">
        <f>[23]Outubro!$H$31</f>
        <v>0</v>
      </c>
      <c r="AC27" s="17">
        <f>[23]Outubro!$H$32</f>
        <v>0</v>
      </c>
      <c r="AD27" s="17">
        <f>[23]Outubro!$H$33</f>
        <v>0</v>
      </c>
      <c r="AE27" s="17">
        <f>[23]Outubro!$H$34</f>
        <v>0</v>
      </c>
      <c r="AF27" s="17">
        <f>[23]Outubro!$H$35</f>
        <v>0</v>
      </c>
      <c r="AG27" s="28">
        <f t="shared" si="2"/>
        <v>0</v>
      </c>
      <c r="AI27" s="23" t="s">
        <v>51</v>
      </c>
    </row>
    <row r="28" spans="1:35" ht="17.100000000000001" customHeight="1">
      <c r="A28" s="15" t="s">
        <v>18</v>
      </c>
      <c r="B28" s="17">
        <f>[24]Outubro!$H$5</f>
        <v>23.759999999999998</v>
      </c>
      <c r="C28" s="17">
        <f>[24]Outubro!$H$6</f>
        <v>20.88</v>
      </c>
      <c r="D28" s="17">
        <f>[24]Outubro!$H$7</f>
        <v>37.080000000000005</v>
      </c>
      <c r="E28" s="17">
        <f>[24]Outubro!$H$8</f>
        <v>35.28</v>
      </c>
      <c r="F28" s="17">
        <f>[24]Outubro!$H$9</f>
        <v>19.079999999999998</v>
      </c>
      <c r="G28" s="17">
        <f>[24]Outubro!$H$10</f>
        <v>18.36</v>
      </c>
      <c r="H28" s="17">
        <f>[24]Outubro!$H$11</f>
        <v>18</v>
      </c>
      <c r="I28" s="17">
        <f>[24]Outubro!$H$12</f>
        <v>7.2</v>
      </c>
      <c r="J28" s="17">
        <f>[24]Outubro!$H$13</f>
        <v>18.720000000000002</v>
      </c>
      <c r="K28" s="17">
        <f>[24]Outubro!$H$14</f>
        <v>1.4400000000000002</v>
      </c>
      <c r="L28" s="17">
        <f>[24]Outubro!$H$15</f>
        <v>20.16</v>
      </c>
      <c r="M28" s="17">
        <f>[24]Outubro!$H$16</f>
        <v>15.48</v>
      </c>
      <c r="N28" s="17">
        <f>[24]Outubro!$H$17</f>
        <v>4.6800000000000006</v>
      </c>
      <c r="O28" s="17">
        <f>[24]Outubro!$H$18</f>
        <v>8.2799999999999994</v>
      </c>
      <c r="P28" s="17">
        <f>[24]Outubro!$H$19</f>
        <v>21.6</v>
      </c>
      <c r="Q28" s="17">
        <f>[24]Outubro!$H$20</f>
        <v>15.120000000000001</v>
      </c>
      <c r="R28" s="17">
        <f>[24]Outubro!$H$21</f>
        <v>23.759999999999998</v>
      </c>
      <c r="S28" s="17">
        <f>[24]Outubro!$H$22</f>
        <v>37.440000000000005</v>
      </c>
      <c r="T28" s="17">
        <f>[24]Outubro!$H$23</f>
        <v>14.4</v>
      </c>
      <c r="U28" s="17">
        <f>[24]Outubro!$H$24</f>
        <v>18.720000000000002</v>
      </c>
      <c r="V28" s="17">
        <f>[24]Outubro!$H$25</f>
        <v>24.840000000000003</v>
      </c>
      <c r="W28" s="17">
        <f>[24]Outubro!$H$26</f>
        <v>25.92</v>
      </c>
      <c r="X28" s="17">
        <f>[24]Outubro!$H$27</f>
        <v>11.16</v>
      </c>
      <c r="Y28" s="17">
        <f>[24]Outubro!$H$28</f>
        <v>15.48</v>
      </c>
      <c r="Z28" s="17">
        <f>[24]Outubro!$H$29</f>
        <v>0.36000000000000004</v>
      </c>
      <c r="AA28" s="17">
        <f>[24]Outubro!$H$30</f>
        <v>15.840000000000002</v>
      </c>
      <c r="AB28" s="17">
        <f>[24]Outubro!$H$31</f>
        <v>6.84</v>
      </c>
      <c r="AC28" s="17">
        <f>[24]Outubro!$H$32</f>
        <v>21.6</v>
      </c>
      <c r="AD28" s="17">
        <f>[24]Outubro!$H$33</f>
        <v>10.8</v>
      </c>
      <c r="AE28" s="17">
        <f>[24]Outubro!$H$34</f>
        <v>30.240000000000002</v>
      </c>
      <c r="AF28" s="17">
        <f>[24]Outubro!$H$35</f>
        <v>13.32</v>
      </c>
      <c r="AG28" s="28">
        <f t="shared" si="2"/>
        <v>37.440000000000005</v>
      </c>
    </row>
    <row r="29" spans="1:35" ht="17.100000000000001" customHeight="1">
      <c r="A29" s="15" t="s">
        <v>19</v>
      </c>
      <c r="B29" s="17">
        <f>[25]Outubro!$H$5</f>
        <v>17.64</v>
      </c>
      <c r="C29" s="17">
        <f>[25]Outubro!$H$6</f>
        <v>18.36</v>
      </c>
      <c r="D29" s="17">
        <f>[25]Outubro!$H$7</f>
        <v>32.4</v>
      </c>
      <c r="E29" s="17">
        <f>[25]Outubro!$H$8</f>
        <v>32.4</v>
      </c>
      <c r="F29" s="17">
        <f>[25]Outubro!$H$9</f>
        <v>31.680000000000003</v>
      </c>
      <c r="G29" s="17">
        <f>[25]Outubro!$H$10</f>
        <v>25.2</v>
      </c>
      <c r="H29" s="17">
        <f>[25]Outubro!$H$11</f>
        <v>28.8</v>
      </c>
      <c r="I29" s="17">
        <f>[25]Outubro!$H$12</f>
        <v>16.2</v>
      </c>
      <c r="J29" s="17">
        <f>[25]Outubro!$H$13</f>
        <v>21.6</v>
      </c>
      <c r="K29" s="17">
        <f>[25]Outubro!$H$14</f>
        <v>19.8</v>
      </c>
      <c r="L29" s="17">
        <f>[25]Outubro!$H$15</f>
        <v>13.32</v>
      </c>
      <c r="M29" s="17">
        <f>[25]Outubro!$H$16</f>
        <v>13.68</v>
      </c>
      <c r="N29" s="17">
        <f>[25]Outubro!$H$17</f>
        <v>18.36</v>
      </c>
      <c r="O29" s="17">
        <f>[25]Outubro!$H$18</f>
        <v>12.24</v>
      </c>
      <c r="P29" s="17">
        <f>[25]Outubro!$H$19</f>
        <v>18</v>
      </c>
      <c r="Q29" s="17">
        <f>[25]Outubro!$H$20</f>
        <v>24.48</v>
      </c>
      <c r="R29" s="17">
        <f>[25]Outubro!$H$21</f>
        <v>23.040000000000003</v>
      </c>
      <c r="S29" s="17">
        <f>[25]Outubro!$H$22</f>
        <v>18.36</v>
      </c>
      <c r="T29" s="17">
        <f>[25]Outubro!$H$23</f>
        <v>23.400000000000002</v>
      </c>
      <c r="U29" s="17">
        <f>[25]Outubro!$H$24</f>
        <v>16.2</v>
      </c>
      <c r="V29" s="17">
        <f>[25]Outubro!$H$25</f>
        <v>14.4</v>
      </c>
      <c r="W29" s="17">
        <f>[25]Outubro!$H$26</f>
        <v>19.8</v>
      </c>
      <c r="X29" s="17">
        <f>[25]Outubro!$H$27</f>
        <v>21.240000000000002</v>
      </c>
      <c r="Y29" s="17">
        <f>[25]Outubro!$H$28</f>
        <v>10.44</v>
      </c>
      <c r="Z29" s="17">
        <f>[25]Outubro!$H$29</f>
        <v>13.32</v>
      </c>
      <c r="AA29" s="17">
        <f>[25]Outubro!$H$30</f>
        <v>17.64</v>
      </c>
      <c r="AB29" s="17">
        <f>[25]Outubro!$H$31</f>
        <v>24.12</v>
      </c>
      <c r="AC29" s="17">
        <f>[25]Outubro!$H$32</f>
        <v>16.559999999999999</v>
      </c>
      <c r="AD29" s="17">
        <f>[25]Outubro!$H$33</f>
        <v>19.079999999999998</v>
      </c>
      <c r="AE29" s="17">
        <f>[25]Outubro!$H$34</f>
        <v>27.720000000000002</v>
      </c>
      <c r="AF29" s="17">
        <f>[25]Outubro!$H$35</f>
        <v>14.76</v>
      </c>
      <c r="AG29" s="28">
        <f t="shared" si="2"/>
        <v>32.4</v>
      </c>
    </row>
    <row r="30" spans="1:35" ht="17.100000000000001" customHeight="1">
      <c r="A30" s="15" t="s">
        <v>31</v>
      </c>
      <c r="B30" s="17">
        <f>[26]Outubro!$H$5</f>
        <v>16.2</v>
      </c>
      <c r="C30" s="17">
        <f>[26]Outubro!$H$6</f>
        <v>13.32</v>
      </c>
      <c r="D30" s="17">
        <f>[26]Outubro!$H$7</f>
        <v>21.240000000000002</v>
      </c>
      <c r="E30" s="17">
        <f>[26]Outubro!$H$8</f>
        <v>19.079999999999998</v>
      </c>
      <c r="F30" s="17">
        <f>[26]Outubro!$H$9</f>
        <v>32.04</v>
      </c>
      <c r="G30" s="17">
        <f>[26]Outubro!$H$10</f>
        <v>34.92</v>
      </c>
      <c r="H30" s="17">
        <f>[26]Outubro!$H$11</f>
        <v>25.2</v>
      </c>
      <c r="I30" s="17">
        <f>[26]Outubro!$H$12</f>
        <v>11.16</v>
      </c>
      <c r="J30" s="17">
        <f>[26]Outubro!$H$13</f>
        <v>18.36</v>
      </c>
      <c r="K30" s="17">
        <f>[26]Outubro!$H$14</f>
        <v>16.920000000000002</v>
      </c>
      <c r="L30" s="17">
        <f>[26]Outubro!$H$15</f>
        <v>17.28</v>
      </c>
      <c r="M30" s="17">
        <f>[26]Outubro!$H$16</f>
        <v>12.24</v>
      </c>
      <c r="N30" s="17">
        <f>[26]Outubro!$H$17</f>
        <v>12.6</v>
      </c>
      <c r="O30" s="17">
        <f>[26]Outubro!$H$18</f>
        <v>7.9200000000000008</v>
      </c>
      <c r="P30" s="17">
        <f>[26]Outubro!$H$19</f>
        <v>11.520000000000001</v>
      </c>
      <c r="Q30" s="17">
        <f>[26]Outubro!$H$20</f>
        <v>18</v>
      </c>
      <c r="R30" s="17">
        <f>[26]Outubro!$H$21</f>
        <v>15.48</v>
      </c>
      <c r="S30" s="17">
        <f>[26]Outubro!$H$22</f>
        <v>36.36</v>
      </c>
      <c r="T30" s="17">
        <f>[26]Outubro!$H$23</f>
        <v>20.52</v>
      </c>
      <c r="U30" s="17">
        <f>[26]Outubro!$H$24</f>
        <v>24.48</v>
      </c>
      <c r="V30" s="17">
        <f>[26]Outubro!$H$25</f>
        <v>12.24</v>
      </c>
      <c r="W30" s="17">
        <f>[26]Outubro!$H$26</f>
        <v>17.28</v>
      </c>
      <c r="X30" s="17">
        <f>[26]Outubro!$H$27</f>
        <v>20.88</v>
      </c>
      <c r="Y30" s="17">
        <f>[26]Outubro!$H$28</f>
        <v>15.840000000000002</v>
      </c>
      <c r="Z30" s="17">
        <f>[26]Outubro!$H$29</f>
        <v>10.44</v>
      </c>
      <c r="AA30" s="17">
        <f>[26]Outubro!$H$30</f>
        <v>16.2</v>
      </c>
      <c r="AB30" s="17">
        <f>[26]Outubro!$H$31</f>
        <v>11.16</v>
      </c>
      <c r="AC30" s="17">
        <f>[26]Outubro!$H$32</f>
        <v>12.24</v>
      </c>
      <c r="AD30" s="17">
        <f>[26]Outubro!$H$33</f>
        <v>14.76</v>
      </c>
      <c r="AE30" s="17">
        <f>[26]Outubro!$H$34</f>
        <v>20.52</v>
      </c>
      <c r="AF30" s="17">
        <f>[26]Outubro!$H$35</f>
        <v>22.68</v>
      </c>
      <c r="AG30" s="28">
        <f t="shared" si="2"/>
        <v>36.36</v>
      </c>
    </row>
    <row r="31" spans="1:35" ht="17.100000000000001" customHeight="1">
      <c r="A31" s="15" t="s">
        <v>48</v>
      </c>
      <c r="B31" s="17">
        <f>[27]Outubro!$H$5</f>
        <v>42.12</v>
      </c>
      <c r="C31" s="17">
        <f>[27]Outubro!$H$6</f>
        <v>24.840000000000003</v>
      </c>
      <c r="D31" s="17">
        <f>[27]Outubro!$H$7</f>
        <v>33.840000000000003</v>
      </c>
      <c r="E31" s="17">
        <f>[27]Outubro!$H$8</f>
        <v>25.56</v>
      </c>
      <c r="F31" s="17">
        <f>[27]Outubro!$H$9</f>
        <v>21.6</v>
      </c>
      <c r="G31" s="17">
        <f>[27]Outubro!$H$10</f>
        <v>26.28</v>
      </c>
      <c r="H31" s="17">
        <f>[27]Outubro!$H$11</f>
        <v>23.400000000000002</v>
      </c>
      <c r="I31" s="17">
        <f>[27]Outubro!$H$12</f>
        <v>25.2</v>
      </c>
      <c r="J31" s="17">
        <f>[27]Outubro!$H$13</f>
        <v>23.040000000000003</v>
      </c>
      <c r="K31" s="17">
        <f>[27]Outubro!$H$14</f>
        <v>18.720000000000002</v>
      </c>
      <c r="L31" s="17">
        <f>[27]Outubro!$H$15</f>
        <v>20.88</v>
      </c>
      <c r="M31" s="17">
        <f>[27]Outubro!$H$16</f>
        <v>15.48</v>
      </c>
      <c r="N31" s="17">
        <f>[27]Outubro!$H$17</f>
        <v>17.28</v>
      </c>
      <c r="O31" s="17">
        <f>[27]Outubro!$H$18</f>
        <v>19.8</v>
      </c>
      <c r="P31" s="17">
        <f>[27]Outubro!$H$19</f>
        <v>20.16</v>
      </c>
      <c r="Q31" s="17">
        <f>[27]Outubro!$H$20</f>
        <v>23.400000000000002</v>
      </c>
      <c r="R31" s="17">
        <f>[27]Outubro!$H$21</f>
        <v>19.440000000000001</v>
      </c>
      <c r="S31" s="17">
        <f>[27]Outubro!$H$22</f>
        <v>18.720000000000002</v>
      </c>
      <c r="T31" s="17">
        <f>[27]Outubro!$H$23</f>
        <v>20.52</v>
      </c>
      <c r="U31" s="17">
        <f>[27]Outubro!$H$24</f>
        <v>28.8</v>
      </c>
      <c r="V31" s="17">
        <f>[27]Outubro!$H$25</f>
        <v>25.2</v>
      </c>
      <c r="W31" s="17">
        <f>[27]Outubro!$H$26</f>
        <v>24.12</v>
      </c>
      <c r="X31" s="17">
        <f>[27]Outubro!$H$27</f>
        <v>35.64</v>
      </c>
      <c r="Y31" s="17">
        <f>[27]Outubro!$H$28</f>
        <v>26.64</v>
      </c>
      <c r="Z31" s="17">
        <f>[27]Outubro!$H$29</f>
        <v>19.079999999999998</v>
      </c>
      <c r="AA31" s="17">
        <f>[27]Outubro!$H$30</f>
        <v>25.92</v>
      </c>
      <c r="AB31" s="17">
        <f>[27]Outubro!$H$31</f>
        <v>25.2</v>
      </c>
      <c r="AC31" s="17">
        <f>[27]Outubro!$H$32</f>
        <v>23.759999999999998</v>
      </c>
      <c r="AD31" s="17">
        <f>[27]Outubro!$H$33</f>
        <v>17.64</v>
      </c>
      <c r="AE31" s="17">
        <f>[27]Outubro!$H$34</f>
        <v>29.16</v>
      </c>
      <c r="AF31" s="17">
        <f>[27]Outubro!$H$35</f>
        <v>21.6</v>
      </c>
      <c r="AG31" s="28">
        <f>MAX(B31:AF31)</f>
        <v>42.12</v>
      </c>
    </row>
    <row r="32" spans="1:35" ht="17.100000000000001" customHeight="1">
      <c r="A32" s="15" t="s">
        <v>20</v>
      </c>
      <c r="B32" s="17">
        <f>[28]Outubro!$H$5</f>
        <v>22.32</v>
      </c>
      <c r="C32" s="17">
        <f>[28]Outubro!$H$6</f>
        <v>11.16</v>
      </c>
      <c r="D32" s="17">
        <f>[28]Outubro!$H$7</f>
        <v>14.04</v>
      </c>
      <c r="E32" s="17">
        <f>[28]Outubro!$H$8</f>
        <v>15.48</v>
      </c>
      <c r="F32" s="17">
        <f>[28]Outubro!$H$9</f>
        <v>11.520000000000001</v>
      </c>
      <c r="G32" s="17">
        <f>[28]Outubro!$H$10</f>
        <v>10.44</v>
      </c>
      <c r="H32" s="17">
        <f>[28]Outubro!$H$11</f>
        <v>7.9200000000000008</v>
      </c>
      <c r="I32" s="17">
        <f>[28]Outubro!$H$12</f>
        <v>7.9200000000000008</v>
      </c>
      <c r="J32" s="17">
        <f>[28]Outubro!$H$13</f>
        <v>13.32</v>
      </c>
      <c r="K32" s="17">
        <f>[28]Outubro!$H$14</f>
        <v>15.120000000000001</v>
      </c>
      <c r="L32" s="17">
        <f>[28]Outubro!$H$15</f>
        <v>13.32</v>
      </c>
      <c r="M32" s="17">
        <f>[28]Outubro!$H$16</f>
        <v>10.44</v>
      </c>
      <c r="N32" s="17">
        <f>[28]Outubro!$H$17</f>
        <v>14.76</v>
      </c>
      <c r="O32" s="17">
        <f>[28]Outubro!$H$18</f>
        <v>11.16</v>
      </c>
      <c r="P32" s="17">
        <f>[28]Outubro!$H$19</f>
        <v>10.08</v>
      </c>
      <c r="Q32" s="17">
        <f>[28]Outubro!$H$20</f>
        <v>8.2799999999999994</v>
      </c>
      <c r="R32" s="17">
        <f>[28]Outubro!$H$21</f>
        <v>14.4</v>
      </c>
      <c r="S32" s="17">
        <f>[28]Outubro!$H$22</f>
        <v>9</v>
      </c>
      <c r="T32" s="17">
        <f>[28]Outubro!$H$23</f>
        <v>12.6</v>
      </c>
      <c r="U32" s="17">
        <f>[28]Outubro!$H$24</f>
        <v>26.28</v>
      </c>
      <c r="V32" s="17">
        <f>[28]Outubro!$H$25</f>
        <v>11.16</v>
      </c>
      <c r="W32" s="17">
        <f>[28]Outubro!$H$26</f>
        <v>14.04</v>
      </c>
      <c r="X32" s="17">
        <f>[28]Outubro!$H$27</f>
        <v>12.6</v>
      </c>
      <c r="Y32" s="17">
        <f>[28]Outubro!$H$28</f>
        <v>11.520000000000001</v>
      </c>
      <c r="Z32" s="17">
        <f>[28]Outubro!$H$29</f>
        <v>9</v>
      </c>
      <c r="AA32" s="17">
        <f>[28]Outubro!$H$30</f>
        <v>11.16</v>
      </c>
      <c r="AB32" s="17">
        <f>[28]Outubro!$H$31</f>
        <v>9.3600000000000012</v>
      </c>
      <c r="AC32" s="17">
        <f>[28]Outubro!$H$32</f>
        <v>7.9200000000000008</v>
      </c>
      <c r="AD32" s="17">
        <f>[28]Outubro!$H$33</f>
        <v>9</v>
      </c>
      <c r="AE32" s="17">
        <f>[28]Outubro!$H$34</f>
        <v>17.64</v>
      </c>
      <c r="AF32" s="17">
        <f>[28]Outubro!$H$35</f>
        <v>10.44</v>
      </c>
      <c r="AG32" s="28">
        <f t="shared" si="2"/>
        <v>26.28</v>
      </c>
    </row>
    <row r="33" spans="1:35" s="5" customFormat="1" ht="17.100000000000001" customHeight="1">
      <c r="A33" s="24" t="s">
        <v>33</v>
      </c>
      <c r="B33" s="25">
        <f t="shared" ref="B33:AG33" si="3">MAX(B5:B32)</f>
        <v>42.12</v>
      </c>
      <c r="C33" s="25">
        <f t="shared" si="3"/>
        <v>25.2</v>
      </c>
      <c r="D33" s="25">
        <f t="shared" si="3"/>
        <v>40.32</v>
      </c>
      <c r="E33" s="25">
        <f t="shared" si="3"/>
        <v>45</v>
      </c>
      <c r="F33" s="25">
        <f t="shared" si="3"/>
        <v>39.6</v>
      </c>
      <c r="G33" s="25">
        <f t="shared" si="3"/>
        <v>34.92</v>
      </c>
      <c r="H33" s="25">
        <f t="shared" si="3"/>
        <v>36.72</v>
      </c>
      <c r="I33" s="25">
        <f t="shared" si="3"/>
        <v>25.2</v>
      </c>
      <c r="J33" s="25">
        <f t="shared" si="3"/>
        <v>27</v>
      </c>
      <c r="K33" s="25">
        <f t="shared" si="3"/>
        <v>22.32</v>
      </c>
      <c r="L33" s="25">
        <f t="shared" si="3"/>
        <v>24.48</v>
      </c>
      <c r="M33" s="25">
        <f t="shared" si="3"/>
        <v>23.400000000000002</v>
      </c>
      <c r="N33" s="25">
        <f t="shared" si="3"/>
        <v>18.36</v>
      </c>
      <c r="O33" s="25">
        <f t="shared" si="3"/>
        <v>19.8</v>
      </c>
      <c r="P33" s="25">
        <f t="shared" si="3"/>
        <v>32.4</v>
      </c>
      <c r="Q33" s="25">
        <f t="shared" si="3"/>
        <v>24.48</v>
      </c>
      <c r="R33" s="25">
        <f t="shared" si="3"/>
        <v>38.880000000000003</v>
      </c>
      <c r="S33" s="25">
        <f t="shared" si="3"/>
        <v>39.96</v>
      </c>
      <c r="T33" s="25">
        <f t="shared" si="3"/>
        <v>63.360000000000007</v>
      </c>
      <c r="U33" s="25">
        <f t="shared" si="3"/>
        <v>29.880000000000003</v>
      </c>
      <c r="V33" s="25">
        <f t="shared" si="3"/>
        <v>25.2</v>
      </c>
      <c r="W33" s="25">
        <f t="shared" si="3"/>
        <v>29.16</v>
      </c>
      <c r="X33" s="25">
        <f t="shared" si="3"/>
        <v>35.64</v>
      </c>
      <c r="Y33" s="25">
        <f t="shared" si="3"/>
        <v>28.08</v>
      </c>
      <c r="Z33" s="25">
        <f t="shared" si="3"/>
        <v>20.52</v>
      </c>
      <c r="AA33" s="25">
        <f t="shared" si="3"/>
        <v>30.96</v>
      </c>
      <c r="AB33" s="25">
        <f t="shared" si="3"/>
        <v>25.2</v>
      </c>
      <c r="AC33" s="25">
        <f t="shared" si="3"/>
        <v>23.759999999999998</v>
      </c>
      <c r="AD33" s="25">
        <f t="shared" si="3"/>
        <v>27.720000000000002</v>
      </c>
      <c r="AE33" s="25">
        <f t="shared" si="3"/>
        <v>32.4</v>
      </c>
      <c r="AF33" s="25">
        <f t="shared" si="3"/>
        <v>25.2</v>
      </c>
      <c r="AG33" s="28">
        <f t="shared" si="3"/>
        <v>63.360000000000007</v>
      </c>
    </row>
    <row r="34" spans="1: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  <c r="AE34" s="1"/>
      <c r="AF34"/>
      <c r="AG34"/>
    </row>
    <row r="35" spans="1:35">
      <c r="A35" s="48"/>
      <c r="B35" s="48"/>
      <c r="C35" s="49"/>
      <c r="D35" s="49" t="s">
        <v>56</v>
      </c>
      <c r="E35" s="49"/>
      <c r="F35" s="49"/>
      <c r="G35" s="49"/>
      <c r="H35" s="2"/>
      <c r="I35" s="2"/>
      <c r="J35" s="2"/>
      <c r="K35" s="2"/>
      <c r="L35" s="2"/>
      <c r="M35" s="2" t="s">
        <v>49</v>
      </c>
      <c r="N35" s="2"/>
      <c r="O35" s="2"/>
      <c r="P35" s="2"/>
      <c r="Q35" s="2"/>
      <c r="R35" s="2"/>
      <c r="S35" s="2"/>
      <c r="T35" s="2"/>
      <c r="U35" s="2"/>
      <c r="V35" s="2" t="s">
        <v>54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H35" s="2"/>
    </row>
    <row r="36" spans="1:35">
      <c r="B36" s="2"/>
      <c r="C36" s="2"/>
      <c r="D36" s="2"/>
      <c r="E36" s="2"/>
      <c r="F36" s="2"/>
      <c r="G36" s="2"/>
      <c r="H36" s="2"/>
      <c r="I36" s="2"/>
      <c r="J36" s="41"/>
      <c r="K36" s="41"/>
      <c r="L36" s="41"/>
      <c r="M36" s="41" t="s">
        <v>50</v>
      </c>
      <c r="N36" s="41"/>
      <c r="O36" s="41"/>
      <c r="P36" s="41"/>
      <c r="Q36" s="2"/>
      <c r="R36" s="2"/>
      <c r="S36" s="2"/>
      <c r="T36" s="2"/>
      <c r="U36" s="2"/>
      <c r="V36" s="41" t="s">
        <v>55</v>
      </c>
      <c r="W36" s="41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41"/>
      <c r="AH37" s="41"/>
      <c r="AI37" s="2"/>
    </row>
    <row r="38" spans="1:35">
      <c r="AF38" s="3" t="s">
        <v>51</v>
      </c>
    </row>
    <row r="46" spans="1:35">
      <c r="C46" s="3" t="s">
        <v>51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39"/>
  <sheetViews>
    <sheetView workbookViewId="0">
      <selection activeCell="AI22" sqref="AI22"/>
    </sheetView>
  </sheetViews>
  <sheetFormatPr defaultRowHeight="12.75"/>
  <cols>
    <col min="1" max="1" width="23.2851562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3.140625" style="2" bestFit="1" customWidth="1"/>
    <col min="33" max="33" width="18.140625" style="6" bestFit="1" customWidth="1"/>
    <col min="34" max="34" width="9.140625" style="1"/>
  </cols>
  <sheetData>
    <row r="1" spans="1:36" ht="20.100000000000001" customHeight="1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6" s="4" customFormat="1" ht="16.5" customHeight="1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6" s="5" customFormat="1" ht="12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42" t="s">
        <v>136</v>
      </c>
      <c r="AH3" s="10"/>
    </row>
    <row r="4" spans="1:36" s="5" customFormat="1" ht="13.5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42" t="s">
        <v>37</v>
      </c>
      <c r="AH4" s="10"/>
    </row>
    <row r="5" spans="1:36" s="5" customFormat="1" ht="13.5" customHeight="1">
      <c r="A5" s="15" t="s">
        <v>44</v>
      </c>
      <c r="B5" s="87" t="str">
        <f>[1]Outubro!$I$5</f>
        <v>L</v>
      </c>
      <c r="C5" s="87" t="str">
        <f>[1]Outubro!$I$6</f>
        <v>SO</v>
      </c>
      <c r="D5" s="87" t="str">
        <f>[1]Outubro!$I$7</f>
        <v>SO</v>
      </c>
      <c r="E5" s="87" t="str">
        <f>[1]Outubro!$I$8</f>
        <v>SO</v>
      </c>
      <c r="F5" s="87" t="str">
        <f>[1]Outubro!$I$9</f>
        <v>SO</v>
      </c>
      <c r="G5" s="87" t="str">
        <f>[1]Outubro!$I$10</f>
        <v>SO</v>
      </c>
      <c r="H5" s="87" t="str">
        <f>[1]Outubro!$I$11</f>
        <v>O</v>
      </c>
      <c r="I5" s="87" t="str">
        <f>[1]Outubro!$I$12</f>
        <v>O</v>
      </c>
      <c r="J5" s="87" t="str">
        <f>[1]Outubro!$I$13</f>
        <v>O</v>
      </c>
      <c r="K5" s="87" t="str">
        <f>[1]Outubro!$I$14</f>
        <v>O</v>
      </c>
      <c r="L5" s="87" t="str">
        <f>[1]Outubro!$I$15</f>
        <v>S</v>
      </c>
      <c r="M5" s="87" t="str">
        <f>[1]Outubro!$I$16</f>
        <v>NO</v>
      </c>
      <c r="N5" s="87" t="str">
        <f>[1]Outubro!$I$17</f>
        <v>NO</v>
      </c>
      <c r="O5" s="87" t="str">
        <f>[1]Outubro!$I$18</f>
        <v>O</v>
      </c>
      <c r="P5" s="87" t="str">
        <f>[1]Outubro!$I$19</f>
        <v>O</v>
      </c>
      <c r="Q5" s="87" t="str">
        <f>[1]Outubro!$I$20</f>
        <v>O</v>
      </c>
      <c r="R5" s="87" t="str">
        <f>[1]Outubro!$I$21</f>
        <v>O</v>
      </c>
      <c r="S5" s="87" t="str">
        <f>[1]Outubro!$I$22</f>
        <v>SE</v>
      </c>
      <c r="T5" s="87" t="str">
        <f>[1]Outubro!$I$23</f>
        <v>N</v>
      </c>
      <c r="U5" s="87" t="str">
        <f>[1]Outubro!$I$24</f>
        <v>NO</v>
      </c>
      <c r="V5" s="87" t="str">
        <f>[1]Outubro!$I$25</f>
        <v>O</v>
      </c>
      <c r="W5" s="87" t="str">
        <f>[1]Outubro!$I$26</f>
        <v>O</v>
      </c>
      <c r="X5" s="87" t="str">
        <f>[1]Outubro!$I$27</f>
        <v>O</v>
      </c>
      <c r="Y5" s="87" t="str">
        <f>[1]Outubro!$I$28</f>
        <v>L</v>
      </c>
      <c r="Z5" s="87" t="str">
        <f>[1]Outubro!$I$29</f>
        <v>SE</v>
      </c>
      <c r="AA5" s="87" t="str">
        <f>[1]Outubro!$I$30</f>
        <v>SE</v>
      </c>
      <c r="AB5" s="87" t="str">
        <f>[1]Outubro!$I$31</f>
        <v>O</v>
      </c>
      <c r="AC5" s="87" t="str">
        <f>[1]Outubro!$I$32</f>
        <v>S</v>
      </c>
      <c r="AD5" s="87" t="str">
        <f>[1]Outubro!$I$33</f>
        <v>O</v>
      </c>
      <c r="AE5" s="87" t="str">
        <f>[1]Outubro!$I$34</f>
        <v>NE</v>
      </c>
      <c r="AF5" s="87" t="str">
        <f>[1]Outubro!$I$35</f>
        <v>L</v>
      </c>
      <c r="AG5" s="45" t="str">
        <f>[1]Outubro!$I$36</f>
        <v>O</v>
      </c>
      <c r="AH5" s="10"/>
    </row>
    <row r="6" spans="1:36" s="1" customFormat="1" ht="12.75" customHeight="1">
      <c r="A6" s="15" t="s">
        <v>0</v>
      </c>
      <c r="B6" s="17" t="str">
        <f>[2]Outubro!$I$5</f>
        <v>SO</v>
      </c>
      <c r="C6" s="17" t="str">
        <f>[2]Outubro!$I$6</f>
        <v>SO</v>
      </c>
      <c r="D6" s="17" t="str">
        <f>[2]Outubro!$I$7</f>
        <v>SO</v>
      </c>
      <c r="E6" s="17" t="str">
        <f>[2]Outubro!$I$8</f>
        <v>SO</v>
      </c>
      <c r="F6" s="17" t="str">
        <f>[2]Outubro!$I$9</f>
        <v>SO</v>
      </c>
      <c r="G6" s="17" t="str">
        <f>[2]Outubro!$I$10</f>
        <v>SO</v>
      </c>
      <c r="H6" s="17" t="str">
        <f>[2]Outubro!$I$11</f>
        <v>SO</v>
      </c>
      <c r="I6" s="17" t="str">
        <f>[2]Outubro!$I$12</f>
        <v>SO</v>
      </c>
      <c r="J6" s="17" t="str">
        <f>[2]Outubro!$I$13</f>
        <v>SO</v>
      </c>
      <c r="K6" s="17" t="str">
        <f>[2]Outubro!$I$14</f>
        <v>SO</v>
      </c>
      <c r="L6" s="17" t="str">
        <f>[2]Outubro!$I$15</f>
        <v>SO</v>
      </c>
      <c r="M6" s="17" t="str">
        <f>[2]Outubro!$I$16</f>
        <v>SO</v>
      </c>
      <c r="N6" s="17" t="str">
        <f>[2]Outubro!$I$17</f>
        <v>SO</v>
      </c>
      <c r="O6" s="17" t="str">
        <f>[2]Outubro!$I$18</f>
        <v>SO</v>
      </c>
      <c r="P6" s="17" t="str">
        <f>[2]Outubro!$I$19</f>
        <v>SO</v>
      </c>
      <c r="Q6" s="17" t="str">
        <f>[2]Outubro!$I$20</f>
        <v>SO</v>
      </c>
      <c r="R6" s="17" t="str">
        <f>[2]Outubro!$I$21</f>
        <v>SO</v>
      </c>
      <c r="S6" s="17" t="str">
        <f>[2]Outubro!$I$22</f>
        <v>SO</v>
      </c>
      <c r="T6" s="91" t="str">
        <f>[2]Outubro!$I$23</f>
        <v>SO</v>
      </c>
      <c r="U6" s="91" t="str">
        <f>[2]Outubro!$I$24</f>
        <v>SO</v>
      </c>
      <c r="V6" s="91" t="str">
        <f>[2]Outubro!$I$25</f>
        <v>SO</v>
      </c>
      <c r="W6" s="91" t="str">
        <f>[2]Outubro!$I$26</f>
        <v>SO</v>
      </c>
      <c r="X6" s="91" t="str">
        <f>[2]Outubro!$I$27</f>
        <v>SO</v>
      </c>
      <c r="Y6" s="91" t="str">
        <f>[2]Outubro!$I$28</f>
        <v>SO</v>
      </c>
      <c r="Z6" s="91" t="str">
        <f>[2]Outubro!$I$29</f>
        <v>SO</v>
      </c>
      <c r="AA6" s="91" t="str">
        <f>[2]Outubro!$I$30</f>
        <v>SO</v>
      </c>
      <c r="AB6" s="91" t="str">
        <f>[2]Outubro!$I$31</f>
        <v>SO</v>
      </c>
      <c r="AC6" s="91" t="str">
        <f>[2]Outubro!$I$32</f>
        <v>SO</v>
      </c>
      <c r="AD6" s="91" t="str">
        <f>[2]Outubro!$I$33</f>
        <v>SO</v>
      </c>
      <c r="AE6" s="91" t="str">
        <f>[2]Outubro!$I$34</f>
        <v>SO</v>
      </c>
      <c r="AF6" s="91" t="str">
        <f>[2]Outubro!$I$35</f>
        <v>SO</v>
      </c>
      <c r="AG6" s="81" t="str">
        <f>[2]Outubro!$I$36</f>
        <v>SO</v>
      </c>
      <c r="AH6" s="2"/>
    </row>
    <row r="7" spans="1:36" ht="12" customHeight="1">
      <c r="A7" s="15" t="s">
        <v>1</v>
      </c>
      <c r="B7" s="83" t="str">
        <f>[3]Outubro!$I$5</f>
        <v>*</v>
      </c>
      <c r="C7" s="83" t="str">
        <f>[3]Outubro!$I$6</f>
        <v>*</v>
      </c>
      <c r="D7" s="83" t="str">
        <f>[3]Outubro!$I$7</f>
        <v>*</v>
      </c>
      <c r="E7" s="83" t="str">
        <f>[3]Outubro!$I$8</f>
        <v>*</v>
      </c>
      <c r="F7" s="83" t="str">
        <f>[3]Outubro!$I$9</f>
        <v>*</v>
      </c>
      <c r="G7" s="83" t="str">
        <f>[3]Outubro!$I$10</f>
        <v>*</v>
      </c>
      <c r="H7" s="83" t="str">
        <f>[3]Outubro!$I$11</f>
        <v>*</v>
      </c>
      <c r="I7" s="83" t="str">
        <f>[3]Outubro!$I$12</f>
        <v>*</v>
      </c>
      <c r="J7" s="83" t="str">
        <f>[3]Outubro!$I$13</f>
        <v>*</v>
      </c>
      <c r="K7" s="83" t="str">
        <f>[3]Outubro!$I$14</f>
        <v>*</v>
      </c>
      <c r="L7" s="83" t="str">
        <f>[3]Outubro!$I$15</f>
        <v>*</v>
      </c>
      <c r="M7" s="83" t="str">
        <f>[3]Outubro!$I$16</f>
        <v>*</v>
      </c>
      <c r="N7" s="83" t="str">
        <f>[3]Outubro!$I$17</f>
        <v>*</v>
      </c>
      <c r="O7" s="83" t="str">
        <f>[3]Outubro!$I$18</f>
        <v>*</v>
      </c>
      <c r="P7" s="83" t="str">
        <f>[3]Outubro!$I$19</f>
        <v>*</v>
      </c>
      <c r="Q7" s="83" t="str">
        <f>[3]Outubro!$I$20</f>
        <v>*</v>
      </c>
      <c r="R7" s="83" t="str">
        <f>[3]Outubro!$I$21</f>
        <v>*</v>
      </c>
      <c r="S7" s="83" t="str">
        <f>[3]Outubro!$I$22</f>
        <v>*</v>
      </c>
      <c r="T7" s="89" t="str">
        <f>[3]Outubro!$I$23</f>
        <v>*</v>
      </c>
      <c r="U7" s="89" t="str">
        <f>[3]Outubro!$I$24</f>
        <v>*</v>
      </c>
      <c r="V7" s="89" t="str">
        <f>[3]Outubro!$I$25</f>
        <v>*</v>
      </c>
      <c r="W7" s="89" t="str">
        <f>[3]Outubro!$I$26</f>
        <v>*</v>
      </c>
      <c r="X7" s="89" t="str">
        <f>[3]Outubro!$I$27</f>
        <v>*</v>
      </c>
      <c r="Y7" s="87" t="str">
        <f>[3]Outubro!$I$28</f>
        <v>*</v>
      </c>
      <c r="Z7" s="87" t="str">
        <f>[3]Outubro!$I$29</f>
        <v>*</v>
      </c>
      <c r="AA7" s="87" t="str">
        <f>[3]Outubro!$I$30</f>
        <v>*</v>
      </c>
      <c r="AB7" s="87" t="str">
        <f>[3]Outubro!$I$31</f>
        <v>*</v>
      </c>
      <c r="AC7" s="87" t="str">
        <f>[3]Outubro!$I$32</f>
        <v>*</v>
      </c>
      <c r="AD7" s="87" t="str">
        <f>[3]Outubro!$I$33</f>
        <v>*</v>
      </c>
      <c r="AE7" s="87" t="str">
        <f>[3]Outubro!$I$34</f>
        <v>*</v>
      </c>
      <c r="AF7" s="87" t="str">
        <f>[3]Outubro!$I$35</f>
        <v>*</v>
      </c>
      <c r="AG7" s="81" t="str">
        <f>[3]Outubro!$I$36</f>
        <v>*</v>
      </c>
      <c r="AH7" s="2"/>
    </row>
    <row r="8" spans="1:36" ht="12" customHeight="1">
      <c r="A8" s="15" t="s">
        <v>76</v>
      </c>
      <c r="B8" s="17" t="str">
        <f>[4]Outubro!$I$5</f>
        <v>NE</v>
      </c>
      <c r="C8" s="17" t="str">
        <f>[4]Outubro!$I$6</f>
        <v>SE</v>
      </c>
      <c r="D8" s="17" t="str">
        <f>[4]Outubro!$I$7</f>
        <v>L</v>
      </c>
      <c r="E8" s="17" t="str">
        <f>[4]Outubro!$I$8</f>
        <v>L</v>
      </c>
      <c r="F8" s="17" t="str">
        <f>[4]Outubro!$I$9</f>
        <v>L</v>
      </c>
      <c r="G8" s="17" t="str">
        <f>[4]Outubro!$I$10</f>
        <v>L</v>
      </c>
      <c r="H8" s="17" t="str">
        <f>[4]Outubro!$I$11</f>
        <v>L</v>
      </c>
      <c r="I8" s="17" t="str">
        <f>[4]Outubro!$I$12</f>
        <v>L</v>
      </c>
      <c r="J8" s="17" t="str">
        <f>[4]Outubro!$I$13</f>
        <v>L</v>
      </c>
      <c r="K8" s="17" t="str">
        <f>[4]Outubro!$I$14</f>
        <v>L</v>
      </c>
      <c r="L8" s="17" t="str">
        <f>[4]Outubro!$I$15</f>
        <v>L</v>
      </c>
      <c r="M8" s="17" t="str">
        <f>[4]Outubro!$I$16</f>
        <v>L</v>
      </c>
      <c r="N8" s="17" t="str">
        <f>[4]Outubro!$I$17</f>
        <v>L</v>
      </c>
      <c r="O8" s="17" t="str">
        <f>[4]Outubro!$I$18</f>
        <v>NE</v>
      </c>
      <c r="P8" s="17" t="str">
        <f>[4]Outubro!$I$19</f>
        <v>SE</v>
      </c>
      <c r="Q8" s="17" t="str">
        <f>[4]Outubro!$I$20</f>
        <v>SE</v>
      </c>
      <c r="R8" s="17" t="str">
        <f>[4]Outubro!$I$21</f>
        <v>SE</v>
      </c>
      <c r="S8" s="17" t="str">
        <f>[4]Outubro!$I$22</f>
        <v>NO</v>
      </c>
      <c r="T8" s="87" t="str">
        <f>[4]Outubro!$I$23</f>
        <v>SE</v>
      </c>
      <c r="U8" s="87" t="str">
        <f>[4]Outubro!$I$24</f>
        <v>SO</v>
      </c>
      <c r="V8" s="87" t="str">
        <f>[4]Outubro!$I$25</f>
        <v>SE</v>
      </c>
      <c r="W8" s="87" t="str">
        <f>[4]Outubro!$I$26</f>
        <v>SE</v>
      </c>
      <c r="X8" s="87" t="str">
        <f>[4]Outubro!$I$27</f>
        <v>L</v>
      </c>
      <c r="Y8" s="87" t="str">
        <f>[4]Outubro!$I$28</f>
        <v>N</v>
      </c>
      <c r="Z8" s="87" t="str">
        <f>[4]Outubro!$I$29</f>
        <v>NE</v>
      </c>
      <c r="AA8" s="87" t="str">
        <f>[4]Outubro!$I$30</f>
        <v>NE</v>
      </c>
      <c r="AB8" s="87" t="str">
        <f>[4]Outubro!$I$31</f>
        <v>NE</v>
      </c>
      <c r="AC8" s="87" t="str">
        <f>[4]Outubro!$I$32</f>
        <v>L</v>
      </c>
      <c r="AD8" s="87" t="str">
        <f>[4]Outubro!$I$33</f>
        <v>L</v>
      </c>
      <c r="AE8" s="87" t="str">
        <f>[4]Outubro!$I$34</f>
        <v>NO</v>
      </c>
      <c r="AF8" s="87" t="str">
        <f>[4]Outubro!$I$35</f>
        <v>NE</v>
      </c>
      <c r="AG8" s="81" t="str">
        <f>[4]Outubro!$I$36</f>
        <v>L</v>
      </c>
      <c r="AH8" s="2"/>
    </row>
    <row r="9" spans="1:36" ht="13.5" customHeight="1">
      <c r="A9" s="15" t="s">
        <v>45</v>
      </c>
      <c r="B9" s="88" t="str">
        <f>[5]Outubro!$I$5</f>
        <v>S</v>
      </c>
      <c r="C9" s="88" t="str">
        <f>[5]Outubro!$I$6</f>
        <v>S</v>
      </c>
      <c r="D9" s="88" t="str">
        <f>[5]Outubro!$I$7</f>
        <v>NE</v>
      </c>
      <c r="E9" s="88" t="str">
        <f>[5]Outubro!$I$8</f>
        <v>NE</v>
      </c>
      <c r="F9" s="88" t="str">
        <f>[5]Outubro!$I$9</f>
        <v>NE</v>
      </c>
      <c r="G9" s="88" t="str">
        <f>[5]Outubro!$I$10</f>
        <v>NE</v>
      </c>
      <c r="H9" s="88" t="str">
        <f>[5]Outubro!$I$11</f>
        <v>N</v>
      </c>
      <c r="I9" s="88" t="str">
        <f>[5]Outubro!$I$12</f>
        <v>NE</v>
      </c>
      <c r="J9" s="88" t="str">
        <f>[5]Outubro!$I$13</f>
        <v>NE</v>
      </c>
      <c r="K9" s="88" t="str">
        <f>[5]Outubro!$I$14</f>
        <v>NE</v>
      </c>
      <c r="L9" s="88" t="str">
        <f>[5]Outubro!$I$15</f>
        <v>SO</v>
      </c>
      <c r="M9" s="88" t="str">
        <f>[5]Outubro!$I$16</f>
        <v>SO</v>
      </c>
      <c r="N9" s="88" t="str">
        <f>[5]Outubro!$I$17</f>
        <v>NO</v>
      </c>
      <c r="O9" s="88" t="str">
        <f>[5]Outubro!$I$18</f>
        <v>SO</v>
      </c>
      <c r="P9" s="88" t="str">
        <f>[5]Outubro!$I$19</f>
        <v>N</v>
      </c>
      <c r="Q9" s="88" t="str">
        <f>[5]Outubro!$I$20</f>
        <v>NE</v>
      </c>
      <c r="R9" s="88" t="str">
        <f>[5]Outubro!$I$21</f>
        <v>NO</v>
      </c>
      <c r="S9" s="88" t="str">
        <f>[5]Outubro!$I$22</f>
        <v>N</v>
      </c>
      <c r="T9" s="87" t="str">
        <f>[5]Outubro!$I$23</f>
        <v>N</v>
      </c>
      <c r="U9" s="87" t="str">
        <f>[5]Outubro!$I$24</f>
        <v>L</v>
      </c>
      <c r="V9" s="87" t="str">
        <f>[5]Outubro!$I$25</f>
        <v>L</v>
      </c>
      <c r="W9" s="87" t="str">
        <f>[5]Outubro!$I$26</f>
        <v>NE</v>
      </c>
      <c r="X9" s="87" t="str">
        <f>[5]Outubro!$I$27</f>
        <v>NE</v>
      </c>
      <c r="Y9" s="87" t="str">
        <f>[5]Outubro!$I$28</f>
        <v>NE</v>
      </c>
      <c r="Z9" s="87" t="str">
        <f>[5]Outubro!$I$29</f>
        <v>L</v>
      </c>
      <c r="AA9" s="87" t="str">
        <f>[5]Outubro!$I$30</f>
        <v>NE</v>
      </c>
      <c r="AB9" s="87" t="str">
        <f>[5]Outubro!$I$31</f>
        <v>N</v>
      </c>
      <c r="AC9" s="87" t="str">
        <f>[5]Outubro!$I$32</f>
        <v>NE</v>
      </c>
      <c r="AD9" s="87" t="str">
        <f>[5]Outubro!$I$33</f>
        <v>N</v>
      </c>
      <c r="AE9" s="87" t="str">
        <f>[5]Outubro!$I$34</f>
        <v>N</v>
      </c>
      <c r="AF9" s="87" t="str">
        <f>[5]Outubro!$I$35</f>
        <v>NE</v>
      </c>
      <c r="AG9" s="81" t="str">
        <f>[5]Outubro!$I$36</f>
        <v>NE</v>
      </c>
      <c r="AH9" s="2"/>
    </row>
    <row r="10" spans="1:36" ht="13.5" customHeight="1">
      <c r="A10" s="15" t="s">
        <v>2</v>
      </c>
      <c r="B10" s="88" t="str">
        <f>[6]Outubro!$I$5</f>
        <v>N</v>
      </c>
      <c r="C10" s="88" t="str">
        <f>[6]Outubro!$I$6</f>
        <v>SE</v>
      </c>
      <c r="D10" s="88" t="str">
        <f>[6]Outubro!$I$7</f>
        <v>SE</v>
      </c>
      <c r="E10" s="88" t="str">
        <f>[6]Outubro!$I$8</f>
        <v>L</v>
      </c>
      <c r="F10" s="88" t="str">
        <f>[6]Outubro!$I$9</f>
        <v>L</v>
      </c>
      <c r="G10" s="88" t="str">
        <f>[6]Outubro!$I$10</f>
        <v>L</v>
      </c>
      <c r="H10" s="88" t="str">
        <f>[6]Outubro!$I$11</f>
        <v>L</v>
      </c>
      <c r="I10" s="88" t="str">
        <f>[6]Outubro!$I$12</f>
        <v>L</v>
      </c>
      <c r="J10" s="88" t="str">
        <f>[6]Outubro!$I$13</f>
        <v>L</v>
      </c>
      <c r="K10" s="88" t="str">
        <f>[6]Outubro!$I$14</f>
        <v>L</v>
      </c>
      <c r="L10" s="88" t="str">
        <f>[6]Outubro!$I$15</f>
        <v>L</v>
      </c>
      <c r="M10" s="88" t="str">
        <f>[6]Outubro!$I$16</f>
        <v>L</v>
      </c>
      <c r="N10" s="88" t="str">
        <f>[6]Outubro!$I$17</f>
        <v>L</v>
      </c>
      <c r="O10" s="88" t="str">
        <f>[6]Outubro!$I$18</f>
        <v>L</v>
      </c>
      <c r="P10" s="88" t="str">
        <f>[6]Outubro!$I$19</f>
        <v>L</v>
      </c>
      <c r="Q10" s="88" t="str">
        <f>[6]Outubro!$I$20</f>
        <v>N</v>
      </c>
      <c r="R10" s="88" t="str">
        <f>[6]Outubro!$I$21</f>
        <v>N</v>
      </c>
      <c r="S10" s="88" t="str">
        <f>[6]Outubro!$I$22</f>
        <v>NE</v>
      </c>
      <c r="T10" s="87" t="str">
        <f>[6]Outubro!$I$23</f>
        <v>N</v>
      </c>
      <c r="U10" s="87" t="str">
        <f>[6]Outubro!$I$24</f>
        <v>N</v>
      </c>
      <c r="V10" s="88" t="str">
        <f>[6]Outubro!$I$25</f>
        <v>SE</v>
      </c>
      <c r="W10" s="87" t="str">
        <f>[6]Outubro!$I$26</f>
        <v>SE</v>
      </c>
      <c r="X10" s="87" t="str">
        <f>[6]Outubro!$I$27</f>
        <v>SE</v>
      </c>
      <c r="Y10" s="87" t="str">
        <f>[6]Outubro!$I$28</f>
        <v>N</v>
      </c>
      <c r="Z10" s="87" t="str">
        <f>[6]Outubro!$I$29</f>
        <v>N</v>
      </c>
      <c r="AA10" s="87" t="str">
        <f>[6]Outubro!$I$30</f>
        <v>L</v>
      </c>
      <c r="AB10" s="87" t="str">
        <f>[6]Outubro!$I$31</f>
        <v>NE</v>
      </c>
      <c r="AC10" s="87" t="str">
        <f>[6]Outubro!$I$32</f>
        <v>N</v>
      </c>
      <c r="AD10" s="87" t="str">
        <f>[6]Outubro!$I$33</f>
        <v>N</v>
      </c>
      <c r="AE10" s="87" t="str">
        <f>[6]Outubro!$I$34</f>
        <v>N</v>
      </c>
      <c r="AF10" s="87" t="str">
        <f>[6]Outubro!$I$35</f>
        <v>N</v>
      </c>
      <c r="AG10" s="81" t="str">
        <f>[6]Outubro!$I$36</f>
        <v>L</v>
      </c>
      <c r="AH10" s="2"/>
    </row>
    <row r="11" spans="1:36" ht="12.75" customHeight="1">
      <c r="A11" s="15" t="s">
        <v>3</v>
      </c>
      <c r="B11" s="88" t="str">
        <f>[7]Outubro!$I$5</f>
        <v>O</v>
      </c>
      <c r="C11" s="88" t="str">
        <f>[7]Outubro!$I$6</f>
        <v>SE</v>
      </c>
      <c r="D11" s="88" t="str">
        <f>[7]Outubro!$I$7</f>
        <v>SE</v>
      </c>
      <c r="E11" s="88" t="str">
        <f>[7]Outubro!$I$8</f>
        <v>SE</v>
      </c>
      <c r="F11" s="88" t="str">
        <f>[7]Outubro!$I$9</f>
        <v>L</v>
      </c>
      <c r="G11" s="88" t="str">
        <f>[7]Outubro!$I$10</f>
        <v>L</v>
      </c>
      <c r="H11" s="88" t="str">
        <f>[7]Outubro!$I$11</f>
        <v>L</v>
      </c>
      <c r="I11" s="88" t="str">
        <f>[7]Outubro!$I$12</f>
        <v>SO</v>
      </c>
      <c r="J11" s="88" t="str">
        <f>[7]Outubro!$I$13</f>
        <v>SO</v>
      </c>
      <c r="K11" s="88" t="str">
        <f>[7]Outubro!$I$14</f>
        <v>SO</v>
      </c>
      <c r="L11" s="88" t="str">
        <f>[7]Outubro!$I$15</f>
        <v>O</v>
      </c>
      <c r="M11" s="88" t="str">
        <f>[7]Outubro!$I$16</f>
        <v>O</v>
      </c>
      <c r="N11" s="88" t="str">
        <f>[7]Outubro!$I$17</f>
        <v>O</v>
      </c>
      <c r="O11" s="88" t="str">
        <f>[7]Outubro!$I$18</f>
        <v>O</v>
      </c>
      <c r="P11" s="88" t="str">
        <f>[7]Outubro!$I$19</f>
        <v>O</v>
      </c>
      <c r="Q11" s="88" t="str">
        <f>[7]Outubro!$I$20</f>
        <v>O</v>
      </c>
      <c r="R11" s="88" t="str">
        <f>[7]Outubro!$I$21</f>
        <v>NO</v>
      </c>
      <c r="S11" s="88" t="str">
        <f>[7]Outubro!$I$22</f>
        <v>O</v>
      </c>
      <c r="T11" s="87" t="str">
        <f>[7]Outubro!$I$23</f>
        <v>O</v>
      </c>
      <c r="U11" s="87" t="str">
        <f>[7]Outubro!$I$24</f>
        <v>NE</v>
      </c>
      <c r="V11" s="87" t="str">
        <f>[7]Outubro!$I$25</f>
        <v>SE</v>
      </c>
      <c r="W11" s="87" t="str">
        <f>[7]Outubro!$I$26</f>
        <v>SE</v>
      </c>
      <c r="X11" s="87" t="str">
        <f>[7]Outubro!$I$27</f>
        <v>NO</v>
      </c>
      <c r="Y11" s="87" t="str">
        <f>[7]Outubro!$I$28</f>
        <v>NO</v>
      </c>
      <c r="Z11" s="87" t="str">
        <f>[7]Outubro!$I$29</f>
        <v>L</v>
      </c>
      <c r="AA11" s="87" t="str">
        <f>[7]Outubro!$I$30</f>
        <v>L</v>
      </c>
      <c r="AB11" s="87" t="str">
        <f>[7]Outubro!$I$31</f>
        <v>L</v>
      </c>
      <c r="AC11" s="87" t="str">
        <f>[7]Outubro!$I$32</f>
        <v>O</v>
      </c>
      <c r="AD11" s="87" t="str">
        <f>[7]Outubro!$I$33</f>
        <v>SO</v>
      </c>
      <c r="AE11" s="87" t="str">
        <f>[7]Outubro!$I$34</f>
        <v>O</v>
      </c>
      <c r="AF11" s="87" t="str">
        <f>[7]Outubro!$I$35</f>
        <v>L</v>
      </c>
      <c r="AG11" s="81" t="str">
        <f>[7]Outubro!$I$36</f>
        <v>O</v>
      </c>
      <c r="AH11" s="2" t="s">
        <v>51</v>
      </c>
    </row>
    <row r="12" spans="1:36" ht="13.5" customHeight="1">
      <c r="A12" s="15" t="s">
        <v>4</v>
      </c>
      <c r="B12" s="88" t="str">
        <f>[8]Outubro!$I$5</f>
        <v>NO</v>
      </c>
      <c r="C12" s="88" t="str">
        <f>[8]Outubro!$I$6</f>
        <v>SE</v>
      </c>
      <c r="D12" s="88" t="str">
        <f>[8]Outubro!$I$7</f>
        <v>SE</v>
      </c>
      <c r="E12" s="88" t="str">
        <f>[8]Outubro!$I$8</f>
        <v>L</v>
      </c>
      <c r="F12" s="88" t="str">
        <f>[8]Outubro!$I$9</f>
        <v>L</v>
      </c>
      <c r="G12" s="88" t="str">
        <f>[8]Outubro!$I$10</f>
        <v>L</v>
      </c>
      <c r="H12" s="88" t="str">
        <f>[8]Outubro!$I$11</f>
        <v>L</v>
      </c>
      <c r="I12" s="88" t="str">
        <f>[8]Outubro!$I$12</f>
        <v>L</v>
      </c>
      <c r="J12" s="88" t="str">
        <f>[8]Outubro!$I$13</f>
        <v>L</v>
      </c>
      <c r="K12" s="88" t="str">
        <f>[8]Outubro!$I$14</f>
        <v>NE</v>
      </c>
      <c r="L12" s="88" t="str">
        <f>[8]Outubro!$I$15</f>
        <v>L</v>
      </c>
      <c r="M12" s="88" t="str">
        <f>[8]Outubro!$I$16</f>
        <v>L</v>
      </c>
      <c r="N12" s="88" t="str">
        <f>[8]Outubro!$I$17</f>
        <v>L</v>
      </c>
      <c r="O12" s="88" t="str">
        <f>[8]Outubro!$I$18</f>
        <v>SE</v>
      </c>
      <c r="P12" s="88" t="str">
        <f>[8]Outubro!$I$19</f>
        <v>L</v>
      </c>
      <c r="Q12" s="88" t="str">
        <f>[8]Outubro!$I$20</f>
        <v>L</v>
      </c>
      <c r="R12" s="88" t="str">
        <f>[8]Outubro!$I$21</f>
        <v>NO</v>
      </c>
      <c r="S12" s="88" t="str">
        <f>[8]Outubro!$I$22</f>
        <v>O</v>
      </c>
      <c r="T12" s="87" t="str">
        <f>[8]Outubro!$I$23</f>
        <v>NE</v>
      </c>
      <c r="U12" s="87" t="str">
        <f>[8]Outubro!$I$24</f>
        <v>NE</v>
      </c>
      <c r="V12" s="87" t="str">
        <f>[8]Outubro!$I$25</f>
        <v>SE</v>
      </c>
      <c r="W12" s="87" t="str">
        <f>[8]Outubro!$I$26</f>
        <v>SE</v>
      </c>
      <c r="X12" s="87" t="str">
        <f>[8]Outubro!$I$27</f>
        <v>N</v>
      </c>
      <c r="Y12" s="87" t="str">
        <f>[8]Outubro!$I$28</f>
        <v>O</v>
      </c>
      <c r="Z12" s="87" t="str">
        <f>[8]Outubro!$I$29</f>
        <v>L</v>
      </c>
      <c r="AA12" s="87" t="str">
        <f>[8]Outubro!$I$30</f>
        <v>NE</v>
      </c>
      <c r="AB12" s="87" t="str">
        <f>[8]Outubro!$I$31</f>
        <v>NE</v>
      </c>
      <c r="AC12" s="87" t="str">
        <f>[8]Outubro!$I$32</f>
        <v>L</v>
      </c>
      <c r="AD12" s="87" t="str">
        <f>[8]Outubro!$I$33</f>
        <v>NO</v>
      </c>
      <c r="AE12" s="87" t="str">
        <f>[8]Outubro!$I$34</f>
        <v>NO</v>
      </c>
      <c r="AF12" s="87" t="str">
        <f>[8]Outubro!$I$35</f>
        <v>N</v>
      </c>
      <c r="AG12" s="81" t="str">
        <f>[8]Outubro!$I$36</f>
        <v>L</v>
      </c>
      <c r="AH12" s="2"/>
    </row>
    <row r="13" spans="1:36" ht="12" customHeight="1">
      <c r="A13" s="15" t="s">
        <v>5</v>
      </c>
      <c r="B13" s="87" t="str">
        <f>[9]Outubro!$I$5</f>
        <v>L</v>
      </c>
      <c r="C13" s="87" t="str">
        <f>[9]Outubro!$I$6</f>
        <v>S</v>
      </c>
      <c r="D13" s="87" t="str">
        <f>[9]Outubro!$I$7</f>
        <v>SE</v>
      </c>
      <c r="E13" s="87" t="str">
        <f>[9]Outubro!$I$8</f>
        <v>L</v>
      </c>
      <c r="F13" s="87" t="str">
        <f>[9]Outubro!$I$9</f>
        <v>L</v>
      </c>
      <c r="G13" s="87" t="str">
        <f>[9]Outubro!$I$10</f>
        <v>L</v>
      </c>
      <c r="H13" s="87" t="str">
        <f>[9]Outubro!$I$11</f>
        <v>O</v>
      </c>
      <c r="I13" s="87" t="str">
        <f>[9]Outubro!$I$12</f>
        <v>L</v>
      </c>
      <c r="J13" s="87" t="str">
        <f>[9]Outubro!$I$13</f>
        <v>NE</v>
      </c>
      <c r="K13" s="87" t="str">
        <f>[9]Outubro!$I$14</f>
        <v>SE</v>
      </c>
      <c r="L13" s="87" t="str">
        <f>[9]Outubro!$I$15</f>
        <v>SO</v>
      </c>
      <c r="M13" s="87" t="str">
        <f>[9]Outubro!$I$16</f>
        <v>NO</v>
      </c>
      <c r="N13" s="87" t="str">
        <f>[9]Outubro!$I$17</f>
        <v>O</v>
      </c>
      <c r="O13" s="87" t="str">
        <f>[9]Outubro!$I$18</f>
        <v>O</v>
      </c>
      <c r="P13" s="87" t="str">
        <f>[9]Outubro!$I$19</f>
        <v>SO</v>
      </c>
      <c r="Q13" s="87" t="str">
        <f>[9]Outubro!$I$20</f>
        <v>L</v>
      </c>
      <c r="R13" s="87" t="str">
        <f>[9]Outubro!$I$21</f>
        <v>L</v>
      </c>
      <c r="S13" s="87" t="str">
        <f>[9]Outubro!$I$22</f>
        <v>L</v>
      </c>
      <c r="T13" s="87" t="str">
        <f>[9]Outubro!$I$23</f>
        <v>NE</v>
      </c>
      <c r="U13" s="87" t="str">
        <f>[9]Outubro!$I$24</f>
        <v>L</v>
      </c>
      <c r="V13" s="87" t="str">
        <f>[9]Outubro!$I$25</f>
        <v>S</v>
      </c>
      <c r="W13" s="87" t="str">
        <f>[9]Outubro!$I$26</f>
        <v>L</v>
      </c>
      <c r="X13" s="87" t="str">
        <f>[9]Outubro!$I$27</f>
        <v>SE</v>
      </c>
      <c r="Y13" s="87" t="str">
        <f>[9]Outubro!$I$28</f>
        <v>SE</v>
      </c>
      <c r="Z13" s="87" t="str">
        <f>[9]Outubro!$I$29</f>
        <v>NE</v>
      </c>
      <c r="AA13" s="87" t="str">
        <f>[9]Outubro!$I$30</f>
        <v>L</v>
      </c>
      <c r="AB13" s="87" t="str">
        <f>[9]Outubro!$I$31</f>
        <v>NE</v>
      </c>
      <c r="AC13" s="87" t="str">
        <f>[9]Outubro!$I$32</f>
        <v>L</v>
      </c>
      <c r="AD13" s="87" t="str">
        <f>[9]Outubro!$I$33</f>
        <v>NO</v>
      </c>
      <c r="AE13" s="87" t="str">
        <f>[9]Outubro!$I$34</f>
        <v>N</v>
      </c>
      <c r="AF13" s="87" t="str">
        <f>[9]Outubro!$I$35</f>
        <v>NE</v>
      </c>
      <c r="AG13" s="81" t="str">
        <f>[9]Outubro!$I$36</f>
        <v>L</v>
      </c>
      <c r="AH13" s="2" t="s">
        <v>51</v>
      </c>
    </row>
    <row r="14" spans="1:36" ht="12.75" customHeight="1">
      <c r="A14" s="15" t="s">
        <v>47</v>
      </c>
      <c r="B14" s="87" t="str">
        <f>[10]Outubro!$I$5</f>
        <v>NE</v>
      </c>
      <c r="C14" s="87" t="str">
        <f>[10]Outubro!$I$6</f>
        <v>SE</v>
      </c>
      <c r="D14" s="87" t="str">
        <f>[10]Outubro!$I$7</f>
        <v>L</v>
      </c>
      <c r="E14" s="87" t="str">
        <f>[10]Outubro!$I$8</f>
        <v>L</v>
      </c>
      <c r="F14" s="87" t="str">
        <f>[10]Outubro!$I$9</f>
        <v>L</v>
      </c>
      <c r="G14" s="87" t="str">
        <f>[10]Outubro!$I$10</f>
        <v>L</v>
      </c>
      <c r="H14" s="87" t="str">
        <f>[10]Outubro!$I$11</f>
        <v>NE</v>
      </c>
      <c r="I14" s="87" t="str">
        <f>[10]Outubro!$I$12</f>
        <v>L</v>
      </c>
      <c r="J14" s="87" t="str">
        <f>[10]Outubro!$I$13</f>
        <v>NE</v>
      </c>
      <c r="K14" s="87" t="str">
        <f>[10]Outubro!$I$14</f>
        <v>NE</v>
      </c>
      <c r="L14" s="87" t="str">
        <f>[10]Outubro!$I$15</f>
        <v>NE</v>
      </c>
      <c r="M14" s="87" t="str">
        <f>[10]Outubro!$I$16</f>
        <v>NE</v>
      </c>
      <c r="N14" s="87" t="str">
        <f>[10]Outubro!$I$17</f>
        <v>NE</v>
      </c>
      <c r="O14" s="87" t="str">
        <f>[10]Outubro!$I$18</f>
        <v>N</v>
      </c>
      <c r="P14" s="87" t="str">
        <f>[10]Outubro!$I$19</f>
        <v>NE</v>
      </c>
      <c r="Q14" s="87" t="str">
        <f>[10]Outubro!$I$20</f>
        <v>O</v>
      </c>
      <c r="R14" s="87" t="str">
        <f>[10]Outubro!$I$21</f>
        <v>O</v>
      </c>
      <c r="S14" s="87" t="str">
        <f>[10]Outubro!$I$22</f>
        <v>NE</v>
      </c>
      <c r="T14" s="87" t="str">
        <f>[10]Outubro!$I$23</f>
        <v>NE</v>
      </c>
      <c r="U14" s="87" t="str">
        <f>[10]Outubro!$I$24</f>
        <v>NE</v>
      </c>
      <c r="V14" s="87" t="str">
        <f>[10]Outubro!$I$25</f>
        <v>SE</v>
      </c>
      <c r="W14" s="87" t="str">
        <f>[10]Outubro!$I$26</f>
        <v>L</v>
      </c>
      <c r="X14" s="87" t="str">
        <f>[10]Outubro!$I$27</f>
        <v>NE</v>
      </c>
      <c r="Y14" s="87" t="str">
        <f>[10]Outubro!$I$28</f>
        <v>S</v>
      </c>
      <c r="Z14" s="87" t="str">
        <f>[10]Outubro!$I$29</f>
        <v>NE</v>
      </c>
      <c r="AA14" s="87" t="str">
        <f>[10]Outubro!$I$30</f>
        <v>NE</v>
      </c>
      <c r="AB14" s="87" t="str">
        <f>[10]Outubro!$I$31</f>
        <v>NE</v>
      </c>
      <c r="AC14" s="87" t="str">
        <f>[10]Outubro!$I$32</f>
        <v>N</v>
      </c>
      <c r="AD14" s="87" t="str">
        <f>[10]Outubro!$I$33</f>
        <v>N</v>
      </c>
      <c r="AE14" s="87" t="str">
        <f>[10]Outubro!$I$34</f>
        <v>N</v>
      </c>
      <c r="AF14" s="87" t="str">
        <f>[10]Outubro!$I$35</f>
        <v>NE</v>
      </c>
      <c r="AG14" s="81" t="str">
        <f>[10]Outubro!$I$36</f>
        <v>NE</v>
      </c>
      <c r="AH14" s="2"/>
    </row>
    <row r="15" spans="1:36" ht="13.5" customHeight="1">
      <c r="A15" s="15" t="s">
        <v>6</v>
      </c>
      <c r="B15" s="87" t="str">
        <f>[11]Outubro!$I$5</f>
        <v>SE</v>
      </c>
      <c r="C15" s="87" t="str">
        <f>[11]Outubro!$I$6</f>
        <v>SE</v>
      </c>
      <c r="D15" s="87" t="str">
        <f>[11]Outubro!$I$7</f>
        <v>SE</v>
      </c>
      <c r="E15" s="87" t="str">
        <f>[11]Outubro!$I$8</f>
        <v>SE</v>
      </c>
      <c r="F15" s="87" t="str">
        <f>[11]Outubro!$I$9</f>
        <v>SE</v>
      </c>
      <c r="G15" s="87" t="str">
        <f>[11]Outubro!$I$10</f>
        <v>SE</v>
      </c>
      <c r="H15" s="87" t="str">
        <f>[11]Outubro!$I$11</f>
        <v>SE</v>
      </c>
      <c r="I15" s="87" t="str">
        <f>[11]Outubro!$I$12</f>
        <v>SE</v>
      </c>
      <c r="J15" s="87" t="str">
        <f>[11]Outubro!$I$13</f>
        <v>NO</v>
      </c>
      <c r="K15" s="87" t="str">
        <f>[11]Outubro!$I$14</f>
        <v>L</v>
      </c>
      <c r="L15" s="87" t="str">
        <f>[11]Outubro!$I$15</f>
        <v>L</v>
      </c>
      <c r="M15" s="87" t="str">
        <f>[11]Outubro!$I$16</f>
        <v>NO</v>
      </c>
      <c r="N15" s="87" t="str">
        <f>[11]Outubro!$I$17</f>
        <v>NO</v>
      </c>
      <c r="O15" s="87" t="str">
        <f>[11]Outubro!$I$18</f>
        <v>O</v>
      </c>
      <c r="P15" s="87" t="str">
        <f>[11]Outubro!$I$19</f>
        <v>L</v>
      </c>
      <c r="Q15" s="87" t="str">
        <f>[11]Outubro!$I$20</f>
        <v>NO</v>
      </c>
      <c r="R15" s="87" t="str">
        <f>[11]Outubro!$I$21</f>
        <v>NO</v>
      </c>
      <c r="S15" s="87" t="str">
        <f>[11]Outubro!$I$22</f>
        <v>SE</v>
      </c>
      <c r="T15" s="87" t="str">
        <f>[11]Outubro!$I$23</f>
        <v>SE</v>
      </c>
      <c r="U15" s="87" t="str">
        <f>[11]Outubro!$I$24</f>
        <v>L</v>
      </c>
      <c r="V15" s="87" t="str">
        <f>[11]Outubro!$I$25</f>
        <v>SE</v>
      </c>
      <c r="W15" s="87" t="str">
        <f>[11]Outubro!$I$26</f>
        <v>SE</v>
      </c>
      <c r="X15" s="87" t="str">
        <f>[11]Outubro!$I$27</f>
        <v>N</v>
      </c>
      <c r="Y15" s="87" t="str">
        <f>[11]Outubro!$I$28</f>
        <v>SE</v>
      </c>
      <c r="Z15" s="87" t="str">
        <f>[11]Outubro!$I$29</f>
        <v>L</v>
      </c>
      <c r="AA15" s="87" t="str">
        <f>[11]Outubro!$I$30</f>
        <v>SE</v>
      </c>
      <c r="AB15" s="87" t="str">
        <f>[11]Outubro!$I$31</f>
        <v>SE</v>
      </c>
      <c r="AC15" s="87" t="str">
        <f>[11]Outubro!$I$32</f>
        <v>NO</v>
      </c>
      <c r="AD15" s="87" t="str">
        <f>[11]Outubro!$I$33</f>
        <v>NO</v>
      </c>
      <c r="AE15" s="87" t="str">
        <f>[11]Outubro!$I$34</f>
        <v>NO</v>
      </c>
      <c r="AF15" s="87" t="str">
        <f>[11]Outubro!$I$35</f>
        <v>L</v>
      </c>
      <c r="AG15" s="81" t="str">
        <f>[11]Outubro!$I$36</f>
        <v>SE</v>
      </c>
      <c r="AH15" s="2"/>
      <c r="AI15" s="23" t="s">
        <v>51</v>
      </c>
    </row>
    <row r="16" spans="1:36" ht="13.5" customHeight="1">
      <c r="A16" s="15" t="s">
        <v>7</v>
      </c>
      <c r="B16" s="88" t="str">
        <f>[12]Outubro!$I$5</f>
        <v>N</v>
      </c>
      <c r="C16" s="88" t="str">
        <f>[12]Outubro!$I$6</f>
        <v>SE</v>
      </c>
      <c r="D16" s="88" t="str">
        <f>[12]Outubro!$I$7</f>
        <v>L</v>
      </c>
      <c r="E16" s="88" t="str">
        <f>[12]Outubro!$I$8</f>
        <v>L</v>
      </c>
      <c r="F16" s="88" t="str">
        <f>[12]Outubro!$I$9</f>
        <v>L</v>
      </c>
      <c r="G16" s="88" t="str">
        <f>[12]Outubro!$I$10</f>
        <v>NE</v>
      </c>
      <c r="H16" s="88" t="str">
        <f>[12]Outubro!$I$11</f>
        <v>SE</v>
      </c>
      <c r="I16" s="88" t="str">
        <f>[12]Outubro!$I$12</f>
        <v>L</v>
      </c>
      <c r="J16" s="88" t="str">
        <f>[12]Outubro!$I$13</f>
        <v>NE</v>
      </c>
      <c r="K16" s="88" t="str">
        <f>[12]Outubro!$I$14</f>
        <v>NE</v>
      </c>
      <c r="L16" s="88" t="str">
        <f>[12]Outubro!$I$15</f>
        <v>NE</v>
      </c>
      <c r="M16" s="88" t="str">
        <f>[12]Outubro!$I$16</f>
        <v>SO</v>
      </c>
      <c r="N16" s="88" t="str">
        <f>[12]Outubro!$I$17</f>
        <v>NE</v>
      </c>
      <c r="O16" s="88" t="str">
        <f>[12]Outubro!$I$18</f>
        <v>SO</v>
      </c>
      <c r="P16" s="88" t="str">
        <f>[12]Outubro!$I$19</f>
        <v>SE</v>
      </c>
      <c r="Q16" s="88" t="str">
        <f>[12]Outubro!$I$20</f>
        <v>NE</v>
      </c>
      <c r="R16" s="88" t="str">
        <f>[12]Outubro!$I$21</f>
        <v>NO</v>
      </c>
      <c r="S16" s="88" t="str">
        <f>[12]Outubro!$I$22</f>
        <v>NO</v>
      </c>
      <c r="T16" s="87" t="str">
        <f>[12]Outubro!$I$23</f>
        <v>N</v>
      </c>
      <c r="U16" s="87" t="str">
        <f>[12]Outubro!$I$24</f>
        <v>SE</v>
      </c>
      <c r="V16" s="87" t="str">
        <f>[12]Outubro!$I$25</f>
        <v>SE</v>
      </c>
      <c r="W16" s="87" t="str">
        <f>[12]Outubro!$I$26</f>
        <v>L</v>
      </c>
      <c r="X16" s="87" t="str">
        <f>[12]Outubro!$I$27</f>
        <v>SE</v>
      </c>
      <c r="Y16" s="87" t="str">
        <f>[12]Outubro!$I$28</f>
        <v>N</v>
      </c>
      <c r="Z16" s="87" t="str">
        <f>[12]Outubro!$I$29</f>
        <v>N</v>
      </c>
      <c r="AA16" s="87" t="str">
        <f>[12]Outubro!$I$30</f>
        <v>NE</v>
      </c>
      <c r="AB16" s="87" t="str">
        <f>[12]Outubro!$I$31</f>
        <v>NE</v>
      </c>
      <c r="AC16" s="87" t="str">
        <f>[12]Outubro!$I$32</f>
        <v>NE</v>
      </c>
      <c r="AD16" s="87" t="str">
        <f>[12]Outubro!$I$33</f>
        <v>N</v>
      </c>
      <c r="AE16" s="87" t="str">
        <f>[12]Outubro!$I$34</f>
        <v>NO</v>
      </c>
      <c r="AF16" s="87" t="str">
        <f>[12]Outubro!$I$35</f>
        <v>N</v>
      </c>
      <c r="AG16" s="81" t="str">
        <f>[12]Outubro!$I$36</f>
        <v>NE</v>
      </c>
      <c r="AH16" s="2"/>
      <c r="AJ16" t="s">
        <v>51</v>
      </c>
    </row>
    <row r="17" spans="1:36" ht="12.75" customHeight="1">
      <c r="A17" s="15" t="s">
        <v>8</v>
      </c>
      <c r="B17" s="88" t="str">
        <f>[13]Outubro!$I$5</f>
        <v>SE</v>
      </c>
      <c r="C17" s="88" t="str">
        <f>[13]Outubro!$I$6</f>
        <v>S</v>
      </c>
      <c r="D17" s="88" t="str">
        <f>[13]Outubro!$I$7</f>
        <v>L</v>
      </c>
      <c r="E17" s="88" t="str">
        <f>[13]Outubro!$I$8</f>
        <v>NE</v>
      </c>
      <c r="F17" s="88" t="str">
        <f>[13]Outubro!$I$9</f>
        <v>NE</v>
      </c>
      <c r="G17" s="88" t="str">
        <f>[13]Outubro!$I$10</f>
        <v>NE</v>
      </c>
      <c r="H17" s="88" t="str">
        <f>[13]Outubro!$I$11</f>
        <v>SE</v>
      </c>
      <c r="I17" s="88" t="str">
        <f>[13]Outubro!$I$12</f>
        <v>NE</v>
      </c>
      <c r="J17" s="88" t="str">
        <f>[13]Outubro!$I$13</f>
        <v>NE</v>
      </c>
      <c r="K17" s="88" t="str">
        <f>[13]Outubro!$I$14</f>
        <v>N</v>
      </c>
      <c r="L17" s="88" t="str">
        <f>[13]Outubro!$I$15</f>
        <v>NE</v>
      </c>
      <c r="M17" s="88" t="str">
        <f>[13]Outubro!$I$16</f>
        <v>NE</v>
      </c>
      <c r="N17" s="88" t="str">
        <f>[13]Outubro!$I$17</f>
        <v>N</v>
      </c>
      <c r="O17" s="88" t="str">
        <f>[13]Outubro!$I$18</f>
        <v>SE</v>
      </c>
      <c r="P17" s="88" t="str">
        <f>[13]Outubro!$I$19</f>
        <v>NE</v>
      </c>
      <c r="Q17" s="87" t="str">
        <f>[13]Outubro!$I$20</f>
        <v>NE</v>
      </c>
      <c r="R17" s="87" t="str">
        <f>[13]Outubro!$I$21</f>
        <v>NE</v>
      </c>
      <c r="S17" s="87" t="str">
        <f>[13]Outubro!$I$22</f>
        <v>NO</v>
      </c>
      <c r="T17" s="87" t="str">
        <f>[13]Outubro!$I$23</f>
        <v>NE</v>
      </c>
      <c r="U17" s="87" t="str">
        <f>[13]Outubro!$I$24</f>
        <v>SE</v>
      </c>
      <c r="V17" s="87" t="str">
        <f>[13]Outubro!$I$25</f>
        <v>NE</v>
      </c>
      <c r="W17" s="87" t="str">
        <f>[13]Outubro!$I$26</f>
        <v>L</v>
      </c>
      <c r="X17" s="87" t="str">
        <f>[13]Outubro!$I$27</f>
        <v>NE</v>
      </c>
      <c r="Y17" s="87" t="str">
        <f>[13]Outubro!$I$28</f>
        <v>O</v>
      </c>
      <c r="Z17" s="87" t="str">
        <f>[13]Outubro!$I$29</f>
        <v>N</v>
      </c>
      <c r="AA17" s="87" t="str">
        <f>[13]Outubro!$I$30</f>
        <v>NE</v>
      </c>
      <c r="AB17" s="87" t="str">
        <f>[13]Outubro!$I$31</f>
        <v>NE</v>
      </c>
      <c r="AC17" s="87" t="str">
        <f>[13]Outubro!$I$32</f>
        <v>NE</v>
      </c>
      <c r="AD17" s="87" t="str">
        <f>[13]Outubro!$I$33</f>
        <v>N</v>
      </c>
      <c r="AE17" s="87" t="str">
        <f>[13]Outubro!$I$34</f>
        <v>N</v>
      </c>
      <c r="AF17" s="87" t="str">
        <f>[13]Outubro!$I$35</f>
        <v>N</v>
      </c>
      <c r="AG17" s="81" t="str">
        <f>[13]Outubro!$I$36</f>
        <v>NE</v>
      </c>
      <c r="AH17" s="2"/>
    </row>
    <row r="18" spans="1:36" ht="13.5" customHeight="1">
      <c r="A18" s="15" t="s">
        <v>9</v>
      </c>
      <c r="B18" s="88" t="str">
        <f>[14]Outubro!$I$5</f>
        <v>SE</v>
      </c>
      <c r="C18" s="88" t="str">
        <f>[14]Outubro!$I$6</f>
        <v>L</v>
      </c>
      <c r="D18" s="88" t="str">
        <f>[14]Outubro!$I$7</f>
        <v>L</v>
      </c>
      <c r="E18" s="88" t="str">
        <f>[14]Outubro!$I$8</f>
        <v>L</v>
      </c>
      <c r="F18" s="88" t="str">
        <f>[14]Outubro!$I$9</f>
        <v>L</v>
      </c>
      <c r="G18" s="88" t="str">
        <f>[14]Outubro!$I$10</f>
        <v>L</v>
      </c>
      <c r="H18" s="88" t="str">
        <f>[14]Outubro!$I$11</f>
        <v>SE</v>
      </c>
      <c r="I18" s="88" t="str">
        <f>[14]Outubro!$I$12</f>
        <v>L</v>
      </c>
      <c r="J18" s="88" t="str">
        <f>[14]Outubro!$I$13</f>
        <v>L</v>
      </c>
      <c r="K18" s="88" t="str">
        <f>[14]Outubro!$I$14</f>
        <v>NE</v>
      </c>
      <c r="L18" s="88" t="str">
        <f>[14]Outubro!$I$15</f>
        <v>L</v>
      </c>
      <c r="M18" s="88" t="str">
        <f>[14]Outubro!$I$16</f>
        <v>L</v>
      </c>
      <c r="N18" s="88" t="str">
        <f>[14]Outubro!$I$17</f>
        <v>N</v>
      </c>
      <c r="O18" s="88" t="str">
        <f>[14]Outubro!$I$18</f>
        <v>SO</v>
      </c>
      <c r="P18" s="88" t="str">
        <f>[14]Outubro!$I$19</f>
        <v>L</v>
      </c>
      <c r="Q18" s="88" t="str">
        <f>[14]Outubro!$I$20</f>
        <v>L</v>
      </c>
      <c r="R18" s="88" t="str">
        <f>[14]Outubro!$I$21</f>
        <v>NO</v>
      </c>
      <c r="S18" s="88" t="str">
        <f>[14]Outubro!$I$22</f>
        <v>N</v>
      </c>
      <c r="T18" s="87" t="str">
        <f>[14]Outubro!$I$23</f>
        <v>L</v>
      </c>
      <c r="U18" s="87" t="str">
        <f>[14]Outubro!$I$24</f>
        <v>SE</v>
      </c>
      <c r="V18" s="87" t="str">
        <f>[14]Outubro!$I$25</f>
        <v>SE</v>
      </c>
      <c r="W18" s="87" t="str">
        <f>[14]Outubro!$I$26</f>
        <v>L</v>
      </c>
      <c r="X18" s="87" t="str">
        <f>[14]Outubro!$I$27</f>
        <v>L</v>
      </c>
      <c r="Y18" s="87" t="str">
        <f>[14]Outubro!$I$28</f>
        <v>N</v>
      </c>
      <c r="Z18" s="87" t="str">
        <f>[14]Outubro!$I$29</f>
        <v>NE</v>
      </c>
      <c r="AA18" s="87" t="str">
        <f>[14]Outubro!$I$30</f>
        <v>NE</v>
      </c>
      <c r="AB18" s="87" t="str">
        <f>[14]Outubro!$I$31</f>
        <v>NE</v>
      </c>
      <c r="AC18" s="87" t="str">
        <f>[14]Outubro!$I$32</f>
        <v>L</v>
      </c>
      <c r="AD18" s="87" t="str">
        <f>[14]Outubro!$I$33</f>
        <v>NE</v>
      </c>
      <c r="AE18" s="87" t="str">
        <f>[14]Outubro!$I$34</f>
        <v>NO</v>
      </c>
      <c r="AF18" s="87" t="str">
        <f>[14]Outubro!$I$35</f>
        <v>NE</v>
      </c>
      <c r="AG18" s="81" t="str">
        <f>[14]Outubro!$I$36</f>
        <v>L</v>
      </c>
      <c r="AH18" s="2"/>
    </row>
    <row r="19" spans="1:36" ht="12.75" customHeight="1">
      <c r="A19" s="15" t="s">
        <v>46</v>
      </c>
      <c r="B19" s="88" t="str">
        <f>[15]Outubro!$I$5</f>
        <v>N</v>
      </c>
      <c r="C19" s="88" t="str">
        <f>[15]Outubro!$I$6</f>
        <v>SE</v>
      </c>
      <c r="D19" s="88" t="str">
        <f>[15]Outubro!$I$7</f>
        <v>L</v>
      </c>
      <c r="E19" s="88" t="str">
        <f>[15]Outubro!$I$8</f>
        <v>L</v>
      </c>
      <c r="F19" s="88" t="str">
        <f>[15]Outubro!$I$9</f>
        <v>L</v>
      </c>
      <c r="G19" s="88" t="str">
        <f>[15]Outubro!$I$10</f>
        <v>SE</v>
      </c>
      <c r="H19" s="88" t="str">
        <f>[15]Outubro!$I$11</f>
        <v>L</v>
      </c>
      <c r="I19" s="88" t="str">
        <f>[15]Outubro!$I$12</f>
        <v>N</v>
      </c>
      <c r="J19" s="88" t="str">
        <f>[15]Outubro!$I$13</f>
        <v>NE</v>
      </c>
      <c r="K19" s="88" t="str">
        <f>[15]Outubro!$I$14</f>
        <v>NO</v>
      </c>
      <c r="L19" s="88" t="str">
        <f>[15]Outubro!$I$15</f>
        <v>S</v>
      </c>
      <c r="M19" s="88" t="str">
        <f>[15]Outubro!$I$16</f>
        <v>S</v>
      </c>
      <c r="N19" s="88" t="str">
        <f>[15]Outubro!$I$17</f>
        <v>NO</v>
      </c>
      <c r="O19" s="88" t="str">
        <f>[15]Outubro!$I$18</f>
        <v>SE</v>
      </c>
      <c r="P19" s="88" t="str">
        <f>[15]Outubro!$I$19</f>
        <v>NE</v>
      </c>
      <c r="Q19" s="88" t="str">
        <f>[15]Outubro!$I$20</f>
        <v>N</v>
      </c>
      <c r="R19" s="88" t="str">
        <f>[15]Outubro!$I$21</f>
        <v>NO</v>
      </c>
      <c r="S19" s="88" t="str">
        <f>[15]Outubro!$I$22</f>
        <v>N</v>
      </c>
      <c r="T19" s="87" t="str">
        <f>[15]Outubro!$I$23</f>
        <v>N</v>
      </c>
      <c r="U19" s="87" t="str">
        <f>[15]Outubro!$I$24</f>
        <v>SE</v>
      </c>
      <c r="V19" s="87" t="str">
        <f>[15]Outubro!$I$25</f>
        <v>SE</v>
      </c>
      <c r="W19" s="87" t="str">
        <f>[15]Outubro!$I$26</f>
        <v>L</v>
      </c>
      <c r="X19" s="87" t="str">
        <f>[15]Outubro!$I$27</f>
        <v>SE</v>
      </c>
      <c r="Y19" s="87" t="str">
        <f>[15]Outubro!$I$28</f>
        <v>S</v>
      </c>
      <c r="Z19" s="87" t="str">
        <f>[15]Outubro!$I$29</f>
        <v>N</v>
      </c>
      <c r="AA19" s="87" t="str">
        <f>[15]Outubro!$I$30</f>
        <v>L</v>
      </c>
      <c r="AB19" s="87" t="str">
        <f>[15]Outubro!$I$31</f>
        <v>N</v>
      </c>
      <c r="AC19" s="87" t="str">
        <f>[15]Outubro!$I$32</f>
        <v>NO</v>
      </c>
      <c r="AD19" s="87" t="str">
        <f>[15]Outubro!$I$33</f>
        <v>N</v>
      </c>
      <c r="AE19" s="87" t="str">
        <f>[15]Outubro!$I$34</f>
        <v>N</v>
      </c>
      <c r="AF19" s="87" t="str">
        <f>[15]Outubro!$I$35</f>
        <v>N</v>
      </c>
      <c r="AG19" s="81" t="str">
        <f>[15]Outubro!$I$36</f>
        <v>N</v>
      </c>
      <c r="AH19" s="2"/>
    </row>
    <row r="20" spans="1:36" ht="12.75" customHeight="1">
      <c r="A20" s="15" t="s">
        <v>10</v>
      </c>
      <c r="B20" s="17" t="str">
        <f>[16]Outubro!$I$5</f>
        <v>SE</v>
      </c>
      <c r="C20" s="17" t="str">
        <f>[16]Outubro!$I$6</f>
        <v>SE</v>
      </c>
      <c r="D20" s="17" t="str">
        <f>[16]Outubro!$I$7</f>
        <v>L</v>
      </c>
      <c r="E20" s="17" t="str">
        <f>[16]Outubro!$I$8</f>
        <v>L</v>
      </c>
      <c r="F20" s="17" t="str">
        <f>[16]Outubro!$I$9</f>
        <v>L</v>
      </c>
      <c r="G20" s="17" t="str">
        <f>[16]Outubro!$I$10</f>
        <v>NE</v>
      </c>
      <c r="H20" s="17" t="str">
        <f>[16]Outubro!$I$11</f>
        <v>SE</v>
      </c>
      <c r="I20" s="17" t="str">
        <f>[16]Outubro!$I$12</f>
        <v>NE</v>
      </c>
      <c r="J20" s="17" t="str">
        <f>[16]Outubro!$I$13</f>
        <v>NE</v>
      </c>
      <c r="K20" s="17" t="str">
        <f>[16]Outubro!$I$14</f>
        <v>N</v>
      </c>
      <c r="L20" s="17" t="str">
        <f>[16]Outubro!$I$15</f>
        <v>NE</v>
      </c>
      <c r="M20" s="17" t="str">
        <f>[16]Outubro!$I$16</f>
        <v>NE</v>
      </c>
      <c r="N20" s="17" t="str">
        <f>[16]Outubro!$I$17</f>
        <v>NE</v>
      </c>
      <c r="O20" s="17" t="str">
        <f>[16]Outubro!$I$18</f>
        <v>SE</v>
      </c>
      <c r="P20" s="17" t="str">
        <f>[16]Outubro!$I$19</f>
        <v>NE</v>
      </c>
      <c r="Q20" s="17" t="str">
        <f>[16]Outubro!$I$20</f>
        <v>NE</v>
      </c>
      <c r="R20" s="17" t="str">
        <f>[16]Outubro!$I$21</f>
        <v>NO</v>
      </c>
      <c r="S20" s="17" t="str">
        <f>[16]Outubro!$I$22</f>
        <v>N</v>
      </c>
      <c r="T20" s="87" t="str">
        <f>[16]Outubro!$I$23</f>
        <v>N</v>
      </c>
      <c r="U20" s="87" t="str">
        <f>[16]Outubro!$I$24</f>
        <v>SE</v>
      </c>
      <c r="V20" s="87" t="str">
        <f>[16]Outubro!$I$25</f>
        <v>SE</v>
      </c>
      <c r="W20" s="87" t="str">
        <f>[16]Outubro!$I$26</f>
        <v>SE</v>
      </c>
      <c r="X20" s="87" t="str">
        <f>[16]Outubro!$I$27</f>
        <v>NE</v>
      </c>
      <c r="Y20" s="87" t="str">
        <f>[16]Outubro!$I$28</f>
        <v>O</v>
      </c>
      <c r="Z20" s="87" t="str">
        <f>[16]Outubro!$I$29</f>
        <v>N</v>
      </c>
      <c r="AA20" s="87" t="str">
        <f>[16]Outubro!$I$30</f>
        <v>N</v>
      </c>
      <c r="AB20" s="87" t="str">
        <f>[16]Outubro!$I$31</f>
        <v>NE</v>
      </c>
      <c r="AC20" s="87" t="str">
        <f>[16]Outubro!$I$32</f>
        <v>L</v>
      </c>
      <c r="AD20" s="87" t="str">
        <f>[16]Outubro!$I$33</f>
        <v>N</v>
      </c>
      <c r="AE20" s="87" t="str">
        <f>[16]Outubro!$I$34</f>
        <v>N</v>
      </c>
      <c r="AF20" s="87" t="str">
        <f>[16]Outubro!$I$35</f>
        <v>N</v>
      </c>
      <c r="AG20" s="81" t="str">
        <f>[16]Outubro!$I$36</f>
        <v>NE</v>
      </c>
      <c r="AH20" s="2"/>
      <c r="AI20" t="s">
        <v>51</v>
      </c>
    </row>
    <row r="21" spans="1:36" ht="13.5" customHeight="1">
      <c r="A21" s="15" t="s">
        <v>11</v>
      </c>
      <c r="B21" s="88" t="str">
        <f>[17]Outubro!$I$5</f>
        <v>NE</v>
      </c>
      <c r="C21" s="88" t="str">
        <f>[17]Outubro!$I$6</f>
        <v>SO</v>
      </c>
      <c r="D21" s="88" t="str">
        <f>[17]Outubro!$I$7</f>
        <v>SO</v>
      </c>
      <c r="E21" s="88" t="str">
        <f>[17]Outubro!$I$8</f>
        <v>SO</v>
      </c>
      <c r="F21" s="88" t="str">
        <f>[17]Outubro!$I$9</f>
        <v>SO</v>
      </c>
      <c r="G21" s="88" t="str">
        <f>[17]Outubro!$I$10</f>
        <v>SO</v>
      </c>
      <c r="H21" s="88" t="str">
        <f>[17]Outubro!$I$11</f>
        <v>SO</v>
      </c>
      <c r="I21" s="88" t="str">
        <f>[17]Outubro!$I$12</f>
        <v>SO</v>
      </c>
      <c r="J21" s="88" t="str">
        <f>[17]Outubro!$I$13</f>
        <v>SO</v>
      </c>
      <c r="K21" s="88" t="str">
        <f>[17]Outubro!$I$14</f>
        <v>L</v>
      </c>
      <c r="L21" s="88" t="str">
        <f>[17]Outubro!$I$15</f>
        <v>NE</v>
      </c>
      <c r="M21" s="88" t="str">
        <f>[17]Outubro!$I$16</f>
        <v>NE</v>
      </c>
      <c r="N21" s="88" t="str">
        <f>[17]Outubro!$I$17</f>
        <v>NE</v>
      </c>
      <c r="O21" s="88" t="str">
        <f>[17]Outubro!$I$18</f>
        <v>NE</v>
      </c>
      <c r="P21" s="88" t="str">
        <f>[17]Outubro!$I$19</f>
        <v>NE</v>
      </c>
      <c r="Q21" s="88" t="str">
        <f>[17]Outubro!$I$20</f>
        <v>NE</v>
      </c>
      <c r="R21" s="88" t="str">
        <f>[17]Outubro!$I$21</f>
        <v>NE</v>
      </c>
      <c r="S21" s="88" t="str">
        <f>[17]Outubro!$I$22</f>
        <v>L</v>
      </c>
      <c r="T21" s="87" t="str">
        <f>[17]Outubro!$I$23</f>
        <v>L</v>
      </c>
      <c r="U21" s="87" t="str">
        <f>[17]Outubro!$I$24</f>
        <v>SO</v>
      </c>
      <c r="V21" s="87" t="str">
        <f>[17]Outubro!$I$25</f>
        <v>SO</v>
      </c>
      <c r="W21" s="87" t="str">
        <f>[17]Outubro!$I$26</f>
        <v>SO</v>
      </c>
      <c r="X21" s="87" t="str">
        <f>[17]Outubro!$I$27</f>
        <v>SO</v>
      </c>
      <c r="Y21" s="87" t="str">
        <f>[17]Outubro!$I$28</f>
        <v>S</v>
      </c>
      <c r="Z21" s="87" t="str">
        <f>[17]Outubro!$I$29</f>
        <v>NE</v>
      </c>
      <c r="AA21" s="87" t="str">
        <f>[17]Outubro!$I$30</f>
        <v>S</v>
      </c>
      <c r="AB21" s="87" t="str">
        <f>[17]Outubro!$I$31</f>
        <v>S</v>
      </c>
      <c r="AC21" s="87" t="str">
        <f>[17]Outubro!$I$32</f>
        <v>NE</v>
      </c>
      <c r="AD21" s="87" t="str">
        <f>[17]Outubro!$I$33</f>
        <v>L</v>
      </c>
      <c r="AE21" s="87" t="str">
        <f>[17]Outubro!$I$34</f>
        <v>L</v>
      </c>
      <c r="AF21" s="87" t="str">
        <f>[17]Outubro!$I$35</f>
        <v>S</v>
      </c>
      <c r="AG21" s="81" t="str">
        <f>[17]Outubro!$I$36</f>
        <v>SO</v>
      </c>
      <c r="AH21" s="2"/>
    </row>
    <row r="22" spans="1:36" ht="13.5" customHeight="1">
      <c r="A22" s="15" t="s">
        <v>12</v>
      </c>
      <c r="B22" s="88" t="str">
        <f>[18]Outubro!$I$5</f>
        <v>O</v>
      </c>
      <c r="C22" s="88" t="str">
        <f>[18]Outubro!$I$6</f>
        <v>S</v>
      </c>
      <c r="D22" s="88" t="str">
        <f>[18]Outubro!$I$7</f>
        <v>SE</v>
      </c>
      <c r="E22" s="88" t="str">
        <f>[18]Outubro!$I$8</f>
        <v>S</v>
      </c>
      <c r="F22" s="88" t="str">
        <f>[18]Outubro!$I$9</f>
        <v>S</v>
      </c>
      <c r="G22" s="88" t="str">
        <f>[18]Outubro!$I$10</f>
        <v>S</v>
      </c>
      <c r="H22" s="88" t="str">
        <f>[18]Outubro!$I$11</f>
        <v>S</v>
      </c>
      <c r="I22" s="88" t="str">
        <f>[18]Outubro!$I$12</f>
        <v>S</v>
      </c>
      <c r="J22" s="88" t="str">
        <f>[18]Outubro!$I$13</f>
        <v>NE</v>
      </c>
      <c r="K22" s="88" t="str">
        <f>[18]Outubro!$I$14</f>
        <v>SO</v>
      </c>
      <c r="L22" s="88" t="str">
        <f>[18]Outubro!$I$15</f>
        <v>S</v>
      </c>
      <c r="M22" s="88" t="str">
        <f>[18]Outubro!$I$16</f>
        <v>S</v>
      </c>
      <c r="N22" s="88" t="str">
        <f>[18]Outubro!$I$17</f>
        <v>NO</v>
      </c>
      <c r="O22" s="88" t="str">
        <f>[18]Outubro!$I$18</f>
        <v>S</v>
      </c>
      <c r="P22" s="88" t="str">
        <f>[18]Outubro!$I$19</f>
        <v>O</v>
      </c>
      <c r="Q22" s="88" t="str">
        <f>[18]Outubro!$I$20</f>
        <v>N</v>
      </c>
      <c r="R22" s="88" t="str">
        <f>[18]Outubro!$I$21</f>
        <v>O</v>
      </c>
      <c r="S22" s="88" t="str">
        <f>[18]Outubro!$I$22</f>
        <v>N</v>
      </c>
      <c r="T22" s="88" t="str">
        <f>[18]Outubro!$I$23</f>
        <v>N</v>
      </c>
      <c r="U22" s="88" t="str">
        <f>[18]Outubro!$I$24</f>
        <v>SE</v>
      </c>
      <c r="V22" s="88" t="str">
        <f>[18]Outubro!$I$25</f>
        <v>S</v>
      </c>
      <c r="W22" s="88" t="str">
        <f>[18]Outubro!$I$26</f>
        <v>S</v>
      </c>
      <c r="X22" s="88" t="str">
        <f>[18]Outubro!$I$27</f>
        <v>S</v>
      </c>
      <c r="Y22" s="88" t="str">
        <f>[18]Outubro!$I$28</f>
        <v>SO</v>
      </c>
      <c r="Z22" s="88" t="str">
        <f>[18]Outubro!$I$29</f>
        <v>S</v>
      </c>
      <c r="AA22" s="88" t="str">
        <f>[18]Outubro!$I$30</f>
        <v>S</v>
      </c>
      <c r="AB22" s="88" t="str">
        <f>[18]Outubro!$I$31</f>
        <v>NE</v>
      </c>
      <c r="AC22" s="88" t="str">
        <f>[18]Outubro!$I$32</f>
        <v>NO</v>
      </c>
      <c r="AD22" s="88" t="str">
        <f>[18]Outubro!$I$33</f>
        <v>N</v>
      </c>
      <c r="AE22" s="88" t="str">
        <f>[18]Outubro!$I$34</f>
        <v>N</v>
      </c>
      <c r="AF22" s="88" t="str">
        <f>[18]Outubro!$I$35</f>
        <v>NE</v>
      </c>
      <c r="AG22" s="45" t="str">
        <f>[18]Outubro!$I$36</f>
        <v>S</v>
      </c>
      <c r="AH22" s="2"/>
    </row>
    <row r="23" spans="1:36" ht="13.5" customHeight="1">
      <c r="A23" s="15" t="s">
        <v>13</v>
      </c>
      <c r="B23" s="89" t="str">
        <f>[19]Outubro!$I$5</f>
        <v>*</v>
      </c>
      <c r="C23" s="89" t="str">
        <f>[19]Outubro!$I$6</f>
        <v>*</v>
      </c>
      <c r="D23" s="89" t="str">
        <f>[19]Outubro!$I$7</f>
        <v>*</v>
      </c>
      <c r="E23" s="89" t="str">
        <f>[19]Outubro!$I$8</f>
        <v>*</v>
      </c>
      <c r="F23" s="89" t="str">
        <f>[19]Outubro!$I$9</f>
        <v>*</v>
      </c>
      <c r="G23" s="89" t="str">
        <f>[19]Outubro!$I$10</f>
        <v>*</v>
      </c>
      <c r="H23" s="90" t="str">
        <f>[19]Outubro!$I$11</f>
        <v>N</v>
      </c>
      <c r="I23" s="90" t="str">
        <f>[19]Outubro!$I$12</f>
        <v>SO</v>
      </c>
      <c r="J23" s="90" t="str">
        <f>[19]Outubro!$I$13</f>
        <v>S</v>
      </c>
      <c r="K23" s="90" t="str">
        <f>[19]Outubro!$I$14</f>
        <v>S</v>
      </c>
      <c r="L23" s="90" t="str">
        <f>[19]Outubro!$I$15</f>
        <v>N</v>
      </c>
      <c r="M23" s="90" t="str">
        <f>[19]Outubro!$I$16</f>
        <v>*</v>
      </c>
      <c r="N23" s="89" t="str">
        <f>[19]Outubro!$I$17</f>
        <v>*</v>
      </c>
      <c r="O23" s="89" t="str">
        <f>[19]Outubro!$I$18</f>
        <v>*</v>
      </c>
      <c r="P23" s="89" t="str">
        <f>[19]Outubro!$I$19</f>
        <v>*</v>
      </c>
      <c r="Q23" s="89" t="str">
        <f>[19]Outubro!$I$20</f>
        <v>*</v>
      </c>
      <c r="R23" s="89" t="str">
        <f>[19]Outubro!$I$21</f>
        <v>*</v>
      </c>
      <c r="S23" s="89" t="str">
        <f>[19]Outubro!$I$22</f>
        <v>*</v>
      </c>
      <c r="T23" s="89" t="str">
        <f>[19]Outubro!$I$23</f>
        <v>*</v>
      </c>
      <c r="U23" s="89" t="str">
        <f>[19]Outubro!$I$24</f>
        <v>*</v>
      </c>
      <c r="V23" s="89" t="str">
        <f>[19]Outubro!$I$25</f>
        <v>*</v>
      </c>
      <c r="W23" s="87" t="str">
        <f>[19]Outubro!$I$26</f>
        <v>*</v>
      </c>
      <c r="X23" s="87" t="str">
        <f>[19]Outubro!$I$27</f>
        <v>*</v>
      </c>
      <c r="Y23" s="89" t="str">
        <f>[19]Outubro!$I$28</f>
        <v>*</v>
      </c>
      <c r="Z23" s="89" t="str">
        <f>[19]Outubro!$I$29</f>
        <v>*</v>
      </c>
      <c r="AA23" s="89" t="str">
        <f>[19]Outubro!$I$30</f>
        <v>*</v>
      </c>
      <c r="AB23" s="89" t="str">
        <f>[19]Outubro!$I$31</f>
        <v>*</v>
      </c>
      <c r="AC23" s="87" t="str">
        <f>[19]Outubro!$I$32</f>
        <v>*</v>
      </c>
      <c r="AD23" s="87" t="str">
        <f>[19]Outubro!$I$33</f>
        <v>*</v>
      </c>
      <c r="AE23" s="87" t="str">
        <f>[19]Outubro!$I$34</f>
        <v>*</v>
      </c>
      <c r="AF23" s="87" t="str">
        <f>[19]Outubro!$I$35</f>
        <v>*</v>
      </c>
      <c r="AG23" s="45" t="str">
        <f>[19]Outubro!$I$36</f>
        <v>N</v>
      </c>
      <c r="AH23" s="2"/>
      <c r="AI23" t="s">
        <v>51</v>
      </c>
      <c r="AJ23" s="23" t="s">
        <v>141</v>
      </c>
    </row>
    <row r="24" spans="1:36" ht="13.5" customHeight="1">
      <c r="A24" s="15" t="s">
        <v>14</v>
      </c>
      <c r="B24" s="88" t="str">
        <f>[20]Outubro!$I$5</f>
        <v>N</v>
      </c>
      <c r="C24" s="88" t="str">
        <f>[20]Outubro!$I$6</f>
        <v>SE</v>
      </c>
      <c r="D24" s="88" t="str">
        <f>[20]Outubro!$I$7</f>
        <v>SE</v>
      </c>
      <c r="E24" s="88" t="str">
        <f>[20]Outubro!$I$8</f>
        <v>SE</v>
      </c>
      <c r="F24" s="88" t="str">
        <f>[20]Outubro!$I$9</f>
        <v>SE</v>
      </c>
      <c r="G24" s="88" t="str">
        <f>[20]Outubro!$I$10</f>
        <v>SE</v>
      </c>
      <c r="H24" s="88" t="str">
        <f>[20]Outubro!$I$11</f>
        <v>NE</v>
      </c>
      <c r="I24" s="88" t="str">
        <f>[20]Outubro!$I$12</f>
        <v>SE</v>
      </c>
      <c r="J24" s="88" t="str">
        <f>[20]Outubro!$I$13</f>
        <v>O</v>
      </c>
      <c r="K24" s="88" t="str">
        <f>[20]Outubro!$I$14</f>
        <v>SE</v>
      </c>
      <c r="L24" s="88" t="str">
        <f>[20]Outubro!$I$15</f>
        <v>SE</v>
      </c>
      <c r="M24" s="88" t="str">
        <f>[20]Outubro!$I$16</f>
        <v>NE</v>
      </c>
      <c r="N24" s="88" t="str">
        <f>[20]Outubro!$I$17</f>
        <v>NE</v>
      </c>
      <c r="O24" s="88" t="str">
        <f>[20]Outubro!$I$18</f>
        <v>O</v>
      </c>
      <c r="P24" s="88" t="str">
        <f>[20]Outubro!$I$19</f>
        <v>SO</v>
      </c>
      <c r="Q24" s="88" t="str">
        <f>[20]Outubro!$I$20</f>
        <v>SE</v>
      </c>
      <c r="R24" s="88" t="str">
        <f>[20]Outubro!$I$21</f>
        <v>L</v>
      </c>
      <c r="S24" s="88" t="str">
        <f>[20]Outubro!$I$22</f>
        <v>*</v>
      </c>
      <c r="T24" s="88" t="str">
        <f>[20]Outubro!$I$23</f>
        <v>NO</v>
      </c>
      <c r="U24" s="88" t="str">
        <f>[20]Outubro!$I$24</f>
        <v>S</v>
      </c>
      <c r="V24" s="88" t="str">
        <f>[20]Outubro!$I$25</f>
        <v>S</v>
      </c>
      <c r="W24" s="88" t="str">
        <f>[20]Outubro!$I$26</f>
        <v>SE</v>
      </c>
      <c r="X24" s="88" t="str">
        <f>[20]Outubro!$I$27</f>
        <v>SE</v>
      </c>
      <c r="Y24" s="88" t="str">
        <f>[20]Outubro!$I$28</f>
        <v>SO</v>
      </c>
      <c r="Z24" s="88" t="str">
        <f>[20]Outubro!$I$29</f>
        <v>L</v>
      </c>
      <c r="AA24" s="88" t="str">
        <f>[20]Outubro!$I$30</f>
        <v>L</v>
      </c>
      <c r="AB24" s="88" t="str">
        <f>[20]Outubro!$I$31</f>
        <v>N</v>
      </c>
      <c r="AC24" s="88" t="str">
        <f>[20]Outubro!$I$32</f>
        <v>SE</v>
      </c>
      <c r="AD24" s="88" t="str">
        <f>[20]Outubro!$I$33</f>
        <v>O</v>
      </c>
      <c r="AE24" s="88" t="str">
        <f>[20]Outubro!$I$34</f>
        <v>O</v>
      </c>
      <c r="AF24" s="88" t="str">
        <f>[20]Outubro!$I$35</f>
        <v>N</v>
      </c>
      <c r="AG24" s="45" t="str">
        <f>[20]Outubro!$I$36</f>
        <v>SE</v>
      </c>
      <c r="AH24" s="2"/>
    </row>
    <row r="25" spans="1:36" ht="12.75" customHeight="1">
      <c r="A25" s="15" t="s">
        <v>15</v>
      </c>
      <c r="B25" s="88" t="str">
        <f>[21]Outubro!$I$5</f>
        <v>N</v>
      </c>
      <c r="C25" s="88" t="str">
        <f>[21]Outubro!$I$6</f>
        <v>NE</v>
      </c>
      <c r="D25" s="88" t="str">
        <f>[21]Outubro!$I$7</f>
        <v>NE</v>
      </c>
      <c r="E25" s="88" t="str">
        <f>[21]Outubro!$I$8</f>
        <v>NE</v>
      </c>
      <c r="F25" s="88" t="str">
        <f>[21]Outubro!$I$9</f>
        <v>NE</v>
      </c>
      <c r="G25" s="88" t="str">
        <f>[21]Outubro!$I$10</f>
        <v>NE</v>
      </c>
      <c r="H25" s="88" t="str">
        <f>[21]Outubro!$I$11</f>
        <v>NE</v>
      </c>
      <c r="I25" s="88" t="str">
        <f>[21]Outubro!$I$12</f>
        <v>NE</v>
      </c>
      <c r="J25" s="88" t="str">
        <f>[21]Outubro!$I$13</f>
        <v>NE</v>
      </c>
      <c r="K25" s="88" t="str">
        <f>[21]Outubro!$I$14</f>
        <v>NE</v>
      </c>
      <c r="L25" s="88" t="str">
        <f>[21]Outubro!$I$15</f>
        <v>NE</v>
      </c>
      <c r="M25" s="88" t="str">
        <f>[21]Outubro!$I$16</f>
        <v>S</v>
      </c>
      <c r="N25" s="88" t="str">
        <f>[21]Outubro!$I$17</f>
        <v>NE</v>
      </c>
      <c r="O25" s="88" t="str">
        <f>[21]Outubro!$I$18</f>
        <v>O</v>
      </c>
      <c r="P25" s="88" t="str">
        <f>[21]Outubro!$I$19</f>
        <v>NE</v>
      </c>
      <c r="Q25" s="88" t="str">
        <f>[21]Outubro!$I$20</f>
        <v>NE</v>
      </c>
      <c r="R25" s="88" t="str">
        <f>[21]Outubro!$I$21</f>
        <v>N</v>
      </c>
      <c r="S25" s="88" t="str">
        <f>[21]Outubro!$I$22</f>
        <v>NO</v>
      </c>
      <c r="T25" s="88" t="str">
        <f>[21]Outubro!$I$23</f>
        <v>N</v>
      </c>
      <c r="U25" s="88" t="str">
        <f>[21]Outubro!$I$24</f>
        <v>L</v>
      </c>
      <c r="V25" s="88" t="str">
        <f>[21]Outubro!$I$25</f>
        <v>L</v>
      </c>
      <c r="W25" s="88" t="str">
        <f>[21]Outubro!$I$26</f>
        <v>L</v>
      </c>
      <c r="X25" s="88" t="str">
        <f>[21]Outubro!$I$27</f>
        <v>NE</v>
      </c>
      <c r="Y25" s="88" t="str">
        <f>[21]Outubro!$I$28</f>
        <v>NE</v>
      </c>
      <c r="Z25" s="88" t="str">
        <f>[21]Outubro!$I$29</f>
        <v>NE</v>
      </c>
      <c r="AA25" s="88" t="str">
        <f>[21]Outubro!$I$30</f>
        <v>NE</v>
      </c>
      <c r="AB25" s="88" t="str">
        <f>[21]Outubro!$I$31</f>
        <v>NE</v>
      </c>
      <c r="AC25" s="88" t="str">
        <f>[21]Outubro!$I$32</f>
        <v>NE</v>
      </c>
      <c r="AD25" s="88" t="str">
        <f>[21]Outubro!$I$33</f>
        <v>N</v>
      </c>
      <c r="AE25" s="88" t="str">
        <f>[21]Outubro!$I$34</f>
        <v>N</v>
      </c>
      <c r="AF25" s="88" t="str">
        <f>[21]Outubro!$I$35</f>
        <v>NE</v>
      </c>
      <c r="AG25" s="45" t="str">
        <f>[21]Outubro!$I$36</f>
        <v>NE</v>
      </c>
      <c r="AH25" s="2"/>
    </row>
    <row r="26" spans="1:36" ht="12.75" customHeight="1">
      <c r="A26" s="15" t="s">
        <v>16</v>
      </c>
      <c r="B26" s="19" t="str">
        <f>[22]Outubro!$I$5</f>
        <v>SO</v>
      </c>
      <c r="C26" s="19" t="str">
        <f>[22]Outubro!$I$6</f>
        <v>SO</v>
      </c>
      <c r="D26" s="19" t="str">
        <f>[22]Outubro!$I$7</f>
        <v>SO</v>
      </c>
      <c r="E26" s="19" t="str">
        <f>[22]Outubro!$I$8</f>
        <v>SO</v>
      </c>
      <c r="F26" s="19" t="str">
        <f>[22]Outubro!$I$9</f>
        <v>SO</v>
      </c>
      <c r="G26" s="19" t="str">
        <f>[22]Outubro!$I$10</f>
        <v>SO</v>
      </c>
      <c r="H26" s="19" t="str">
        <f>[22]Outubro!$I$11</f>
        <v>SO</v>
      </c>
      <c r="I26" s="19" t="str">
        <f>[22]Outubro!$I$12</f>
        <v>SO</v>
      </c>
      <c r="J26" s="19" t="str">
        <f>[22]Outubro!$I$13</f>
        <v>SO</v>
      </c>
      <c r="K26" s="19" t="str">
        <f>[22]Outubro!$I$14</f>
        <v>SO</v>
      </c>
      <c r="L26" s="19" t="str">
        <f>[22]Outubro!$I$15</f>
        <v>SO</v>
      </c>
      <c r="M26" s="19" t="str">
        <f>[22]Outubro!$I$16</f>
        <v>SO</v>
      </c>
      <c r="N26" s="19" t="str">
        <f>[22]Outubro!$I$17</f>
        <v>SO</v>
      </c>
      <c r="O26" s="19" t="str">
        <f>[22]Outubro!$I$18</f>
        <v>SO</v>
      </c>
      <c r="P26" s="19" t="str">
        <f>[22]Outubro!$I$19</f>
        <v>SO</v>
      </c>
      <c r="Q26" s="19" t="str">
        <f>[22]Outubro!$I$20</f>
        <v>SO</v>
      </c>
      <c r="R26" s="19" t="str">
        <f>[22]Outubro!$I$21</f>
        <v>SO</v>
      </c>
      <c r="S26" s="19" t="str">
        <f>[22]Outubro!$I$22</f>
        <v>SO</v>
      </c>
      <c r="T26" s="19" t="str">
        <f>[22]Outubro!$I$23</f>
        <v>SO</v>
      </c>
      <c r="U26" s="19" t="str">
        <f>[22]Outubro!$I$24</f>
        <v>SO</v>
      </c>
      <c r="V26" s="19" t="str">
        <f>[22]Outubro!$I$25</f>
        <v>SO</v>
      </c>
      <c r="W26" s="19" t="str">
        <f>[22]Outubro!$I$26</f>
        <v>SO</v>
      </c>
      <c r="X26" s="19" t="str">
        <f>[22]Outubro!$I$27</f>
        <v>SO</v>
      </c>
      <c r="Y26" s="19" t="str">
        <f>[22]Outubro!$I$28</f>
        <v>SO</v>
      </c>
      <c r="Z26" s="19" t="str">
        <f>[22]Outubro!$I$29</f>
        <v>SO</v>
      </c>
      <c r="AA26" s="19" t="str">
        <f>[22]Outubro!$I$30</f>
        <v>SO</v>
      </c>
      <c r="AB26" s="19" t="str">
        <f>[22]Outubro!$I$31</f>
        <v>SO</v>
      </c>
      <c r="AC26" s="19" t="str">
        <f>[22]Outubro!$I$32</f>
        <v>SO</v>
      </c>
      <c r="AD26" s="19" t="str">
        <f>[22]Outubro!$I$33</f>
        <v>SO</v>
      </c>
      <c r="AE26" s="19" t="str">
        <f>[22]Outubro!$I$34</f>
        <v>SO</v>
      </c>
      <c r="AF26" s="19" t="str">
        <f>[22]Outubro!$I$35</f>
        <v>SO</v>
      </c>
      <c r="AG26" s="82" t="str">
        <f>[22]Outubro!$I$36</f>
        <v>SO</v>
      </c>
      <c r="AH26" s="2"/>
    </row>
    <row r="27" spans="1:36" ht="12" customHeight="1">
      <c r="A27" s="15" t="s">
        <v>17</v>
      </c>
      <c r="B27" s="88" t="str">
        <f>[23]Outubro!$I$5</f>
        <v>NO</v>
      </c>
      <c r="C27" s="88" t="str">
        <f>[23]Outubro!$I$6</f>
        <v>L</v>
      </c>
      <c r="D27" s="88" t="str">
        <f>[23]Outubro!$I$7</f>
        <v>NE</v>
      </c>
      <c r="E27" s="88" t="str">
        <f>[23]Outubro!$I$8</f>
        <v>NE</v>
      </c>
      <c r="F27" s="88" t="str">
        <f>[23]Outubro!$I$9</f>
        <v>NE</v>
      </c>
      <c r="G27" s="88" t="str">
        <f>[23]Outubro!$I$10</f>
        <v>NE</v>
      </c>
      <c r="H27" s="88" t="str">
        <f>[23]Outubro!$I$11</f>
        <v>L</v>
      </c>
      <c r="I27" s="88" t="str">
        <f>[23]Outubro!$I$12</f>
        <v>NE</v>
      </c>
      <c r="J27" s="88" t="str">
        <f>[23]Outubro!$I$13</f>
        <v>NE</v>
      </c>
      <c r="K27" s="88" t="str">
        <f>[23]Outubro!$I$14</f>
        <v>NE</v>
      </c>
      <c r="L27" s="88" t="str">
        <f>[23]Outubro!$I$15</f>
        <v>SO</v>
      </c>
      <c r="M27" s="88" t="str">
        <f>[23]Outubro!$I$16</f>
        <v>N</v>
      </c>
      <c r="N27" s="88" t="str">
        <f>[23]Outubro!$I$17</f>
        <v>N</v>
      </c>
      <c r="O27" s="88" t="str">
        <f>[23]Outubro!$I$18</f>
        <v>O</v>
      </c>
      <c r="P27" s="88" t="str">
        <f>[23]Outubro!$I$19</f>
        <v>NE</v>
      </c>
      <c r="Q27" s="88" t="str">
        <f>[23]Outubro!$I$20</f>
        <v>N</v>
      </c>
      <c r="R27" s="88" t="str">
        <f>[23]Outubro!$I$21</f>
        <v>O</v>
      </c>
      <c r="S27" s="88" t="str">
        <f>[23]Outubro!$I$22</f>
        <v>NO</v>
      </c>
      <c r="T27" s="88" t="str">
        <f>[23]Outubro!$I$23</f>
        <v>O</v>
      </c>
      <c r="U27" s="88" t="str">
        <f>[23]Outubro!$I$24</f>
        <v>L</v>
      </c>
      <c r="V27" s="88" t="str">
        <f>[23]Outubro!$I$25</f>
        <v>L</v>
      </c>
      <c r="W27" s="88" t="str">
        <f>[23]Outubro!$I$26</f>
        <v>L</v>
      </c>
      <c r="X27" s="88" t="str">
        <f>[23]Outubro!$I$27</f>
        <v>L</v>
      </c>
      <c r="Y27" s="88" t="str">
        <f>[23]Outubro!$I$28</f>
        <v>NO</v>
      </c>
      <c r="Z27" s="88" t="str">
        <f>[23]Outubro!$I$29</f>
        <v>NE</v>
      </c>
      <c r="AA27" s="88" t="str">
        <f>[23]Outubro!$I$30</f>
        <v>N</v>
      </c>
      <c r="AB27" s="88" t="str">
        <f>[23]Outubro!$I$31</f>
        <v>N</v>
      </c>
      <c r="AC27" s="88" t="str">
        <f>[23]Outubro!$I$32</f>
        <v>N</v>
      </c>
      <c r="AD27" s="88" t="str">
        <f>[23]Outubro!$I$33</f>
        <v>NO</v>
      </c>
      <c r="AE27" s="88" t="str">
        <f>[23]Outubro!$I$34</f>
        <v>SO</v>
      </c>
      <c r="AF27" s="88" t="str">
        <f>[23]Outubro!$I$35</f>
        <v>SO</v>
      </c>
      <c r="AG27" s="45" t="str">
        <f>[23]Outubro!$I$36</f>
        <v>NE</v>
      </c>
      <c r="AH27" s="2"/>
    </row>
    <row r="28" spans="1:36" ht="12.75" customHeight="1">
      <c r="A28" s="15" t="s">
        <v>18</v>
      </c>
      <c r="B28" s="88" t="str">
        <f>[24]Outubro!$I$5</f>
        <v>NO</v>
      </c>
      <c r="C28" s="88" t="str">
        <f>[24]Outubro!$I$6</f>
        <v>L</v>
      </c>
      <c r="D28" s="88" t="str">
        <f>[24]Outubro!$I$7</f>
        <v>L</v>
      </c>
      <c r="E28" s="88" t="str">
        <f>[24]Outubro!$I$8</f>
        <v>L</v>
      </c>
      <c r="F28" s="88" t="str">
        <f>[24]Outubro!$I$9</f>
        <v>L</v>
      </c>
      <c r="G28" s="88" t="str">
        <f>[24]Outubro!$I$10</f>
        <v>L</v>
      </c>
      <c r="H28" s="88" t="str">
        <f>[24]Outubro!$I$11</f>
        <v>SE</v>
      </c>
      <c r="I28" s="88" t="str">
        <f>[24]Outubro!$I$12</f>
        <v>L</v>
      </c>
      <c r="J28" s="88" t="str">
        <f>[24]Outubro!$I$13</f>
        <v>L</v>
      </c>
      <c r="K28" s="88" t="str">
        <f>[24]Outubro!$I$14</f>
        <v>L</v>
      </c>
      <c r="L28" s="88" t="str">
        <f>[24]Outubro!$I$15</f>
        <v>SE</v>
      </c>
      <c r="M28" s="88" t="str">
        <f>[24]Outubro!$I$16</f>
        <v>L</v>
      </c>
      <c r="N28" s="88" t="str">
        <f>[24]Outubro!$I$17</f>
        <v>NE</v>
      </c>
      <c r="O28" s="88" t="str">
        <f>[24]Outubro!$I$18</f>
        <v>S</v>
      </c>
      <c r="P28" s="88" t="str">
        <f>[24]Outubro!$I$19</f>
        <v>L</v>
      </c>
      <c r="Q28" s="88" t="str">
        <f>[24]Outubro!$I$20</f>
        <v>O</v>
      </c>
      <c r="R28" s="88" t="str">
        <f>[24]Outubro!$I$21</f>
        <v>O</v>
      </c>
      <c r="S28" s="88" t="str">
        <f>[24]Outubro!$I$22</f>
        <v>SE</v>
      </c>
      <c r="T28" s="88" t="str">
        <f>[24]Outubro!$I$23</f>
        <v>O</v>
      </c>
      <c r="U28" s="88" t="str">
        <f>[24]Outubro!$I$24</f>
        <v>L</v>
      </c>
      <c r="V28" s="88" t="str">
        <f>[24]Outubro!$I$25</f>
        <v>SE</v>
      </c>
      <c r="W28" s="88" t="str">
        <f>[24]Outubro!$I$26</f>
        <v>L</v>
      </c>
      <c r="X28" s="88" t="str">
        <f>[24]Outubro!$I$27</f>
        <v>SE</v>
      </c>
      <c r="Y28" s="88" t="str">
        <f>[24]Outubro!$I$28</f>
        <v>L</v>
      </c>
      <c r="Z28" s="88" t="str">
        <f>[24]Outubro!$I$29</f>
        <v>NE</v>
      </c>
      <c r="AA28" s="88" t="str">
        <f>[24]Outubro!$I$30</f>
        <v>L</v>
      </c>
      <c r="AB28" s="88" t="str">
        <f>[24]Outubro!$I$31</f>
        <v>N</v>
      </c>
      <c r="AC28" s="88" t="str">
        <f>[24]Outubro!$I$32</f>
        <v>NO</v>
      </c>
      <c r="AD28" s="88" t="str">
        <f>[24]Outubro!$I$33</f>
        <v>O</v>
      </c>
      <c r="AE28" s="88" t="str">
        <f>[24]Outubro!$I$34</f>
        <v>NO</v>
      </c>
      <c r="AF28" s="88" t="str">
        <f>[24]Outubro!$I$35</f>
        <v>L</v>
      </c>
      <c r="AG28" s="45" t="str">
        <f>[24]Outubro!$I$36</f>
        <v>L</v>
      </c>
      <c r="AH28" s="2"/>
    </row>
    <row r="29" spans="1:36" ht="13.5" customHeight="1">
      <c r="A29" s="15" t="s">
        <v>19</v>
      </c>
      <c r="B29" s="88" t="str">
        <f>[25]Outubro!$I$5</f>
        <v>S</v>
      </c>
      <c r="C29" s="88" t="str">
        <f>[25]Outubro!$I$6</f>
        <v>L</v>
      </c>
      <c r="D29" s="88" t="str">
        <f>[25]Outubro!$I$7</f>
        <v>L</v>
      </c>
      <c r="E29" s="88" t="str">
        <f>[25]Outubro!$I$8</f>
        <v>NE</v>
      </c>
      <c r="F29" s="88" t="str">
        <f>[25]Outubro!$I$9</f>
        <v>NE</v>
      </c>
      <c r="G29" s="88" t="str">
        <f>[25]Outubro!$I$10</f>
        <v>NE</v>
      </c>
      <c r="H29" s="88" t="str">
        <f>[25]Outubro!$I$11</f>
        <v>L</v>
      </c>
      <c r="I29" s="88" t="str">
        <f>[25]Outubro!$I$12</f>
        <v>NE</v>
      </c>
      <c r="J29" s="88" t="str">
        <f>[25]Outubro!$I$13</f>
        <v>NE</v>
      </c>
      <c r="K29" s="88" t="str">
        <f>[25]Outubro!$I$14</f>
        <v>NE</v>
      </c>
      <c r="L29" s="88" t="str">
        <f>[25]Outubro!$I$15</f>
        <v>S</v>
      </c>
      <c r="M29" s="88" t="str">
        <f>[25]Outubro!$I$16</f>
        <v>S</v>
      </c>
      <c r="N29" s="88" t="str">
        <f>[25]Outubro!$I$17</f>
        <v>S</v>
      </c>
      <c r="O29" s="88" t="str">
        <f>[25]Outubro!$I$18</f>
        <v>S</v>
      </c>
      <c r="P29" s="88" t="str">
        <f>[25]Outubro!$I$19</f>
        <v>NE</v>
      </c>
      <c r="Q29" s="88" t="str">
        <f>[25]Outubro!$I$20</f>
        <v>NE</v>
      </c>
      <c r="R29" s="88" t="str">
        <f>[25]Outubro!$I$21</f>
        <v>N</v>
      </c>
      <c r="S29" s="88" t="str">
        <f>[25]Outubro!$I$22</f>
        <v>N</v>
      </c>
      <c r="T29" s="88" t="str">
        <f>[25]Outubro!$I$23</f>
        <v>N</v>
      </c>
      <c r="U29" s="88" t="str">
        <f>[25]Outubro!$I$24</f>
        <v>S</v>
      </c>
      <c r="V29" s="88" t="str">
        <f>[25]Outubro!$I$25</f>
        <v>L</v>
      </c>
      <c r="W29" s="88" t="str">
        <f>[25]Outubro!$I$26</f>
        <v>L</v>
      </c>
      <c r="X29" s="88" t="str">
        <f>[25]Outubro!$I$27</f>
        <v>L</v>
      </c>
      <c r="Y29" s="88" t="str">
        <f>[25]Outubro!$I$28</f>
        <v>NE</v>
      </c>
      <c r="Z29" s="88" t="str">
        <f>[25]Outubro!$I$29</f>
        <v>NE</v>
      </c>
      <c r="AA29" s="88" t="str">
        <f>[25]Outubro!$I$30</f>
        <v>NE</v>
      </c>
      <c r="AB29" s="88" t="str">
        <f>[25]Outubro!$I$31</f>
        <v>NE</v>
      </c>
      <c r="AC29" s="88" t="str">
        <f>[25]Outubro!$I$32</f>
        <v>NE</v>
      </c>
      <c r="AD29" s="88" t="str">
        <f>[25]Outubro!$I$33</f>
        <v>N</v>
      </c>
      <c r="AE29" s="88" t="str">
        <f>[25]Outubro!$I$34</f>
        <v>N</v>
      </c>
      <c r="AF29" s="88" t="str">
        <f>[25]Outubro!$I$35</f>
        <v>N</v>
      </c>
      <c r="AG29" s="45" t="str">
        <f>[25]Outubro!$I$36</f>
        <v>NE</v>
      </c>
      <c r="AH29" s="2"/>
    </row>
    <row r="30" spans="1:36" ht="12.75" customHeight="1">
      <c r="A30" s="15" t="s">
        <v>31</v>
      </c>
      <c r="B30" s="88" t="str">
        <f>[26]Outubro!$I$5</f>
        <v>NO</v>
      </c>
      <c r="C30" s="88" t="str">
        <f>[26]Outubro!$I$6</f>
        <v>SE</v>
      </c>
      <c r="D30" s="88" t="str">
        <f>[26]Outubro!$I$7</f>
        <v>SE</v>
      </c>
      <c r="E30" s="88" t="str">
        <f>[26]Outubro!$I$8</f>
        <v>L</v>
      </c>
      <c r="F30" s="88" t="str">
        <f>[26]Outubro!$I$9</f>
        <v>L</v>
      </c>
      <c r="G30" s="88" t="str">
        <f>[26]Outubro!$I$10</f>
        <v>NE</v>
      </c>
      <c r="H30" s="88" t="str">
        <f>[26]Outubro!$I$11</f>
        <v>SE</v>
      </c>
      <c r="I30" s="88" t="str">
        <f>[26]Outubro!$I$12</f>
        <v>L</v>
      </c>
      <c r="J30" s="88" t="str">
        <f>[26]Outubro!$I$13</f>
        <v>NE</v>
      </c>
      <c r="K30" s="88" t="str">
        <f>[26]Outubro!$I$14</f>
        <v>NE</v>
      </c>
      <c r="L30" s="88" t="str">
        <f>[26]Outubro!$I$15</f>
        <v>L</v>
      </c>
      <c r="M30" s="88" t="str">
        <f>[26]Outubro!$I$16</f>
        <v>L</v>
      </c>
      <c r="N30" s="88" t="str">
        <f>[26]Outubro!$I$17</f>
        <v>NO</v>
      </c>
      <c r="O30" s="88" t="str">
        <f>[26]Outubro!$I$18</f>
        <v>SE</v>
      </c>
      <c r="P30" s="88" t="str">
        <f>[26]Outubro!$I$19</f>
        <v>SE</v>
      </c>
      <c r="Q30" s="88" t="str">
        <f>[26]Outubro!$I$20</f>
        <v>NO</v>
      </c>
      <c r="R30" s="88" t="str">
        <f>[26]Outubro!$I$21</f>
        <v>NO</v>
      </c>
      <c r="S30" s="88" t="str">
        <f>[26]Outubro!$I$22</f>
        <v>NO</v>
      </c>
      <c r="T30" s="88" t="str">
        <f>[26]Outubro!$I$23</f>
        <v>NO</v>
      </c>
      <c r="U30" s="88" t="str">
        <f>[26]Outubro!$I$24</f>
        <v>SE</v>
      </c>
      <c r="V30" s="88" t="str">
        <f>[26]Outubro!$I$25</f>
        <v>SE</v>
      </c>
      <c r="W30" s="88" t="str">
        <f>[26]Outubro!$I$26</f>
        <v>SE</v>
      </c>
      <c r="X30" s="88" t="str">
        <f>[26]Outubro!$I$27</f>
        <v>SE</v>
      </c>
      <c r="Y30" s="88" t="str">
        <f>[26]Outubro!$I$28</f>
        <v>NE</v>
      </c>
      <c r="Z30" s="88" t="str">
        <f>[26]Outubro!$I$29</f>
        <v>L</v>
      </c>
      <c r="AA30" s="88" t="str">
        <f>[26]Outubro!$I$30</f>
        <v>NE</v>
      </c>
      <c r="AB30" s="88" t="str">
        <f>[26]Outubro!$I$31</f>
        <v>N</v>
      </c>
      <c r="AC30" s="88" t="str">
        <f>[26]Outubro!$I$32</f>
        <v>N</v>
      </c>
      <c r="AD30" s="88" t="str">
        <f>[26]Outubro!$I$33</f>
        <v>NO</v>
      </c>
      <c r="AE30" s="88" t="str">
        <f>[26]Outubro!$I$34</f>
        <v>NO</v>
      </c>
      <c r="AF30" s="88" t="str">
        <f>[26]Outubro!$I$35</f>
        <v>NO</v>
      </c>
      <c r="AG30" s="45" t="str">
        <f>[26]Outubro!$I$36</f>
        <v>NO</v>
      </c>
      <c r="AH30" s="2"/>
    </row>
    <row r="31" spans="1:36" ht="12.75" customHeight="1">
      <c r="A31" s="15" t="s">
        <v>48</v>
      </c>
      <c r="B31" s="88" t="str">
        <f>[27]Outubro!$I$5</f>
        <v>L</v>
      </c>
      <c r="C31" s="88" t="str">
        <f>[27]Outubro!$I$6</f>
        <v>SE</v>
      </c>
      <c r="D31" s="88" t="str">
        <f>[27]Outubro!$I$7</f>
        <v>SE</v>
      </c>
      <c r="E31" s="88" t="str">
        <f>[27]Outubro!$I$8</f>
        <v>L</v>
      </c>
      <c r="F31" s="88" t="str">
        <f>[27]Outubro!$I$9</f>
        <v>L</v>
      </c>
      <c r="G31" s="88" t="str">
        <f>[27]Outubro!$I$10</f>
        <v>L</v>
      </c>
      <c r="H31" s="88" t="str">
        <f>[27]Outubro!$I$11</f>
        <v>L</v>
      </c>
      <c r="I31" s="88" t="str">
        <f>[27]Outubro!$I$12</f>
        <v>L</v>
      </c>
      <c r="J31" s="88" t="str">
        <f>[27]Outubro!$I$13</f>
        <v>L</v>
      </c>
      <c r="K31" s="88" t="str">
        <f>[27]Outubro!$I$14</f>
        <v>L</v>
      </c>
      <c r="L31" s="88" t="str">
        <f>[27]Outubro!$I$15</f>
        <v>L</v>
      </c>
      <c r="M31" s="88" t="str">
        <f>[27]Outubro!$I$16</f>
        <v>L</v>
      </c>
      <c r="N31" s="88" t="str">
        <f>[27]Outubro!$I$17</f>
        <v>NE</v>
      </c>
      <c r="O31" s="88" t="str">
        <f>[27]Outubro!$I$18</f>
        <v>O</v>
      </c>
      <c r="P31" s="88" t="str">
        <f>[27]Outubro!$I$19</f>
        <v>SO</v>
      </c>
      <c r="Q31" s="88" t="str">
        <f>[27]Outubro!$I$20</f>
        <v>NO</v>
      </c>
      <c r="R31" s="88" t="str">
        <f>[27]Outubro!$I$21</f>
        <v>N</v>
      </c>
      <c r="S31" s="88" t="str">
        <f>[27]Outubro!$I$22</f>
        <v>L</v>
      </c>
      <c r="T31" s="88" t="str">
        <f>[27]Outubro!$I$23</f>
        <v>L</v>
      </c>
      <c r="U31" s="88" t="str">
        <f>[27]Outubro!$I$24</f>
        <v>L</v>
      </c>
      <c r="V31" s="88" t="str">
        <f>[27]Outubro!$I$25</f>
        <v>SE</v>
      </c>
      <c r="W31" s="88" t="str">
        <f>[27]Outubro!$I$26</f>
        <v>SE</v>
      </c>
      <c r="X31" s="88" t="str">
        <f>[27]Outubro!$I$27</f>
        <v>NE</v>
      </c>
      <c r="Y31" s="88" t="str">
        <f>[27]Outubro!$I$28</f>
        <v>L</v>
      </c>
      <c r="Z31" s="88" t="str">
        <f>[27]Outubro!$I$29</f>
        <v>NE</v>
      </c>
      <c r="AA31" s="88" t="str">
        <f>[27]Outubro!$I$30</f>
        <v>L</v>
      </c>
      <c r="AB31" s="88" t="str">
        <f>[27]Outubro!$I$31</f>
        <v>L</v>
      </c>
      <c r="AC31" s="88" t="str">
        <f>[27]Outubro!$I$32</f>
        <v>L</v>
      </c>
      <c r="AD31" s="88" t="str">
        <f>[27]Outubro!$I$33</f>
        <v>NO</v>
      </c>
      <c r="AE31" s="92" t="str">
        <f>[27]Outubro!$I$34</f>
        <v>NE</v>
      </c>
      <c r="AF31" s="92" t="str">
        <f>[27]Outubro!$I$35</f>
        <v>N</v>
      </c>
      <c r="AG31" s="45" t="str">
        <f>[27]Outubro!$I$36</f>
        <v>L</v>
      </c>
      <c r="AH31" s="2"/>
    </row>
    <row r="32" spans="1:36" ht="12.75" customHeight="1">
      <c r="A32" s="15" t="s">
        <v>20</v>
      </c>
      <c r="B32" s="87" t="str">
        <f>[28]Outubro!$I$5</f>
        <v>N</v>
      </c>
      <c r="C32" s="87" t="str">
        <f>[28]Outubro!$I$6</f>
        <v>SE</v>
      </c>
      <c r="D32" s="87" t="str">
        <f>[28]Outubro!$I$7</f>
        <v>SE</v>
      </c>
      <c r="E32" s="87" t="str">
        <f>[28]Outubro!$I$8</f>
        <v>SE</v>
      </c>
      <c r="F32" s="87" t="str">
        <f>[28]Outubro!$I$9</f>
        <v>SE</v>
      </c>
      <c r="G32" s="87" t="str">
        <f>[28]Outubro!$I$10</f>
        <v>SE</v>
      </c>
      <c r="H32" s="87" t="str">
        <f>[28]Outubro!$I$11</f>
        <v>NE</v>
      </c>
      <c r="I32" s="87" t="str">
        <f>[28]Outubro!$I$12</f>
        <v>SE</v>
      </c>
      <c r="J32" s="87" t="str">
        <f>[28]Outubro!$I$13</f>
        <v>L</v>
      </c>
      <c r="K32" s="87" t="str">
        <f>[28]Outubro!$I$14</f>
        <v>NE</v>
      </c>
      <c r="L32" s="87" t="str">
        <f>[28]Outubro!$I$15</f>
        <v>NE</v>
      </c>
      <c r="M32" s="87" t="str">
        <f>[28]Outubro!$I$16</f>
        <v>NE</v>
      </c>
      <c r="N32" s="87" t="str">
        <f>[28]Outubro!$I$17</f>
        <v>NE</v>
      </c>
      <c r="O32" s="87" t="str">
        <f>[28]Outubro!$I$18</f>
        <v>N</v>
      </c>
      <c r="P32" s="87" t="str">
        <f>[28]Outubro!$I$19</f>
        <v>SE</v>
      </c>
      <c r="Q32" s="87" t="str">
        <f>[28]Outubro!$I$20</f>
        <v>S</v>
      </c>
      <c r="R32" s="87" t="str">
        <f>[28]Outubro!$I$21</f>
        <v>S</v>
      </c>
      <c r="S32" s="87" t="str">
        <f>[28]Outubro!$I$22</f>
        <v>S</v>
      </c>
      <c r="T32" s="87" t="str">
        <f>[28]Outubro!$I$23</f>
        <v>SO</v>
      </c>
      <c r="U32" s="87" t="str">
        <f>[28]Outubro!$I$24</f>
        <v>S</v>
      </c>
      <c r="V32" s="87" t="str">
        <f>[28]Outubro!$I$25</f>
        <v>S</v>
      </c>
      <c r="W32" s="87" t="str">
        <f>[28]Outubro!$I$26</f>
        <v>SE</v>
      </c>
      <c r="X32" s="87" t="str">
        <f>[28]Outubro!$I$27</f>
        <v>SE</v>
      </c>
      <c r="Y32" s="87" t="str">
        <f>[28]Outubro!$I$28</f>
        <v>NO</v>
      </c>
      <c r="Z32" s="87" t="str">
        <f>[28]Outubro!$I$29</f>
        <v>N</v>
      </c>
      <c r="AA32" s="87" t="str">
        <f>[28]Outubro!$I$30</f>
        <v>NE</v>
      </c>
      <c r="AB32" s="87" t="str">
        <f>[28]Outubro!$I$31</f>
        <v>N</v>
      </c>
      <c r="AC32" s="87" t="str">
        <f>[28]Outubro!$I$32</f>
        <v>SE</v>
      </c>
      <c r="AD32" s="87" t="str">
        <f>[28]Outubro!$I$33</f>
        <v>N</v>
      </c>
      <c r="AE32" s="87" t="str">
        <f>[28]Outubro!$I$34</f>
        <v>NO</v>
      </c>
      <c r="AF32" s="87" t="str">
        <f>[28]Outubro!$I$35</f>
        <v>NO</v>
      </c>
      <c r="AG32" s="81" t="str">
        <f>[28]Outubro!$I$36</f>
        <v>SE</v>
      </c>
      <c r="AH32" s="2"/>
    </row>
    <row r="33" spans="1:35" s="5" customFormat="1" ht="17.100000000000001" customHeight="1">
      <c r="A33" s="24" t="s">
        <v>144</v>
      </c>
      <c r="B33" s="25" t="s">
        <v>52</v>
      </c>
      <c r="C33" s="25" t="s">
        <v>53</v>
      </c>
      <c r="D33" s="25" t="s">
        <v>52</v>
      </c>
      <c r="E33" s="25" t="s">
        <v>52</v>
      </c>
      <c r="F33" s="25" t="s">
        <v>52</v>
      </c>
      <c r="G33" s="25" t="s">
        <v>52</v>
      </c>
      <c r="H33" s="25" t="s">
        <v>52</v>
      </c>
      <c r="I33" s="25" t="s">
        <v>52</v>
      </c>
      <c r="J33" s="25" t="s">
        <v>139</v>
      </c>
      <c r="K33" s="25" t="s">
        <v>139</v>
      </c>
      <c r="L33" s="25" t="s">
        <v>52</v>
      </c>
      <c r="M33" s="25" t="s">
        <v>52</v>
      </c>
      <c r="N33" s="25" t="s">
        <v>139</v>
      </c>
      <c r="O33" s="25" t="s">
        <v>140</v>
      </c>
      <c r="P33" s="36" t="s">
        <v>52</v>
      </c>
      <c r="Q33" s="36" t="s">
        <v>139</v>
      </c>
      <c r="R33" s="36" t="s">
        <v>142</v>
      </c>
      <c r="S33" s="36" t="s">
        <v>143</v>
      </c>
      <c r="T33" s="36" t="s">
        <v>143</v>
      </c>
      <c r="U33" s="36" t="s">
        <v>52</v>
      </c>
      <c r="V33" s="36" t="s">
        <v>53</v>
      </c>
      <c r="W33" s="36" t="s">
        <v>52</v>
      </c>
      <c r="X33" s="36" t="s">
        <v>53</v>
      </c>
      <c r="Y33" s="36" t="s">
        <v>143</v>
      </c>
      <c r="Z33" s="36" t="s">
        <v>139</v>
      </c>
      <c r="AA33" s="36" t="s">
        <v>139</v>
      </c>
      <c r="AB33" s="36" t="s">
        <v>139</v>
      </c>
      <c r="AC33" s="36" t="s">
        <v>139</v>
      </c>
      <c r="AD33" s="36" t="s">
        <v>143</v>
      </c>
      <c r="AE33" s="36" t="s">
        <v>143</v>
      </c>
      <c r="AF33" s="36" t="s">
        <v>143</v>
      </c>
      <c r="AG33" s="46"/>
      <c r="AH33" s="10"/>
    </row>
    <row r="34" spans="1:35">
      <c r="A34" s="104" t="s">
        <v>137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37"/>
      <c r="AG34" s="38" t="s">
        <v>52</v>
      </c>
      <c r="AH34" s="2"/>
    </row>
    <row r="35" spans="1:35">
      <c r="AD35" s="9"/>
      <c r="AE35" s="1"/>
      <c r="AF35"/>
      <c r="AG35"/>
      <c r="AH35"/>
    </row>
    <row r="36" spans="1:35">
      <c r="A36" s="48"/>
      <c r="B36" s="48"/>
      <c r="C36" s="49"/>
      <c r="D36" s="49" t="s">
        <v>56</v>
      </c>
      <c r="E36" s="49"/>
      <c r="F36" s="49"/>
      <c r="G36" s="49"/>
      <c r="R36" s="2" t="s">
        <v>49</v>
      </c>
      <c r="AC36" s="2" t="s">
        <v>54</v>
      </c>
      <c r="AG36" s="9"/>
      <c r="AH36" s="2"/>
    </row>
    <row r="37" spans="1:35">
      <c r="O37" s="41"/>
      <c r="P37" s="41"/>
      <c r="Q37" s="41"/>
      <c r="R37" s="41" t="s">
        <v>50</v>
      </c>
      <c r="S37" s="41"/>
      <c r="T37" s="41"/>
      <c r="U37" s="41"/>
      <c r="AC37" s="41" t="s">
        <v>55</v>
      </c>
      <c r="AD37" s="41"/>
      <c r="AG37" s="2"/>
      <c r="AH37" s="2"/>
      <c r="AI37" s="2"/>
    </row>
    <row r="38" spans="1:35">
      <c r="A38" s="47"/>
      <c r="AD38" s="9"/>
      <c r="AE38" s="1"/>
      <c r="AF38"/>
      <c r="AG38"/>
      <c r="AH38"/>
    </row>
    <row r="39" spans="1:35">
      <c r="C39" s="2" t="s">
        <v>51</v>
      </c>
    </row>
  </sheetData>
  <sheetProtection password="C6EC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6"/>
  <sheetViews>
    <sheetView topLeftCell="B14" zoomScale="90" zoomScaleNormal="90" workbookViewId="0">
      <selection activeCell="AG5" sqref="AG5:AG34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7" width="5.42578125" style="2" bestFit="1" customWidth="1"/>
    <col min="18" max="18" width="5.42578125" style="2" customWidth="1"/>
    <col min="19" max="19" width="6.28515625" style="2" customWidth="1"/>
    <col min="20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4" s="4" customFormat="1" ht="20.100000000000001" customHeight="1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4" s="5" customFormat="1" ht="20.100000000000001" customHeight="1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39</v>
      </c>
      <c r="AH3" s="10"/>
    </row>
    <row r="4" spans="1:34" s="5" customFormat="1" ht="20.100000000000001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10"/>
    </row>
    <row r="5" spans="1:34" s="5" customFormat="1" ht="20.100000000000001" customHeight="1">
      <c r="A5" s="15" t="s">
        <v>44</v>
      </c>
      <c r="B5" s="17">
        <f>[1]Outubro!$J$5</f>
        <v>52.2</v>
      </c>
      <c r="C5" s="17">
        <f>[1]Outubro!$J$6</f>
        <v>34.92</v>
      </c>
      <c r="D5" s="17">
        <f>[1]Outubro!$J$7</f>
        <v>40.32</v>
      </c>
      <c r="E5" s="17">
        <f>[1]Outubro!$J$8</f>
        <v>38.519999999999996</v>
      </c>
      <c r="F5" s="17">
        <f>[1]Outubro!$J$9</f>
        <v>30.6</v>
      </c>
      <c r="G5" s="17">
        <f>[1]Outubro!$J$10</f>
        <v>27.720000000000002</v>
      </c>
      <c r="H5" s="17">
        <f>[1]Outubro!$J$11</f>
        <v>24.48</v>
      </c>
      <c r="I5" s="17">
        <f>[1]Outubro!$J$12</f>
        <v>20.52</v>
      </c>
      <c r="J5" s="17">
        <f>[1]Outubro!$J$13</f>
        <v>22.68</v>
      </c>
      <c r="K5" s="17">
        <f>[1]Outubro!$J$14</f>
        <v>18.36</v>
      </c>
      <c r="L5" s="17">
        <f>[1]Outubro!$J$15</f>
        <v>30.96</v>
      </c>
      <c r="M5" s="17">
        <f>[1]Outubro!$J$16</f>
        <v>24.12</v>
      </c>
      <c r="N5" s="17">
        <f>[1]Outubro!$J$17</f>
        <v>21.240000000000002</v>
      </c>
      <c r="O5" s="17">
        <f>[1]Outubro!$J$18</f>
        <v>24.840000000000003</v>
      </c>
      <c r="P5" s="17">
        <f>[1]Outubro!$J$19</f>
        <v>24.840000000000003</v>
      </c>
      <c r="Q5" s="17">
        <f>[1]Outubro!$J$20</f>
        <v>31.319999999999997</v>
      </c>
      <c r="R5" s="17">
        <f>[1]Outubro!$J$21</f>
        <v>38.159999999999997</v>
      </c>
      <c r="S5" s="17">
        <f>[1]Outubro!$J$22</f>
        <v>37.800000000000004</v>
      </c>
      <c r="T5" s="17">
        <f>[1]Outubro!$J$23</f>
        <v>27.36</v>
      </c>
      <c r="U5" s="17">
        <f>[1]Outubro!$J$24</f>
        <v>66.239999999999995</v>
      </c>
      <c r="V5" s="17">
        <f>[1]Outubro!$J$25</f>
        <v>26.64</v>
      </c>
      <c r="W5" s="17">
        <f>[1]Outubro!$J$26</f>
        <v>25.92</v>
      </c>
      <c r="X5" s="17">
        <f>[1]Outubro!$J$27</f>
        <v>48.96</v>
      </c>
      <c r="Y5" s="17">
        <f>[1]Outubro!$J$28</f>
        <v>46.080000000000005</v>
      </c>
      <c r="Z5" s="17">
        <f>[1]Outubro!$J$29</f>
        <v>28.08</v>
      </c>
      <c r="AA5" s="17">
        <f>[1]Outubro!$J$30</f>
        <v>32.04</v>
      </c>
      <c r="AB5" s="17">
        <f>[1]Outubro!$J$31</f>
        <v>22.68</v>
      </c>
      <c r="AC5" s="17">
        <f>[1]Outubro!$J$32</f>
        <v>23.400000000000002</v>
      </c>
      <c r="AD5" s="17">
        <f>[1]Outubro!$J$33</f>
        <v>23.400000000000002</v>
      </c>
      <c r="AE5" s="17">
        <f>[1]Outubro!$J$34</f>
        <v>71.64</v>
      </c>
      <c r="AF5" s="17">
        <f>[1]Outubro!$J$35</f>
        <v>27</v>
      </c>
      <c r="AG5" s="27">
        <f>MAX(B5:AF5)</f>
        <v>71.64</v>
      </c>
      <c r="AH5" s="10"/>
    </row>
    <row r="6" spans="1:34" s="1" customFormat="1" ht="17.100000000000001" customHeight="1">
      <c r="A6" s="15" t="s">
        <v>0</v>
      </c>
      <c r="B6" s="17">
        <f>[2]Outubro!$J$5</f>
        <v>41.76</v>
      </c>
      <c r="C6" s="17">
        <f>[2]Outubro!$J$6</f>
        <v>34.92</v>
      </c>
      <c r="D6" s="17">
        <f>[2]Outubro!$J$7</f>
        <v>55.080000000000005</v>
      </c>
      <c r="E6" s="17">
        <f>[2]Outubro!$J$8</f>
        <v>52.92</v>
      </c>
      <c r="F6" s="17">
        <f>[2]Outubro!$J$9</f>
        <v>45</v>
      </c>
      <c r="G6" s="17">
        <f>[2]Outubro!$J$10</f>
        <v>39.6</v>
      </c>
      <c r="H6" s="17">
        <f>[2]Outubro!$J$11</f>
        <v>56.519999999999996</v>
      </c>
      <c r="I6" s="17">
        <f>[2]Outubro!$J$12</f>
        <v>33.480000000000004</v>
      </c>
      <c r="J6" s="17">
        <f>[2]Outubro!$J$13</f>
        <v>40.32</v>
      </c>
      <c r="K6" s="17">
        <f>[2]Outubro!$J$14</f>
        <v>41.04</v>
      </c>
      <c r="L6" s="17">
        <f>[2]Outubro!$J$15</f>
        <v>32.76</v>
      </c>
      <c r="M6" s="17">
        <f>[2]Outubro!$J$16</f>
        <v>31.319999999999997</v>
      </c>
      <c r="N6" s="17">
        <f>[2]Outubro!$J$17</f>
        <v>41.04</v>
      </c>
      <c r="O6" s="17">
        <f>[2]Outubro!$J$18</f>
        <v>26.28</v>
      </c>
      <c r="P6" s="17">
        <f>[2]Outubro!$J$19</f>
        <v>35.64</v>
      </c>
      <c r="Q6" s="17">
        <f>[2]Outubro!$J$20</f>
        <v>52.92</v>
      </c>
      <c r="R6" s="17">
        <f>[2]Outubro!$J$21</f>
        <v>47.88</v>
      </c>
      <c r="S6" s="17">
        <f>[2]Outubro!$J$22</f>
        <v>40.680000000000007</v>
      </c>
      <c r="T6" s="17">
        <f>[2]Outubro!$J$23</f>
        <v>47.88</v>
      </c>
      <c r="U6" s="17">
        <f>[2]Outubro!$J$24</f>
        <v>47.519999999999996</v>
      </c>
      <c r="V6" s="17">
        <f>[2]Outubro!$J$25</f>
        <v>30.96</v>
      </c>
      <c r="W6" s="17">
        <f>[2]Outubro!$J$26</f>
        <v>39.96</v>
      </c>
      <c r="X6" s="17">
        <f>[2]Outubro!$J$27</f>
        <v>38.880000000000003</v>
      </c>
      <c r="Y6" s="17">
        <f>[2]Outubro!$J$28</f>
        <v>21.6</v>
      </c>
      <c r="Z6" s="17">
        <f>[2]Outubro!$J$29</f>
        <v>22.68</v>
      </c>
      <c r="AA6" s="17">
        <f>[2]Outubro!$J$30</f>
        <v>27.36</v>
      </c>
      <c r="AB6" s="17">
        <f>[2]Outubro!$J$31</f>
        <v>41.76</v>
      </c>
      <c r="AC6" s="17">
        <f>[2]Outubro!$J$32</f>
        <v>32.4</v>
      </c>
      <c r="AD6" s="17">
        <f>[2]Outubro!$J$33</f>
        <v>37.080000000000005</v>
      </c>
      <c r="AE6" s="17">
        <f>[2]Outubro!$J$34</f>
        <v>61.2</v>
      </c>
      <c r="AF6" s="17">
        <f>[2]Outubro!$J$35</f>
        <v>24.12</v>
      </c>
      <c r="AG6" s="28">
        <f>MAX(B6:AF6)</f>
        <v>61.2</v>
      </c>
      <c r="AH6" s="2"/>
    </row>
    <row r="7" spans="1:34" ht="17.100000000000001" customHeight="1">
      <c r="A7" s="15" t="s">
        <v>1</v>
      </c>
      <c r="B7" s="83" t="str">
        <f>[3]Outubro!$J$5</f>
        <v>*</v>
      </c>
      <c r="C7" s="83" t="str">
        <f>[3]Outubro!$J$6</f>
        <v>*</v>
      </c>
      <c r="D7" s="83" t="str">
        <f>[3]Outubro!$J$7</f>
        <v>*</v>
      </c>
      <c r="E7" s="83" t="str">
        <f>[3]Outubro!$J$8</f>
        <v>*</v>
      </c>
      <c r="F7" s="83" t="str">
        <f>[3]Outubro!$J$9</f>
        <v>*</v>
      </c>
      <c r="G7" s="83" t="str">
        <f>[3]Outubro!$J$10</f>
        <v>*</v>
      </c>
      <c r="H7" s="83" t="str">
        <f>[3]Outubro!$J$11</f>
        <v>*</v>
      </c>
      <c r="I7" s="83" t="str">
        <f>[3]Outubro!$J$12</f>
        <v>*</v>
      </c>
      <c r="J7" s="83" t="str">
        <f>[3]Outubro!$J$13</f>
        <v>*</v>
      </c>
      <c r="K7" s="83" t="str">
        <f>[3]Outubro!$J$14</f>
        <v>*</v>
      </c>
      <c r="L7" s="83" t="str">
        <f>[3]Outubro!$J$15</f>
        <v>*</v>
      </c>
      <c r="M7" s="83" t="str">
        <f>[3]Outubro!$J$16</f>
        <v>*</v>
      </c>
      <c r="N7" s="83" t="str">
        <f>[3]Outubro!$J$17</f>
        <v>*</v>
      </c>
      <c r="O7" s="83" t="str">
        <f>[3]Outubro!$J$18</f>
        <v>*</v>
      </c>
      <c r="P7" s="83" t="str">
        <f>[3]Outubro!$J$19</f>
        <v>*</v>
      </c>
      <c r="Q7" s="83" t="str">
        <f>[3]Outubro!$J$20</f>
        <v>*</v>
      </c>
      <c r="R7" s="83" t="str">
        <f>[3]Outubro!$J$21</f>
        <v>*</v>
      </c>
      <c r="S7" s="83" t="str">
        <f>[3]Outubro!$J$22</f>
        <v>*</v>
      </c>
      <c r="T7" s="83" t="str">
        <f>[3]Outubro!$J$23</f>
        <v>*</v>
      </c>
      <c r="U7" s="83" t="str">
        <f>[3]Outubro!$J$24</f>
        <v>*</v>
      </c>
      <c r="V7" s="83" t="str">
        <f>[3]Outubro!$J$25</f>
        <v>*</v>
      </c>
      <c r="W7" s="83" t="str">
        <f>[3]Outubro!$J$26</f>
        <v>*</v>
      </c>
      <c r="X7" s="83" t="str">
        <f>[3]Outubro!$J$27</f>
        <v>*</v>
      </c>
      <c r="Y7" s="17" t="str">
        <f>[3]Outubro!$J$28</f>
        <v>*</v>
      </c>
      <c r="Z7" s="17" t="str">
        <f>[3]Outubro!$J$29</f>
        <v>*</v>
      </c>
      <c r="AA7" s="17" t="str">
        <f>[3]Outubro!$J$30</f>
        <v>*</v>
      </c>
      <c r="AB7" s="17" t="str">
        <f>[3]Outubro!$J$31</f>
        <v>*</v>
      </c>
      <c r="AC7" s="17" t="str">
        <f>[3]Outubro!$J$32</f>
        <v>*</v>
      </c>
      <c r="AD7" s="17" t="str">
        <f>[3]Outubro!$J$33</f>
        <v>*</v>
      </c>
      <c r="AE7" s="17" t="str">
        <f>[3]Outubro!$J$34</f>
        <v>*</v>
      </c>
      <c r="AF7" s="17" t="str">
        <f>[3]Outubro!$J$35</f>
        <v>*</v>
      </c>
      <c r="AG7" s="28" t="s">
        <v>138</v>
      </c>
      <c r="AH7" s="2"/>
    </row>
    <row r="8" spans="1:34" ht="17.100000000000001" customHeight="1">
      <c r="A8" s="15" t="s">
        <v>76</v>
      </c>
      <c r="B8" s="17">
        <f>[4]Outubro!$J$5</f>
        <v>58.680000000000007</v>
      </c>
      <c r="C8" s="17">
        <f>[4]Outubro!$J$6</f>
        <v>40.680000000000007</v>
      </c>
      <c r="D8" s="17">
        <f>[4]Outubro!$J$7</f>
        <v>56.88</v>
      </c>
      <c r="E8" s="17">
        <f>[4]Outubro!$J$8</f>
        <v>56.88</v>
      </c>
      <c r="F8" s="17">
        <f>[4]Outubro!$J$9</f>
        <v>45.72</v>
      </c>
      <c r="G8" s="17">
        <f>[4]Outubro!$J$10</f>
        <v>44.64</v>
      </c>
      <c r="H8" s="17">
        <f>[4]Outubro!$J$11</f>
        <v>42.84</v>
      </c>
      <c r="I8" s="17">
        <f>[4]Outubro!$J$12</f>
        <v>29.880000000000003</v>
      </c>
      <c r="J8" s="17">
        <f>[4]Outubro!$J$13</f>
        <v>31.680000000000003</v>
      </c>
      <c r="K8" s="17">
        <f>[4]Outubro!$J$14</f>
        <v>34.92</v>
      </c>
      <c r="L8" s="17">
        <f>[4]Outubro!$J$15</f>
        <v>32.76</v>
      </c>
      <c r="M8" s="17">
        <f>[4]Outubro!$J$16</f>
        <v>37.080000000000005</v>
      </c>
      <c r="N8" s="17">
        <f>[4]Outubro!$J$17</f>
        <v>29.16</v>
      </c>
      <c r="O8" s="17">
        <f>[4]Outubro!$J$18</f>
        <v>25.56</v>
      </c>
      <c r="P8" s="17">
        <f>[4]Outubro!$J$19</f>
        <v>32.76</v>
      </c>
      <c r="Q8" s="17">
        <f>[4]Outubro!$J$20</f>
        <v>41.4</v>
      </c>
      <c r="R8" s="17">
        <f>[4]Outubro!$J$21</f>
        <v>25.56</v>
      </c>
      <c r="S8" s="17">
        <f>[4]Outubro!$J$22</f>
        <v>74.160000000000011</v>
      </c>
      <c r="T8" s="17">
        <f>[4]Outubro!$J$23</f>
        <v>33.840000000000003</v>
      </c>
      <c r="U8" s="17">
        <f>[4]Outubro!$J$24</f>
        <v>47.88</v>
      </c>
      <c r="V8" s="17">
        <f>[4]Outubro!$J$25</f>
        <v>41.4</v>
      </c>
      <c r="W8" s="17">
        <f>[4]Outubro!$J$26</f>
        <v>42.480000000000004</v>
      </c>
      <c r="X8" s="17">
        <f>[4]Outubro!$J$27</f>
        <v>41.4</v>
      </c>
      <c r="Y8" s="17">
        <f>[4]Outubro!$J$28</f>
        <v>39.96</v>
      </c>
      <c r="Z8" s="17">
        <f>[4]Outubro!$J$29</f>
        <v>35.64</v>
      </c>
      <c r="AA8" s="17">
        <f>[4]Outubro!$J$30</f>
        <v>27</v>
      </c>
      <c r="AB8" s="17">
        <f>[4]Outubro!$J$31</f>
        <v>33.119999999999997</v>
      </c>
      <c r="AC8" s="17">
        <f>[4]Outubro!$J$32</f>
        <v>34.92</v>
      </c>
      <c r="AD8" s="17">
        <f>[4]Outubro!$J$33</f>
        <v>34.56</v>
      </c>
      <c r="AE8" s="17">
        <f>[4]Outubro!$J$34</f>
        <v>40.32</v>
      </c>
      <c r="AF8" s="17">
        <f>[4]Outubro!$J$35</f>
        <v>61.2</v>
      </c>
      <c r="AG8" s="28">
        <f t="shared" ref="AG8:AG17" si="1">MAX(B8:AF8)</f>
        <v>74.160000000000011</v>
      </c>
      <c r="AH8" s="2"/>
    </row>
    <row r="9" spans="1:34" ht="17.100000000000001" customHeight="1">
      <c r="A9" s="15" t="s">
        <v>45</v>
      </c>
      <c r="B9" s="17">
        <f>[5]Outubro!$J$5</f>
        <v>30.96</v>
      </c>
      <c r="C9" s="17">
        <f>[5]Outubro!$J$6</f>
        <v>24.48</v>
      </c>
      <c r="D9" s="17">
        <f>[5]Outubro!$J$7</f>
        <v>35.28</v>
      </c>
      <c r="E9" s="17">
        <f>[5]Outubro!$J$8</f>
        <v>38.519999999999996</v>
      </c>
      <c r="F9" s="17">
        <f>[5]Outubro!$J$9</f>
        <v>35.28</v>
      </c>
      <c r="G9" s="17">
        <f>[5]Outubro!$J$10</f>
        <v>24.840000000000003</v>
      </c>
      <c r="H9" s="17">
        <f>[5]Outubro!$J$11</f>
        <v>40.32</v>
      </c>
      <c r="I9" s="17">
        <f>[5]Outubro!$J$12</f>
        <v>23.040000000000003</v>
      </c>
      <c r="J9" s="17">
        <f>[5]Outubro!$J$13</f>
        <v>30.6</v>
      </c>
      <c r="K9" s="17">
        <f>[5]Outubro!$J$14</f>
        <v>20.16</v>
      </c>
      <c r="L9" s="17">
        <f>[5]Outubro!$J$15</f>
        <v>23.759999999999998</v>
      </c>
      <c r="M9" s="17">
        <f>[5]Outubro!$J$16</f>
        <v>17.64</v>
      </c>
      <c r="N9" s="17">
        <f>[5]Outubro!$J$17</f>
        <v>19.440000000000001</v>
      </c>
      <c r="O9" s="17">
        <f>[5]Outubro!$J$18</f>
        <v>20.88</v>
      </c>
      <c r="P9" s="17">
        <f>[5]Outubro!$J$19</f>
        <v>25.2</v>
      </c>
      <c r="Q9" s="17">
        <f>[5]Outubro!$J$20</f>
        <v>27.720000000000002</v>
      </c>
      <c r="R9" s="17">
        <f>[5]Outubro!$J$21</f>
        <v>31.680000000000003</v>
      </c>
      <c r="S9" s="17">
        <f>[5]Outubro!$J$22</f>
        <v>33.840000000000003</v>
      </c>
      <c r="T9" s="17">
        <f>[5]Outubro!$J$23</f>
        <v>57.24</v>
      </c>
      <c r="U9" s="17">
        <f>[5]Outubro!$J$24</f>
        <v>28.8</v>
      </c>
      <c r="V9" s="17">
        <f>[5]Outubro!$J$25</f>
        <v>24.840000000000003</v>
      </c>
      <c r="W9" s="17">
        <f>[5]Outubro!$J$26</f>
        <v>25.56</v>
      </c>
      <c r="X9" s="17">
        <f>[5]Outubro!$J$27</f>
        <v>29.52</v>
      </c>
      <c r="Y9" s="17">
        <f>[5]Outubro!$J$28</f>
        <v>46.440000000000005</v>
      </c>
      <c r="Z9" s="17">
        <f>[5]Outubro!$J$29</f>
        <v>18</v>
      </c>
      <c r="AA9" s="17">
        <f>[5]Outubro!$J$30</f>
        <v>24.840000000000003</v>
      </c>
      <c r="AB9" s="17">
        <f>[5]Outubro!$J$31</f>
        <v>31.680000000000003</v>
      </c>
      <c r="AC9" s="17">
        <f>[5]Outubro!$J$32</f>
        <v>23.400000000000002</v>
      </c>
      <c r="AD9" s="17">
        <f>[5]Outubro!$J$33</f>
        <v>34.200000000000003</v>
      </c>
      <c r="AE9" s="17">
        <f>[5]Outubro!$J$34</f>
        <v>44.28</v>
      </c>
      <c r="AF9" s="17">
        <f>[5]Outubro!$J$35</f>
        <v>29.52</v>
      </c>
      <c r="AG9" s="28">
        <f t="shared" si="1"/>
        <v>57.24</v>
      </c>
      <c r="AH9" s="2"/>
    </row>
    <row r="10" spans="1:34" ht="17.100000000000001" customHeight="1">
      <c r="A10" s="15" t="s">
        <v>2</v>
      </c>
      <c r="B10" s="17">
        <f>[6]Outubro!$J$5</f>
        <v>44.28</v>
      </c>
      <c r="C10" s="17">
        <f>[6]Outubro!$J$6</f>
        <v>40.32</v>
      </c>
      <c r="D10" s="17">
        <f>[6]Outubro!$J$7</f>
        <v>64.44</v>
      </c>
      <c r="E10" s="17">
        <f>[6]Outubro!$J$8</f>
        <v>72</v>
      </c>
      <c r="F10" s="17">
        <f>[6]Outubro!$J$9</f>
        <v>64.44</v>
      </c>
      <c r="G10" s="17">
        <f>[6]Outubro!$J$10</f>
        <v>54.72</v>
      </c>
      <c r="H10" s="17">
        <f>[6]Outubro!$J$11</f>
        <v>52.56</v>
      </c>
      <c r="I10" s="17">
        <f>[6]Outubro!$J$12</f>
        <v>38.159999999999997</v>
      </c>
      <c r="J10" s="17">
        <f>[6]Outubro!$J$13</f>
        <v>44.64</v>
      </c>
      <c r="K10" s="17">
        <f>[6]Outubro!$J$14</f>
        <v>38.519999999999996</v>
      </c>
      <c r="L10" s="17">
        <f>[6]Outubro!$J$15</f>
        <v>43.92</v>
      </c>
      <c r="M10" s="17">
        <f>[6]Outubro!$J$16</f>
        <v>36</v>
      </c>
      <c r="N10" s="17">
        <f>[6]Outubro!$J$17</f>
        <v>25.56</v>
      </c>
      <c r="O10" s="17">
        <f>[6]Outubro!$J$18</f>
        <v>25.2</v>
      </c>
      <c r="P10" s="17">
        <f>[6]Outubro!$J$19</f>
        <v>32.76</v>
      </c>
      <c r="Q10" s="17">
        <f>[6]Outubro!$J$20</f>
        <v>41.4</v>
      </c>
      <c r="R10" s="17">
        <f>[6]Outubro!$J$21</f>
        <v>64.8</v>
      </c>
      <c r="S10" s="17">
        <f>[6]Outubro!$J$22</f>
        <v>63.72</v>
      </c>
      <c r="T10" s="17">
        <f>[6]Outubro!$J$23</f>
        <v>34.56</v>
      </c>
      <c r="U10" s="17">
        <f>[6]Outubro!$J$24</f>
        <v>50.4</v>
      </c>
      <c r="V10" s="17">
        <f>[6]Outubro!$J$25</f>
        <v>39.24</v>
      </c>
      <c r="W10" s="17">
        <f>[6]Outubro!$J$26</f>
        <v>48.24</v>
      </c>
      <c r="X10" s="17">
        <f>[6]Outubro!$J$27</f>
        <v>43.56</v>
      </c>
      <c r="Y10" s="17">
        <f>[6]Outubro!$J$28</f>
        <v>45.72</v>
      </c>
      <c r="Z10" s="17">
        <f>[6]Outubro!$J$29</f>
        <v>27.720000000000002</v>
      </c>
      <c r="AA10" s="17">
        <f>[6]Outubro!$J$30</f>
        <v>37.440000000000005</v>
      </c>
      <c r="AB10" s="17">
        <f>[6]Outubro!$J$31</f>
        <v>36.72</v>
      </c>
      <c r="AC10" s="17">
        <f>[6]Outubro!$J$32</f>
        <v>25.2</v>
      </c>
      <c r="AD10" s="17">
        <f>[6]Outubro!$J$33</f>
        <v>40.680000000000007</v>
      </c>
      <c r="AE10" s="17">
        <f>[6]Outubro!$J$34</f>
        <v>45.72</v>
      </c>
      <c r="AF10" s="17">
        <f>[6]Outubro!$J$35</f>
        <v>43.56</v>
      </c>
      <c r="AG10" s="28">
        <f t="shared" si="1"/>
        <v>72</v>
      </c>
      <c r="AH10" s="2"/>
    </row>
    <row r="11" spans="1:34" ht="17.100000000000001" customHeight="1">
      <c r="A11" s="15" t="s">
        <v>3</v>
      </c>
      <c r="B11" s="17">
        <f>[7]Outubro!$J$5</f>
        <v>46.080000000000005</v>
      </c>
      <c r="C11" s="17">
        <f>[7]Outubro!$J$6</f>
        <v>33.480000000000004</v>
      </c>
      <c r="D11" s="17">
        <f>[7]Outubro!$J$7</f>
        <v>38.880000000000003</v>
      </c>
      <c r="E11" s="17">
        <f>[7]Outubro!$J$8</f>
        <v>33.119999999999997</v>
      </c>
      <c r="F11" s="17">
        <f>[7]Outubro!$J$9</f>
        <v>28.8</v>
      </c>
      <c r="G11" s="17">
        <f>[7]Outubro!$J$10</f>
        <v>27</v>
      </c>
      <c r="H11" s="17">
        <f>[7]Outubro!$J$11</f>
        <v>27.36</v>
      </c>
      <c r="I11" s="17">
        <f>[7]Outubro!$J$12</f>
        <v>23.040000000000003</v>
      </c>
      <c r="J11" s="17">
        <f>[7]Outubro!$J$13</f>
        <v>25.56</v>
      </c>
      <c r="K11" s="17">
        <f>[7]Outubro!$J$14</f>
        <v>24.48</v>
      </c>
      <c r="L11" s="17">
        <f>[7]Outubro!$J$15</f>
        <v>37.440000000000005</v>
      </c>
      <c r="M11" s="17">
        <f>[7]Outubro!$J$16</f>
        <v>27.720000000000002</v>
      </c>
      <c r="N11" s="17">
        <f>[7]Outubro!$J$17</f>
        <v>30.6</v>
      </c>
      <c r="O11" s="17">
        <f>[7]Outubro!$J$18</f>
        <v>23.759999999999998</v>
      </c>
      <c r="P11" s="17">
        <f>[7]Outubro!$J$19</f>
        <v>30.6</v>
      </c>
      <c r="Q11" s="17">
        <f>[7]Outubro!$J$20</f>
        <v>26.28</v>
      </c>
      <c r="R11" s="17">
        <f>[7]Outubro!$J$21</f>
        <v>28.08</v>
      </c>
      <c r="S11" s="17">
        <f>[7]Outubro!$J$22</f>
        <v>37.440000000000005</v>
      </c>
      <c r="T11" s="17">
        <f>[7]Outubro!$J$23</f>
        <v>63.72</v>
      </c>
      <c r="U11" s="17">
        <f>[7]Outubro!$J$24</f>
        <v>41.4</v>
      </c>
      <c r="V11" s="17">
        <f>[7]Outubro!$J$25</f>
        <v>29.880000000000003</v>
      </c>
      <c r="W11" s="17">
        <f>[7]Outubro!$J$26</f>
        <v>33.840000000000003</v>
      </c>
      <c r="X11" s="17">
        <f>[7]Outubro!$J$27</f>
        <v>49.32</v>
      </c>
      <c r="Y11" s="17">
        <f>[7]Outubro!$J$28</f>
        <v>28.8</v>
      </c>
      <c r="Z11" s="17">
        <f>[7]Outubro!$J$29</f>
        <v>25.56</v>
      </c>
      <c r="AA11" s="17">
        <f>[7]Outubro!$J$30</f>
        <v>34.56</v>
      </c>
      <c r="AB11" s="17">
        <f>[7]Outubro!$J$31</f>
        <v>18.36</v>
      </c>
      <c r="AC11" s="17">
        <f>[7]Outubro!$J$32</f>
        <v>21.6</v>
      </c>
      <c r="AD11" s="17">
        <f>[7]Outubro!$J$33</f>
        <v>29.16</v>
      </c>
      <c r="AE11" s="17">
        <f>[7]Outubro!$J$34</f>
        <v>37.080000000000005</v>
      </c>
      <c r="AF11" s="17">
        <f>[7]Outubro!$J$35</f>
        <v>37.440000000000005</v>
      </c>
      <c r="AG11" s="28">
        <f>MAX(B11:AF11)</f>
        <v>63.72</v>
      </c>
      <c r="AH11" s="2"/>
    </row>
    <row r="12" spans="1:34" ht="17.100000000000001" customHeight="1">
      <c r="A12" s="15" t="s">
        <v>4</v>
      </c>
      <c r="B12" s="17">
        <f>[8]Outubro!$J$5</f>
        <v>52.56</v>
      </c>
      <c r="C12" s="17">
        <f>[8]Outubro!$J$6</f>
        <v>57.6</v>
      </c>
      <c r="D12" s="17">
        <f>[8]Outubro!$J$7</f>
        <v>42.12</v>
      </c>
      <c r="E12" s="17">
        <f>[8]Outubro!$J$8</f>
        <v>41.76</v>
      </c>
      <c r="F12" s="17">
        <f>[8]Outubro!$J$9</f>
        <v>44.28</v>
      </c>
      <c r="G12" s="17">
        <f>[8]Outubro!$J$10</f>
        <v>37.080000000000005</v>
      </c>
      <c r="H12" s="17">
        <f>[8]Outubro!$J$11</f>
        <v>34.200000000000003</v>
      </c>
      <c r="I12" s="17">
        <f>[8]Outubro!$J$12</f>
        <v>0</v>
      </c>
      <c r="J12" s="17">
        <f>[8]Outubro!$J$13</f>
        <v>41.4</v>
      </c>
      <c r="K12" s="17">
        <f>[8]Outubro!$J$14</f>
        <v>26.28</v>
      </c>
      <c r="L12" s="17">
        <f>[8]Outubro!$J$15</f>
        <v>47.519999999999996</v>
      </c>
      <c r="M12" s="17">
        <f>[8]Outubro!$J$16</f>
        <v>34.200000000000003</v>
      </c>
      <c r="N12" s="17">
        <f>[8]Outubro!$J$17</f>
        <v>38.159999999999997</v>
      </c>
      <c r="O12" s="17">
        <f>[8]Outubro!$J$18</f>
        <v>18</v>
      </c>
      <c r="P12" s="17">
        <f>[8]Outubro!$J$19</f>
        <v>40.32</v>
      </c>
      <c r="Q12" s="17">
        <f>[8]Outubro!$J$20</f>
        <v>36</v>
      </c>
      <c r="R12" s="17">
        <f>[8]Outubro!$J$21</f>
        <v>50.04</v>
      </c>
      <c r="S12" s="17">
        <f>[8]Outubro!$J$22</f>
        <v>84.24</v>
      </c>
      <c r="T12" s="17">
        <f>[8]Outubro!$J$23</f>
        <v>61.560000000000009</v>
      </c>
      <c r="U12" s="17">
        <f>[8]Outubro!$J$24</f>
        <v>46.800000000000004</v>
      </c>
      <c r="V12" s="17">
        <f>[8]Outubro!$J$25</f>
        <v>30.6</v>
      </c>
      <c r="W12" s="17">
        <f>[8]Outubro!$J$26</f>
        <v>34.56</v>
      </c>
      <c r="X12" s="17">
        <f>[8]Outubro!$J$27</f>
        <v>42.480000000000004</v>
      </c>
      <c r="Y12" s="17">
        <f>[8]Outubro!$J$28</f>
        <v>68.760000000000005</v>
      </c>
      <c r="Z12" s="17">
        <f>[8]Outubro!$J$29</f>
        <v>23.040000000000003</v>
      </c>
      <c r="AA12" s="17">
        <f>[8]Outubro!$J$30</f>
        <v>37.440000000000005</v>
      </c>
      <c r="AB12" s="17">
        <f>[8]Outubro!$J$31</f>
        <v>32.4</v>
      </c>
      <c r="AC12" s="17">
        <f>[8]Outubro!$J$32</f>
        <v>32.76</v>
      </c>
      <c r="AD12" s="17">
        <f>[8]Outubro!$J$33</f>
        <v>32.76</v>
      </c>
      <c r="AE12" s="17">
        <f>[8]Outubro!$J$34</f>
        <v>57.24</v>
      </c>
      <c r="AF12" s="17">
        <f>[8]Outubro!$J$35</f>
        <v>51.12</v>
      </c>
      <c r="AG12" s="28">
        <f t="shared" si="1"/>
        <v>84.24</v>
      </c>
      <c r="AH12" s="2"/>
    </row>
    <row r="13" spans="1:34" ht="17.100000000000001" customHeight="1">
      <c r="A13" s="15" t="s">
        <v>5</v>
      </c>
      <c r="B13" s="17">
        <f>[9]Outubro!$J$5</f>
        <v>23.759999999999998</v>
      </c>
      <c r="C13" s="17">
        <f>[9]Outubro!$J$6</f>
        <v>46.440000000000005</v>
      </c>
      <c r="D13" s="17">
        <f>[9]Outubro!$J$7</f>
        <v>41.04</v>
      </c>
      <c r="E13" s="17">
        <f>[9]Outubro!$J$8</f>
        <v>39.96</v>
      </c>
      <c r="F13" s="17">
        <f>[9]Outubro!$J$9</f>
        <v>28.8</v>
      </c>
      <c r="G13" s="17">
        <f>[9]Outubro!$J$10</f>
        <v>22.68</v>
      </c>
      <c r="H13" s="17">
        <f>[9]Outubro!$J$11</f>
        <v>25.92</v>
      </c>
      <c r="I13" s="17">
        <f>[9]Outubro!$J$12</f>
        <v>22.32</v>
      </c>
      <c r="J13" s="17">
        <f>[9]Outubro!$J$13</f>
        <v>25.56</v>
      </c>
      <c r="K13" s="17">
        <f>[9]Outubro!$J$14</f>
        <v>24.48</v>
      </c>
      <c r="L13" s="17">
        <f>[9]Outubro!$J$15</f>
        <v>36.36</v>
      </c>
      <c r="M13" s="17">
        <f>[9]Outubro!$J$16</f>
        <v>16.2</v>
      </c>
      <c r="N13" s="17">
        <f>[9]Outubro!$J$17</f>
        <v>20.88</v>
      </c>
      <c r="O13" s="17">
        <f>[9]Outubro!$J$18</f>
        <v>15.840000000000002</v>
      </c>
      <c r="P13" s="17">
        <f>[9]Outubro!$J$19</f>
        <v>17.64</v>
      </c>
      <c r="Q13" s="17">
        <f>[9]Outubro!$J$20</f>
        <v>24.48</v>
      </c>
      <c r="R13" s="17">
        <f>[9]Outubro!$J$21</f>
        <v>31.680000000000003</v>
      </c>
      <c r="S13" s="17">
        <f>[9]Outubro!$J$22</f>
        <v>52.2</v>
      </c>
      <c r="T13" s="17">
        <f>[9]Outubro!$J$23</f>
        <v>36.72</v>
      </c>
      <c r="U13" s="17">
        <f>[9]Outubro!$J$24</f>
        <v>44.64</v>
      </c>
      <c r="V13" s="17">
        <f>[9]Outubro!$J$25</f>
        <v>21.96</v>
      </c>
      <c r="W13" s="17">
        <f>[9]Outubro!$J$26</f>
        <v>32.4</v>
      </c>
      <c r="X13" s="17">
        <f>[9]Outubro!$J$27</f>
        <v>41.76</v>
      </c>
      <c r="Y13" s="17">
        <f>[9]Outubro!$J$28</f>
        <v>39.24</v>
      </c>
      <c r="Z13" s="17">
        <f>[9]Outubro!$J$29</f>
        <v>65.160000000000011</v>
      </c>
      <c r="AA13" s="17">
        <f>[9]Outubro!$J$30</f>
        <v>28.8</v>
      </c>
      <c r="AB13" s="17">
        <f>[9]Outubro!$J$31</f>
        <v>33.119999999999997</v>
      </c>
      <c r="AC13" s="17">
        <f>[9]Outubro!$J$32</f>
        <v>45</v>
      </c>
      <c r="AD13" s="17">
        <f>[9]Outubro!$J$33</f>
        <v>36.36</v>
      </c>
      <c r="AE13" s="17">
        <f>[9]Outubro!$J$34</f>
        <v>42.12</v>
      </c>
      <c r="AF13" s="17">
        <f>[9]Outubro!$J$35</f>
        <v>29.52</v>
      </c>
      <c r="AG13" s="28">
        <f t="shared" si="1"/>
        <v>65.160000000000011</v>
      </c>
      <c r="AH13" s="2"/>
    </row>
    <row r="14" spans="1:34" ht="17.100000000000001" customHeight="1">
      <c r="A14" s="15" t="s">
        <v>47</v>
      </c>
      <c r="B14" s="17">
        <f>[10]Outubro!$J$5</f>
        <v>46.440000000000005</v>
      </c>
      <c r="C14" s="17">
        <f>[10]Outubro!$J$6</f>
        <v>39.6</v>
      </c>
      <c r="D14" s="17">
        <f>[10]Outubro!$J$7</f>
        <v>45.72</v>
      </c>
      <c r="E14" s="17">
        <f>[10]Outubro!$J$8</f>
        <v>42.480000000000004</v>
      </c>
      <c r="F14" s="17">
        <f>[10]Outubro!$J$9</f>
        <v>40.32</v>
      </c>
      <c r="G14" s="17">
        <f>[10]Outubro!$J$10</f>
        <v>37.080000000000005</v>
      </c>
      <c r="H14" s="17">
        <f>[10]Outubro!$J$11</f>
        <v>31.319999999999997</v>
      </c>
      <c r="I14" s="17">
        <f>[10]Outubro!$J$12</f>
        <v>35.28</v>
      </c>
      <c r="J14" s="17">
        <f>[10]Outubro!$J$13</f>
        <v>37.440000000000005</v>
      </c>
      <c r="K14" s="17">
        <f>[10]Outubro!$J$14</f>
        <v>29.16</v>
      </c>
      <c r="L14" s="17">
        <f>[10]Outubro!$J$15</f>
        <v>41.04</v>
      </c>
      <c r="M14" s="17">
        <f>[10]Outubro!$J$16</f>
        <v>28.44</v>
      </c>
      <c r="N14" s="17">
        <f>[10]Outubro!$J$17</f>
        <v>25.92</v>
      </c>
      <c r="O14" s="17">
        <f>[10]Outubro!$J$18</f>
        <v>37.800000000000004</v>
      </c>
      <c r="P14" s="17">
        <f>[10]Outubro!$J$19</f>
        <v>35.28</v>
      </c>
      <c r="Q14" s="17">
        <f>[10]Outubro!$J$20</f>
        <v>34.92</v>
      </c>
      <c r="R14" s="17">
        <f>[10]Outubro!$J$21</f>
        <v>38.519999999999996</v>
      </c>
      <c r="S14" s="17">
        <f>[10]Outubro!$J$22</f>
        <v>44.28</v>
      </c>
      <c r="T14" s="17">
        <f>[10]Outubro!$J$23</f>
        <v>88.56</v>
      </c>
      <c r="U14" s="17">
        <f>[10]Outubro!$J$24</f>
        <v>46.080000000000005</v>
      </c>
      <c r="V14" s="17">
        <f>[10]Outubro!$J$25</f>
        <v>37.080000000000005</v>
      </c>
      <c r="W14" s="17">
        <f>[10]Outubro!$J$26</f>
        <v>36.36</v>
      </c>
      <c r="X14" s="17">
        <f>[10]Outubro!$J$27</f>
        <v>46.800000000000004</v>
      </c>
      <c r="Y14" s="17">
        <f>[10]Outubro!$J$28</f>
        <v>39.96</v>
      </c>
      <c r="Z14" s="17">
        <f>[10]Outubro!$J$29</f>
        <v>24.48</v>
      </c>
      <c r="AA14" s="17">
        <f>[10]Outubro!$J$30</f>
        <v>45</v>
      </c>
      <c r="AB14" s="17">
        <f>[10]Outubro!$J$31</f>
        <v>36</v>
      </c>
      <c r="AC14" s="17">
        <f>[10]Outubro!$J$32</f>
        <v>36.36</v>
      </c>
      <c r="AD14" s="17">
        <f>[10]Outubro!$J$33</f>
        <v>42.480000000000004</v>
      </c>
      <c r="AE14" s="17">
        <f>[10]Outubro!$J$34</f>
        <v>49.32</v>
      </c>
      <c r="AF14" s="17">
        <f>[10]Outubro!$J$35</f>
        <v>37.080000000000005</v>
      </c>
      <c r="AG14" s="28">
        <f>MAX(B14:AF14)</f>
        <v>88.56</v>
      </c>
      <c r="AH14" s="2"/>
    </row>
    <row r="15" spans="1:34" ht="17.100000000000001" customHeight="1">
      <c r="A15" s="15" t="s">
        <v>6</v>
      </c>
      <c r="B15" s="17">
        <f>[11]Outubro!$J$5</f>
        <v>109.8</v>
      </c>
      <c r="C15" s="17">
        <f>[11]Outubro!$J$6</f>
        <v>35.64</v>
      </c>
      <c r="D15" s="17">
        <f>[11]Outubro!$J$7</f>
        <v>29.16</v>
      </c>
      <c r="E15" s="17">
        <f>[11]Outubro!$J$8</f>
        <v>30.6</v>
      </c>
      <c r="F15" s="17">
        <f>[11]Outubro!$J$9</f>
        <v>42.480000000000004</v>
      </c>
      <c r="G15" s="17">
        <f>[11]Outubro!$J$10</f>
        <v>42.480000000000004</v>
      </c>
      <c r="H15" s="17">
        <f>[11]Outubro!$J$11</f>
        <v>26.64</v>
      </c>
      <c r="I15" s="17">
        <f>[11]Outubro!$J$12</f>
        <v>33.480000000000004</v>
      </c>
      <c r="J15" s="17">
        <f>[11]Outubro!$J$13</f>
        <v>29.52</v>
      </c>
      <c r="K15" s="17">
        <f>[11]Outubro!$J$14</f>
        <v>21.96</v>
      </c>
      <c r="L15" s="17">
        <f>[11]Outubro!$J$15</f>
        <v>25.56</v>
      </c>
      <c r="M15" s="17">
        <f>[11]Outubro!$J$16</f>
        <v>28.8</v>
      </c>
      <c r="N15" s="17">
        <f>[11]Outubro!$J$17</f>
        <v>30.96</v>
      </c>
      <c r="O15" s="17">
        <f>[11]Outubro!$J$18</f>
        <v>28.44</v>
      </c>
      <c r="P15" s="17">
        <f>[11]Outubro!$J$19</f>
        <v>24.840000000000003</v>
      </c>
      <c r="Q15" s="17">
        <f>[11]Outubro!$J$20</f>
        <v>30.6</v>
      </c>
      <c r="R15" s="17">
        <f>[11]Outubro!$J$21</f>
        <v>63</v>
      </c>
      <c r="S15" s="17">
        <f>[11]Outubro!$J$22</f>
        <v>57.960000000000008</v>
      </c>
      <c r="T15" s="17">
        <f>[11]Outubro!$J$23</f>
        <v>30.240000000000002</v>
      </c>
      <c r="U15" s="17">
        <f>[11]Outubro!$J$24</f>
        <v>61.560000000000009</v>
      </c>
      <c r="V15" s="17">
        <f>[11]Outubro!$J$25</f>
        <v>29.16</v>
      </c>
      <c r="W15" s="17">
        <f>[11]Outubro!$J$26</f>
        <v>32.04</v>
      </c>
      <c r="X15" s="17">
        <f>[11]Outubro!$J$27</f>
        <v>26.64</v>
      </c>
      <c r="Y15" s="17">
        <f>[11]Outubro!$J$28</f>
        <v>34.92</v>
      </c>
      <c r="Z15" s="17">
        <f>[11]Outubro!$J$29</f>
        <v>24.48</v>
      </c>
      <c r="AA15" s="17">
        <f>[11]Outubro!$J$30</f>
        <v>9.7200000000000006</v>
      </c>
      <c r="AB15" s="17">
        <f>[11]Outubro!$J$31</f>
        <v>34.200000000000003</v>
      </c>
      <c r="AC15" s="17">
        <f>[11]Outubro!$J$32</f>
        <v>51.480000000000004</v>
      </c>
      <c r="AD15" s="17">
        <f>[11]Outubro!$J$33</f>
        <v>45</v>
      </c>
      <c r="AE15" s="17">
        <f>[11]Outubro!$J$34</f>
        <v>41.4</v>
      </c>
      <c r="AF15" s="17">
        <f>[11]Outubro!$J$35</f>
        <v>21.240000000000002</v>
      </c>
      <c r="AG15" s="28">
        <f t="shared" si="1"/>
        <v>109.8</v>
      </c>
      <c r="AH15" s="2"/>
    </row>
    <row r="16" spans="1:34" ht="17.100000000000001" customHeight="1">
      <c r="A16" s="15" t="s">
        <v>7</v>
      </c>
      <c r="B16" s="17">
        <f>[12]Outubro!$J$5</f>
        <v>31.319999999999997</v>
      </c>
      <c r="C16" s="17">
        <f>[12]Outubro!$J$6</f>
        <v>33.480000000000004</v>
      </c>
      <c r="D16" s="17">
        <f>[12]Outubro!$J$7</f>
        <v>46.440000000000005</v>
      </c>
      <c r="E16" s="17">
        <f>[12]Outubro!$J$8</f>
        <v>49.32</v>
      </c>
      <c r="F16" s="17">
        <f>[12]Outubro!$J$9</f>
        <v>40.32</v>
      </c>
      <c r="G16" s="17">
        <f>[12]Outubro!$J$10</f>
        <v>36.72</v>
      </c>
      <c r="H16" s="17">
        <f>[12]Outubro!$J$11</f>
        <v>64.44</v>
      </c>
      <c r="I16" s="17">
        <f>[12]Outubro!$J$12</f>
        <v>30.240000000000002</v>
      </c>
      <c r="J16" s="17">
        <f>[12]Outubro!$J$13</f>
        <v>33.119999999999997</v>
      </c>
      <c r="K16" s="17">
        <f>[12]Outubro!$J$14</f>
        <v>39.24</v>
      </c>
      <c r="L16" s="17">
        <f>[12]Outubro!$J$15</f>
        <v>42.84</v>
      </c>
      <c r="M16" s="17">
        <f>[12]Outubro!$J$16</f>
        <v>35.64</v>
      </c>
      <c r="N16" s="17">
        <f>[12]Outubro!$J$17</f>
        <v>36</v>
      </c>
      <c r="O16" s="17">
        <f>[12]Outubro!$J$18</f>
        <v>29.16</v>
      </c>
      <c r="P16" s="17">
        <f>[12]Outubro!$J$19</f>
        <v>33.119999999999997</v>
      </c>
      <c r="Q16" s="17">
        <f>[12]Outubro!$J$20</f>
        <v>46.440000000000005</v>
      </c>
      <c r="R16" s="17">
        <f>[12]Outubro!$J$21</f>
        <v>39.24</v>
      </c>
      <c r="S16" s="17">
        <f>[12]Outubro!$J$22</f>
        <v>45.72</v>
      </c>
      <c r="T16" s="17">
        <f>[12]Outubro!$J$23</f>
        <v>60.839999999999996</v>
      </c>
      <c r="U16" s="17">
        <f>[12]Outubro!$J$24</f>
        <v>51.480000000000004</v>
      </c>
      <c r="V16" s="17">
        <f>[12]Outubro!$J$25</f>
        <v>27.36</v>
      </c>
      <c r="W16" s="17">
        <f>[12]Outubro!$J$26</f>
        <v>33.840000000000003</v>
      </c>
      <c r="X16" s="17">
        <f>[12]Outubro!$J$27</f>
        <v>34.200000000000003</v>
      </c>
      <c r="Y16" s="17">
        <f>[12]Outubro!$J$28</f>
        <v>54.36</v>
      </c>
      <c r="Z16" s="17">
        <f>[12]Outubro!$J$29</f>
        <v>17.64</v>
      </c>
      <c r="AA16" s="17">
        <f>[12]Outubro!$J$30</f>
        <v>25.2</v>
      </c>
      <c r="AB16" s="17">
        <f>[12]Outubro!$J$31</f>
        <v>37.080000000000005</v>
      </c>
      <c r="AC16" s="17">
        <f>[12]Outubro!$J$32</f>
        <v>28.8</v>
      </c>
      <c r="AD16" s="17">
        <f>[12]Outubro!$J$33</f>
        <v>60.480000000000004</v>
      </c>
      <c r="AE16" s="17">
        <f>[12]Outubro!$J$34</f>
        <v>57.24</v>
      </c>
      <c r="AF16" s="17">
        <f>[12]Outubro!$J$35</f>
        <v>36.36</v>
      </c>
      <c r="AG16" s="28">
        <f t="shared" si="1"/>
        <v>64.44</v>
      </c>
      <c r="AH16" s="2"/>
    </row>
    <row r="17" spans="1:35" ht="17.100000000000001" customHeight="1">
      <c r="A17" s="15" t="s">
        <v>8</v>
      </c>
      <c r="B17" s="17">
        <f>[13]Outubro!$J$5</f>
        <v>45</v>
      </c>
      <c r="C17" s="17">
        <f>[13]Outubro!$J$6</f>
        <v>36.72</v>
      </c>
      <c r="D17" s="17">
        <f>[13]Outubro!$J$7</f>
        <v>54</v>
      </c>
      <c r="E17" s="17">
        <f>[13]Outubro!$J$8</f>
        <v>59.4</v>
      </c>
      <c r="F17" s="17">
        <f>[13]Outubro!$J$9</f>
        <v>54</v>
      </c>
      <c r="G17" s="17">
        <f>[13]Outubro!$J$10</f>
        <v>49.32</v>
      </c>
      <c r="H17" s="17">
        <f>[13]Outubro!$J$11</f>
        <v>53.28</v>
      </c>
      <c r="I17" s="17">
        <f>[13]Outubro!$J$12</f>
        <v>31.680000000000003</v>
      </c>
      <c r="J17" s="17">
        <f>[13]Outubro!$J$13</f>
        <v>39.96</v>
      </c>
      <c r="K17" s="17">
        <f>[13]Outubro!$J$14</f>
        <v>32.4</v>
      </c>
      <c r="L17" s="17">
        <f>[13]Outubro!$J$15</f>
        <v>27.36</v>
      </c>
      <c r="M17" s="17">
        <f>[13]Outubro!$J$16</f>
        <v>32.04</v>
      </c>
      <c r="N17" s="17">
        <f>[13]Outubro!$J$17</f>
        <v>32.04</v>
      </c>
      <c r="O17" s="17">
        <f>[13]Outubro!$J$18</f>
        <v>24.840000000000003</v>
      </c>
      <c r="P17" s="17">
        <f>[13]Outubro!$J$19</f>
        <v>34.56</v>
      </c>
      <c r="Q17" s="17">
        <f>[13]Outubro!$J$20</f>
        <v>39.96</v>
      </c>
      <c r="R17" s="17">
        <f>[13]Outubro!$J$21</f>
        <v>39.96</v>
      </c>
      <c r="S17" s="17">
        <f>[13]Outubro!$J$22</f>
        <v>52.2</v>
      </c>
      <c r="T17" s="17">
        <f>[13]Outubro!$J$23</f>
        <v>66.239999999999995</v>
      </c>
      <c r="U17" s="17">
        <f>[13]Outubro!$J$24</f>
        <v>73.44</v>
      </c>
      <c r="V17" s="17">
        <f>[13]Outubro!$J$25</f>
        <v>32.4</v>
      </c>
      <c r="W17" s="17">
        <f>[13]Outubro!$J$26</f>
        <v>36.36</v>
      </c>
      <c r="X17" s="17">
        <f>[13]Outubro!$J$27</f>
        <v>37.080000000000005</v>
      </c>
      <c r="Y17" s="17">
        <f>[13]Outubro!$J$28</f>
        <v>44.28</v>
      </c>
      <c r="Z17" s="17">
        <f>[13]Outubro!$J$29</f>
        <v>35.64</v>
      </c>
      <c r="AA17" s="17">
        <f>[13]Outubro!$J$30</f>
        <v>21.240000000000002</v>
      </c>
      <c r="AB17" s="17">
        <f>[13]Outubro!$J$31</f>
        <v>38.519999999999996</v>
      </c>
      <c r="AC17" s="17">
        <f>[13]Outubro!$J$32</f>
        <v>34.200000000000003</v>
      </c>
      <c r="AD17" s="17">
        <f>[13]Outubro!$J$33</f>
        <v>36.36</v>
      </c>
      <c r="AE17" s="17">
        <f>[13]Outubro!$J$34</f>
        <v>58.32</v>
      </c>
      <c r="AF17" s="17">
        <f>[13]Outubro!$J$35</f>
        <v>30.96</v>
      </c>
      <c r="AG17" s="28">
        <f t="shared" si="1"/>
        <v>73.44</v>
      </c>
      <c r="AH17" s="2"/>
    </row>
    <row r="18" spans="1:35" ht="17.100000000000001" customHeight="1">
      <c r="A18" s="15" t="s">
        <v>9</v>
      </c>
      <c r="B18" s="17">
        <f>[14]Outubro!$J$5</f>
        <v>37.440000000000005</v>
      </c>
      <c r="C18" s="17">
        <f>[14]Outubro!$J$6</f>
        <v>41.4</v>
      </c>
      <c r="D18" s="17">
        <f>[14]Outubro!$J$7</f>
        <v>48.24</v>
      </c>
      <c r="E18" s="17">
        <f>[14]Outubro!$J$8</f>
        <v>51.84</v>
      </c>
      <c r="F18" s="17">
        <f>[14]Outubro!$J$9</f>
        <v>42.12</v>
      </c>
      <c r="G18" s="17">
        <f>[14]Outubro!$J$10</f>
        <v>38.519999999999996</v>
      </c>
      <c r="H18" s="17">
        <f>[14]Outubro!$J$11</f>
        <v>58.32</v>
      </c>
      <c r="I18" s="17">
        <f>[14]Outubro!$J$12</f>
        <v>29.52</v>
      </c>
      <c r="J18" s="17">
        <f>[14]Outubro!$J$13</f>
        <v>30.240000000000002</v>
      </c>
      <c r="K18" s="17">
        <f>[14]Outubro!$J$14</f>
        <v>30.240000000000002</v>
      </c>
      <c r="L18" s="17">
        <f>[14]Outubro!$J$15</f>
        <v>30.6</v>
      </c>
      <c r="M18" s="17">
        <f>[14]Outubro!$J$16</f>
        <v>32.76</v>
      </c>
      <c r="N18" s="17">
        <f>[14]Outubro!$J$17</f>
        <v>31.319999999999997</v>
      </c>
      <c r="O18" s="17">
        <f>[14]Outubro!$J$18</f>
        <v>25.56</v>
      </c>
      <c r="P18" s="17">
        <f>[14]Outubro!$J$19</f>
        <v>72.360000000000014</v>
      </c>
      <c r="Q18" s="17">
        <f>[14]Outubro!$J$20</f>
        <v>32.4</v>
      </c>
      <c r="R18" s="17">
        <f>[14]Outubro!$J$21</f>
        <v>24.12</v>
      </c>
      <c r="S18" s="17">
        <f>[14]Outubro!$J$22</f>
        <v>111.96000000000001</v>
      </c>
      <c r="T18" s="17">
        <f>[14]Outubro!$J$23</f>
        <v>47.88</v>
      </c>
      <c r="U18" s="17">
        <f>[14]Outubro!$J$24</f>
        <v>51.12</v>
      </c>
      <c r="V18" s="17">
        <f>[14]Outubro!$J$25</f>
        <v>36.36</v>
      </c>
      <c r="W18" s="17">
        <f>[14]Outubro!$J$26</f>
        <v>35.28</v>
      </c>
      <c r="X18" s="17">
        <f>[14]Outubro!$J$27</f>
        <v>36.72</v>
      </c>
      <c r="Y18" s="17">
        <f>[14]Outubro!$J$28</f>
        <v>42.12</v>
      </c>
      <c r="Z18" s="17">
        <f>[14]Outubro!$J$29</f>
        <v>31.319999999999997</v>
      </c>
      <c r="AA18" s="17">
        <f>[14]Outubro!$J$30</f>
        <v>20.52</v>
      </c>
      <c r="AB18" s="17">
        <f>[14]Outubro!$J$31</f>
        <v>33.119999999999997</v>
      </c>
      <c r="AC18" s="17">
        <f>[14]Outubro!$J$32</f>
        <v>26.64</v>
      </c>
      <c r="AD18" s="17">
        <f>[14]Outubro!$J$33</f>
        <v>33.480000000000004</v>
      </c>
      <c r="AE18" s="17">
        <f>[14]Outubro!$J$34</f>
        <v>66.600000000000009</v>
      </c>
      <c r="AF18" s="17">
        <f>[14]Outubro!$J$35</f>
        <v>49.32</v>
      </c>
      <c r="AG18" s="28">
        <f t="shared" ref="AG18:AG25" si="2">MAX(B18:AF18)</f>
        <v>111.96000000000001</v>
      </c>
      <c r="AH18" s="2"/>
    </row>
    <row r="19" spans="1:35" ht="17.100000000000001" customHeight="1">
      <c r="A19" s="15" t="s">
        <v>46</v>
      </c>
      <c r="B19" s="17">
        <f>[15]Outubro!$J$5</f>
        <v>25.56</v>
      </c>
      <c r="C19" s="17">
        <f>[15]Outubro!$J$6</f>
        <v>27</v>
      </c>
      <c r="D19" s="17">
        <f>[15]Outubro!$J$7</f>
        <v>38.880000000000003</v>
      </c>
      <c r="E19" s="17">
        <f>[15]Outubro!$J$8</f>
        <v>34.56</v>
      </c>
      <c r="F19" s="17">
        <f>[15]Outubro!$J$9</f>
        <v>30.96</v>
      </c>
      <c r="G19" s="17">
        <f>[15]Outubro!$J$10</f>
        <v>25.2</v>
      </c>
      <c r="H19" s="17">
        <f>[15]Outubro!$J$11</f>
        <v>36.72</v>
      </c>
      <c r="I19" s="17">
        <f>[15]Outubro!$J$12</f>
        <v>26.28</v>
      </c>
      <c r="J19" s="17">
        <f>[15]Outubro!$J$13</f>
        <v>34.56</v>
      </c>
      <c r="K19" s="17">
        <f>[15]Outubro!$J$14</f>
        <v>24.48</v>
      </c>
      <c r="L19" s="17">
        <f>[15]Outubro!$J$15</f>
        <v>28.8</v>
      </c>
      <c r="M19" s="17">
        <f>[15]Outubro!$J$16</f>
        <v>29.16</v>
      </c>
      <c r="N19" s="17">
        <f>[15]Outubro!$J$17</f>
        <v>26.64</v>
      </c>
      <c r="O19" s="17">
        <f>[15]Outubro!$J$18</f>
        <v>20.88</v>
      </c>
      <c r="P19" s="17">
        <f>[15]Outubro!$J$19</f>
        <v>38.880000000000003</v>
      </c>
      <c r="Q19" s="17">
        <f>[15]Outubro!$J$20</f>
        <v>33.119999999999997</v>
      </c>
      <c r="R19" s="17">
        <f>[15]Outubro!$J$21</f>
        <v>38.159999999999997</v>
      </c>
      <c r="S19" s="17">
        <f>[15]Outubro!$J$22</f>
        <v>47.16</v>
      </c>
      <c r="T19" s="17">
        <f>[15]Outubro!$J$23</f>
        <v>70.56</v>
      </c>
      <c r="U19" s="17">
        <f>[15]Outubro!$J$24</f>
        <v>34.56</v>
      </c>
      <c r="V19" s="17">
        <f>[15]Outubro!$J$25</f>
        <v>28.8</v>
      </c>
      <c r="W19" s="17">
        <f>[15]Outubro!$J$26</f>
        <v>30.240000000000002</v>
      </c>
      <c r="X19" s="17">
        <f>[15]Outubro!$J$27</f>
        <v>38.519999999999996</v>
      </c>
      <c r="Y19" s="17">
        <f>[15]Outubro!$J$28</f>
        <v>36</v>
      </c>
      <c r="Z19" s="17">
        <f>[15]Outubro!$J$29</f>
        <v>28.44</v>
      </c>
      <c r="AA19" s="17">
        <f>[15]Outubro!$J$30</f>
        <v>26.28</v>
      </c>
      <c r="AB19" s="17">
        <f>[15]Outubro!$J$31</f>
        <v>36</v>
      </c>
      <c r="AC19" s="17">
        <f>[15]Outubro!$J$32</f>
        <v>27.36</v>
      </c>
      <c r="AD19" s="17">
        <f>[15]Outubro!$J$33</f>
        <v>46.800000000000004</v>
      </c>
      <c r="AE19" s="17">
        <f>[15]Outubro!$J$34</f>
        <v>43.2</v>
      </c>
      <c r="AF19" s="17">
        <f>[15]Outubro!$J$35</f>
        <v>33.480000000000004</v>
      </c>
      <c r="AG19" s="28">
        <f t="shared" si="2"/>
        <v>70.56</v>
      </c>
      <c r="AH19" s="2"/>
    </row>
    <row r="20" spans="1:35" ht="17.100000000000001" customHeight="1">
      <c r="A20" s="15" t="s">
        <v>10</v>
      </c>
      <c r="B20" s="17">
        <f>[16]Outubro!$J$5</f>
        <v>30.6</v>
      </c>
      <c r="C20" s="17">
        <f>[16]Outubro!$J$6</f>
        <v>33.480000000000004</v>
      </c>
      <c r="D20" s="17">
        <f>[16]Outubro!$J$7</f>
        <v>42.12</v>
      </c>
      <c r="E20" s="17">
        <f>[16]Outubro!$J$8</f>
        <v>50.76</v>
      </c>
      <c r="F20" s="17">
        <f>[16]Outubro!$J$9</f>
        <v>49.680000000000007</v>
      </c>
      <c r="G20" s="17">
        <f>[16]Outubro!$J$10</f>
        <v>32.76</v>
      </c>
      <c r="H20" s="17">
        <f>[16]Outubro!$J$11</f>
        <v>53.28</v>
      </c>
      <c r="I20" s="17">
        <f>[16]Outubro!$J$12</f>
        <v>28.8</v>
      </c>
      <c r="J20" s="17">
        <f>[16]Outubro!$J$13</f>
        <v>34.200000000000003</v>
      </c>
      <c r="K20" s="17">
        <f>[16]Outubro!$J$14</f>
        <v>33.480000000000004</v>
      </c>
      <c r="L20" s="17">
        <f>[16]Outubro!$J$15</f>
        <v>30.96</v>
      </c>
      <c r="M20" s="17">
        <f>[16]Outubro!$J$16</f>
        <v>30.96</v>
      </c>
      <c r="N20" s="17">
        <f>[16]Outubro!$J$17</f>
        <v>31.319999999999997</v>
      </c>
      <c r="O20" s="17">
        <f>[16]Outubro!$J$18</f>
        <v>34.200000000000003</v>
      </c>
      <c r="P20" s="17">
        <f>[16]Outubro!$J$19</f>
        <v>28.8</v>
      </c>
      <c r="Q20" s="17">
        <f>[16]Outubro!$J$20</f>
        <v>40.32</v>
      </c>
      <c r="R20" s="17">
        <f>[16]Outubro!$J$21</f>
        <v>36.36</v>
      </c>
      <c r="S20" s="17">
        <f>[16]Outubro!$J$22</f>
        <v>39.6</v>
      </c>
      <c r="T20" s="17">
        <f>[16]Outubro!$J$23</f>
        <v>57.24</v>
      </c>
      <c r="U20" s="17">
        <f>[16]Outubro!$J$24</f>
        <v>43.56</v>
      </c>
      <c r="V20" s="17">
        <f>[16]Outubro!$J$25</f>
        <v>27.36</v>
      </c>
      <c r="W20" s="17">
        <f>[16]Outubro!$J$26</f>
        <v>36.36</v>
      </c>
      <c r="X20" s="17">
        <f>[16]Outubro!$J$27</f>
        <v>29.880000000000003</v>
      </c>
      <c r="Y20" s="17">
        <f>[16]Outubro!$J$28</f>
        <v>38.880000000000003</v>
      </c>
      <c r="Z20" s="17">
        <f>[16]Outubro!$J$29</f>
        <v>24.48</v>
      </c>
      <c r="AA20" s="17">
        <f>[16]Outubro!$J$30</f>
        <v>19.440000000000001</v>
      </c>
      <c r="AB20" s="17">
        <f>[16]Outubro!$J$31</f>
        <v>34.92</v>
      </c>
      <c r="AC20" s="17">
        <f>[16]Outubro!$J$32</f>
        <v>25.92</v>
      </c>
      <c r="AD20" s="17">
        <f>[16]Outubro!$J$33</f>
        <v>38.159999999999997</v>
      </c>
      <c r="AE20" s="17">
        <f>[16]Outubro!$J$34</f>
        <v>46.080000000000005</v>
      </c>
      <c r="AF20" s="17">
        <f>[16]Outubro!$J$35</f>
        <v>33.119999999999997</v>
      </c>
      <c r="AG20" s="28">
        <f t="shared" si="2"/>
        <v>57.24</v>
      </c>
      <c r="AH20" s="2"/>
    </row>
    <row r="21" spans="1:35" ht="17.100000000000001" customHeight="1">
      <c r="A21" s="15" t="s">
        <v>11</v>
      </c>
      <c r="B21" s="17">
        <f>[17]Outubro!$J$5</f>
        <v>36.72</v>
      </c>
      <c r="C21" s="17">
        <f>[17]Outubro!$J$6</f>
        <v>37.080000000000005</v>
      </c>
      <c r="D21" s="17">
        <f>[17]Outubro!$J$7</f>
        <v>43.2</v>
      </c>
      <c r="E21" s="17">
        <f>[17]Outubro!$J$8</f>
        <v>38.880000000000003</v>
      </c>
      <c r="F21" s="17">
        <f>[17]Outubro!$J$9</f>
        <v>33.119999999999997</v>
      </c>
      <c r="G21" s="17">
        <f>[17]Outubro!$J$10</f>
        <v>25.2</v>
      </c>
      <c r="H21" s="17">
        <f>[17]Outubro!$J$11</f>
        <v>46.080000000000005</v>
      </c>
      <c r="I21" s="17">
        <f>[17]Outubro!$J$12</f>
        <v>20.88</v>
      </c>
      <c r="J21" s="17">
        <f>[17]Outubro!$J$13</f>
        <v>33.480000000000004</v>
      </c>
      <c r="K21" s="17">
        <f>[17]Outubro!$J$14</f>
        <v>26.64</v>
      </c>
      <c r="L21" s="17">
        <f>[17]Outubro!$J$15</f>
        <v>25.56</v>
      </c>
      <c r="M21" s="17">
        <f>[17]Outubro!$J$16</f>
        <v>27</v>
      </c>
      <c r="N21" s="17">
        <f>[17]Outubro!$J$17</f>
        <v>34.92</v>
      </c>
      <c r="O21" s="17">
        <f>[17]Outubro!$J$18</f>
        <v>20.52</v>
      </c>
      <c r="P21" s="17">
        <f>[17]Outubro!$J$19</f>
        <v>37.800000000000004</v>
      </c>
      <c r="Q21" s="17">
        <f>[17]Outubro!$J$20</f>
        <v>35.64</v>
      </c>
      <c r="R21" s="17">
        <f>[17]Outubro!$J$21</f>
        <v>38.159999999999997</v>
      </c>
      <c r="S21" s="17">
        <f>[17]Outubro!$J$22</f>
        <v>44.64</v>
      </c>
      <c r="T21" s="17">
        <f>[17]Outubro!$J$23</f>
        <v>59.04</v>
      </c>
      <c r="U21" s="17">
        <f>[17]Outubro!$J$24</f>
        <v>38.880000000000003</v>
      </c>
      <c r="V21" s="17">
        <f>[17]Outubro!$J$25</f>
        <v>27.36</v>
      </c>
      <c r="W21" s="17">
        <f>[17]Outubro!$J$26</f>
        <v>38.159999999999997</v>
      </c>
      <c r="X21" s="17">
        <f>[17]Outubro!$J$27</f>
        <v>38.880000000000003</v>
      </c>
      <c r="Y21" s="17">
        <f>[17]Outubro!$J$28</f>
        <v>39.96</v>
      </c>
      <c r="Z21" s="17">
        <f>[17]Outubro!$J$29</f>
        <v>15.840000000000002</v>
      </c>
      <c r="AA21" s="17">
        <f>[17]Outubro!$J$30</f>
        <v>22.32</v>
      </c>
      <c r="AB21" s="17">
        <f>[17]Outubro!$J$31</f>
        <v>24.48</v>
      </c>
      <c r="AC21" s="17">
        <f>[17]Outubro!$J$32</f>
        <v>25.56</v>
      </c>
      <c r="AD21" s="17">
        <f>[17]Outubro!$J$33</f>
        <v>30.6</v>
      </c>
      <c r="AE21" s="17">
        <f>[17]Outubro!$J$34</f>
        <v>42.84</v>
      </c>
      <c r="AF21" s="17">
        <f>[17]Outubro!$J$35</f>
        <v>33.840000000000003</v>
      </c>
      <c r="AG21" s="28">
        <f t="shared" si="2"/>
        <v>59.04</v>
      </c>
      <c r="AH21" s="2"/>
    </row>
    <row r="22" spans="1:35" ht="17.100000000000001" customHeight="1">
      <c r="A22" s="15" t="s">
        <v>12</v>
      </c>
      <c r="B22" s="17">
        <f>[18]Outubro!$J$5</f>
        <v>32.76</v>
      </c>
      <c r="C22" s="17">
        <f>[18]Outubro!$J$6</f>
        <v>21.6</v>
      </c>
      <c r="D22" s="17">
        <f>[18]Outubro!$J$7</f>
        <v>32.4</v>
      </c>
      <c r="E22" s="17">
        <f>[18]Outubro!$J$8</f>
        <v>27.36</v>
      </c>
      <c r="F22" s="17">
        <f>[18]Outubro!$J$9</f>
        <v>21.6</v>
      </c>
      <c r="G22" s="17">
        <f>[18]Outubro!$J$10</f>
        <v>15.48</v>
      </c>
      <c r="H22" s="17">
        <f>[18]Outubro!$J$11</f>
        <v>45.72</v>
      </c>
      <c r="I22" s="17">
        <f>[18]Outubro!$J$12</f>
        <v>27.720000000000002</v>
      </c>
      <c r="J22" s="17">
        <f>[18]Outubro!$J$13</f>
        <v>29.880000000000003</v>
      </c>
      <c r="K22" s="17">
        <f>[18]Outubro!$J$14</f>
        <v>18</v>
      </c>
      <c r="L22" s="17">
        <f>[18]Outubro!$J$15</f>
        <v>21.6</v>
      </c>
      <c r="M22" s="17">
        <f>[18]Outubro!$J$16</f>
        <v>22.68</v>
      </c>
      <c r="N22" s="17">
        <f>[18]Outubro!$J$17</f>
        <v>20.52</v>
      </c>
      <c r="O22" s="17">
        <f>[18]Outubro!$J$18</f>
        <v>16.2</v>
      </c>
      <c r="P22" s="17">
        <f>[18]Outubro!$J$19</f>
        <v>18.36</v>
      </c>
      <c r="Q22" s="17">
        <f>[18]Outubro!$J$20</f>
        <v>24.48</v>
      </c>
      <c r="R22" s="17">
        <f>[18]Outubro!$J$21</f>
        <v>38.880000000000003</v>
      </c>
      <c r="S22" s="17">
        <f>[18]Outubro!$J$22</f>
        <v>61.560000000000009</v>
      </c>
      <c r="T22" s="17">
        <f>[18]Outubro!$J$23</f>
        <v>47.88</v>
      </c>
      <c r="U22" s="17">
        <f>[18]Outubro!$J$24</f>
        <v>37.800000000000004</v>
      </c>
      <c r="V22" s="17">
        <f>[18]Outubro!$J$25</f>
        <v>17.28</v>
      </c>
      <c r="W22" s="17">
        <f>[18]Outubro!$J$26</f>
        <v>20.88</v>
      </c>
      <c r="X22" s="17">
        <f>[18]Outubro!$J$27</f>
        <v>30.240000000000002</v>
      </c>
      <c r="Y22" s="17">
        <f>[18]Outubro!$J$28</f>
        <v>21.6</v>
      </c>
      <c r="Z22" s="17">
        <f>[18]Outubro!$J$29</f>
        <v>28.8</v>
      </c>
      <c r="AA22" s="17">
        <f>[18]Outubro!$J$30</f>
        <v>26.64</v>
      </c>
      <c r="AB22" s="17">
        <f>[18]Outubro!$J$31</f>
        <v>26.28</v>
      </c>
      <c r="AC22" s="17">
        <f>[18]Outubro!$J$32</f>
        <v>27.36</v>
      </c>
      <c r="AD22" s="17">
        <f>[18]Outubro!$J$33</f>
        <v>37.080000000000005</v>
      </c>
      <c r="AE22" s="17">
        <f>[18]Outubro!$J$34</f>
        <v>35.28</v>
      </c>
      <c r="AF22" s="17">
        <f>[18]Outubro!$J$35</f>
        <v>24.12</v>
      </c>
      <c r="AG22" s="28">
        <f t="shared" si="2"/>
        <v>61.560000000000009</v>
      </c>
      <c r="AH22" s="2"/>
    </row>
    <row r="23" spans="1:35" ht="17.100000000000001" customHeight="1">
      <c r="A23" s="15" t="s">
        <v>13</v>
      </c>
      <c r="B23" s="83" t="str">
        <f>[19]Outubro!$J$5</f>
        <v>*</v>
      </c>
      <c r="C23" s="83" t="str">
        <f>[19]Outubro!$J$6</f>
        <v>*</v>
      </c>
      <c r="D23" s="83" t="str">
        <f>[19]Outubro!$J$7</f>
        <v>*</v>
      </c>
      <c r="E23" s="83" t="str">
        <f>[19]Outubro!$J$8</f>
        <v>*</v>
      </c>
      <c r="F23" s="83" t="str">
        <f>[19]Outubro!$J$9</f>
        <v>*</v>
      </c>
      <c r="G23" s="83" t="str">
        <f>[19]Outubro!$J$10</f>
        <v>*</v>
      </c>
      <c r="H23" s="17">
        <f>[19]Outubro!$J$11</f>
        <v>25.2</v>
      </c>
      <c r="I23" s="17">
        <f>[19]Outubro!$J$12</f>
        <v>30.96</v>
      </c>
      <c r="J23" s="17">
        <f>[19]Outubro!$J$13</f>
        <v>34.56</v>
      </c>
      <c r="K23" s="17">
        <f>[19]Outubro!$J$14</f>
        <v>26.64</v>
      </c>
      <c r="L23" s="17">
        <f>[19]Outubro!$J$15</f>
        <v>34.200000000000003</v>
      </c>
      <c r="M23" s="17" t="str">
        <f>[19]Outubro!$J$16</f>
        <v>*</v>
      </c>
      <c r="N23" s="83" t="str">
        <f>[19]Outubro!$J$17</f>
        <v>*</v>
      </c>
      <c r="O23" s="83" t="str">
        <f>[19]Outubro!$J$18</f>
        <v>*</v>
      </c>
      <c r="P23" s="83" t="str">
        <f>[19]Outubro!$J$19</f>
        <v>*</v>
      </c>
      <c r="Q23" s="83" t="str">
        <f>[19]Outubro!$J$20</f>
        <v>*</v>
      </c>
      <c r="R23" s="83" t="str">
        <f>[19]Outubro!$J$21</f>
        <v>*</v>
      </c>
      <c r="S23" s="83" t="str">
        <f>[19]Outubro!$J$22</f>
        <v>*</v>
      </c>
      <c r="T23" s="83" t="str">
        <f>[19]Outubro!$J$23</f>
        <v>*</v>
      </c>
      <c r="U23" s="83" t="str">
        <f>[19]Outubro!$J$24</f>
        <v>*</v>
      </c>
      <c r="V23" s="83" t="str">
        <f>[19]Outubro!$J$25</f>
        <v>*</v>
      </c>
      <c r="W23" s="17" t="str">
        <f>[19]Outubro!$J$26</f>
        <v>*</v>
      </c>
      <c r="X23" s="17" t="str">
        <f>[19]Outubro!$J$27</f>
        <v>*</v>
      </c>
      <c r="Y23" s="83" t="str">
        <f>[19]Outubro!$J$28</f>
        <v>*</v>
      </c>
      <c r="Z23" s="83" t="str">
        <f>[19]Outubro!$J$29</f>
        <v>*</v>
      </c>
      <c r="AA23" s="83" t="str">
        <f>[19]Outubro!$J$30</f>
        <v>*</v>
      </c>
      <c r="AB23" s="83" t="str">
        <f>[19]Outubro!$J$31</f>
        <v>*</v>
      </c>
      <c r="AC23" s="17" t="str">
        <f>[19]Outubro!$J$32</f>
        <v>*</v>
      </c>
      <c r="AD23" s="17" t="str">
        <f>[19]Outubro!$J$33</f>
        <v>*</v>
      </c>
      <c r="AE23" s="17" t="str">
        <f>[19]Outubro!$J$34</f>
        <v>*</v>
      </c>
      <c r="AF23" s="17" t="str">
        <f>[19]Outubro!$J$35</f>
        <v>*</v>
      </c>
      <c r="AG23" s="28">
        <f t="shared" si="2"/>
        <v>34.56</v>
      </c>
      <c r="AH23" s="2"/>
      <c r="AI23" t="s">
        <v>51</v>
      </c>
    </row>
    <row r="24" spans="1:35" ht="17.100000000000001" customHeight="1">
      <c r="A24" s="15" t="s">
        <v>14</v>
      </c>
      <c r="B24" s="17">
        <f>[20]Outubro!$J$5</f>
        <v>66.600000000000009</v>
      </c>
      <c r="C24" s="17">
        <f>[20]Outubro!$J$6</f>
        <v>31.319999999999997</v>
      </c>
      <c r="D24" s="17">
        <f>[20]Outubro!$J$7</f>
        <v>43.56</v>
      </c>
      <c r="E24" s="17">
        <f>[20]Outubro!$J$8</f>
        <v>42.12</v>
      </c>
      <c r="F24" s="17">
        <f>[20]Outubro!$J$9</f>
        <v>33.840000000000003</v>
      </c>
      <c r="G24" s="17">
        <f>[20]Outubro!$J$10</f>
        <v>38.519999999999996</v>
      </c>
      <c r="H24" s="17">
        <f>[20]Outubro!$J$11</f>
        <v>32.4</v>
      </c>
      <c r="I24" s="17">
        <f>[20]Outubro!$J$12</f>
        <v>25.56</v>
      </c>
      <c r="J24" s="17">
        <f>[20]Outubro!$J$13</f>
        <v>28.08</v>
      </c>
      <c r="K24" s="17">
        <f>[20]Outubro!$J$14</f>
        <v>32.4</v>
      </c>
      <c r="L24" s="17">
        <f>[20]Outubro!$J$15</f>
        <v>34.56</v>
      </c>
      <c r="M24" s="17">
        <f>[20]Outubro!$J$16</f>
        <v>27</v>
      </c>
      <c r="N24" s="17">
        <f>[20]Outubro!$J$17</f>
        <v>39.6</v>
      </c>
      <c r="O24" s="17">
        <f>[20]Outubro!$J$18</f>
        <v>24.12</v>
      </c>
      <c r="P24" s="17">
        <f>[20]Outubro!$J$19</f>
        <v>32.4</v>
      </c>
      <c r="Q24" s="17">
        <f>[20]Outubro!$J$20</f>
        <v>32.76</v>
      </c>
      <c r="R24" s="17">
        <f>[20]Outubro!$J$21</f>
        <v>23.759999999999998</v>
      </c>
      <c r="S24" s="17" t="str">
        <f>[20]Outubro!$J$22</f>
        <v>*</v>
      </c>
      <c r="T24" s="17">
        <f>[20]Outubro!$J$23</f>
        <v>38.519999999999996</v>
      </c>
      <c r="U24" s="17">
        <f>[20]Outubro!$J$24</f>
        <v>42.12</v>
      </c>
      <c r="V24" s="17">
        <f>[20]Outubro!$J$25</f>
        <v>37.440000000000005</v>
      </c>
      <c r="W24" s="17">
        <f>[20]Outubro!$J$26</f>
        <v>30.96</v>
      </c>
      <c r="X24" s="17">
        <f>[20]Outubro!$J$27</f>
        <v>29.880000000000003</v>
      </c>
      <c r="Y24" s="17">
        <f>[20]Outubro!$J$28</f>
        <v>34.92</v>
      </c>
      <c r="Z24" s="17">
        <f>[20]Outubro!$J$29</f>
        <v>24.12</v>
      </c>
      <c r="AA24" s="17">
        <f>[20]Outubro!$J$30</f>
        <v>22.68</v>
      </c>
      <c r="AB24" s="17">
        <f>[20]Outubro!$J$31</f>
        <v>21.240000000000002</v>
      </c>
      <c r="AC24" s="17">
        <f>[20]Outubro!$J$32</f>
        <v>29.52</v>
      </c>
      <c r="AD24" s="17">
        <f>[20]Outubro!$J$33</f>
        <v>27.36</v>
      </c>
      <c r="AE24" s="17">
        <f>[20]Outubro!$J$34</f>
        <v>60.12</v>
      </c>
      <c r="AF24" s="17">
        <f>[20]Outubro!$J$35</f>
        <v>29.52</v>
      </c>
      <c r="AG24" s="28">
        <f t="shared" si="2"/>
        <v>66.600000000000009</v>
      </c>
      <c r="AH24" s="2"/>
    </row>
    <row r="25" spans="1:35" ht="17.100000000000001" customHeight="1">
      <c r="A25" s="15" t="s">
        <v>15</v>
      </c>
      <c r="B25" s="17">
        <f>[21]Outubro!$J$5</f>
        <v>36.36</v>
      </c>
      <c r="C25" s="17">
        <f>[21]Outubro!$J$6</f>
        <v>33.480000000000004</v>
      </c>
      <c r="D25" s="17">
        <f>[21]Outubro!$J$7</f>
        <v>64.8</v>
      </c>
      <c r="E25" s="17">
        <f>[21]Outubro!$J$8</f>
        <v>53.64</v>
      </c>
      <c r="F25" s="17">
        <f>[21]Outubro!$J$9</f>
        <v>53.28</v>
      </c>
      <c r="G25" s="17">
        <f>[21]Outubro!$J$10</f>
        <v>45</v>
      </c>
      <c r="H25" s="17">
        <f>[21]Outubro!$J$11</f>
        <v>54.72</v>
      </c>
      <c r="I25" s="17">
        <f>[21]Outubro!$J$12</f>
        <v>30.240000000000002</v>
      </c>
      <c r="J25" s="17">
        <f>[21]Outubro!$J$13</f>
        <v>36.72</v>
      </c>
      <c r="K25" s="17">
        <f>[21]Outubro!$J$14</f>
        <v>30.6</v>
      </c>
      <c r="L25" s="17">
        <f>[21]Outubro!$J$15</f>
        <v>29.52</v>
      </c>
      <c r="M25" s="17">
        <f>[21]Outubro!$J$16</f>
        <v>32.04</v>
      </c>
      <c r="N25" s="17">
        <f>[21]Outubro!$J$17</f>
        <v>32.4</v>
      </c>
      <c r="O25" s="17">
        <f>[21]Outubro!$J$18</f>
        <v>25.2</v>
      </c>
      <c r="P25" s="17">
        <f>[21]Outubro!$J$19</f>
        <v>34.92</v>
      </c>
      <c r="Q25" s="17">
        <f>[21]Outubro!$J$20</f>
        <v>48.24</v>
      </c>
      <c r="R25" s="17">
        <f>[21]Outubro!$J$21</f>
        <v>38.159999999999997</v>
      </c>
      <c r="S25" s="17">
        <f>[21]Outubro!$J$22</f>
        <v>38.880000000000003</v>
      </c>
      <c r="T25" s="17">
        <f>[21]Outubro!$J$23</f>
        <v>59.4</v>
      </c>
      <c r="U25" s="17">
        <f>[21]Outubro!$J$24</f>
        <v>43.92</v>
      </c>
      <c r="V25" s="17">
        <f>[21]Outubro!$J$25</f>
        <v>35.64</v>
      </c>
      <c r="W25" s="17">
        <f>[21]Outubro!$J$26</f>
        <v>41.76</v>
      </c>
      <c r="X25" s="17">
        <f>[21]Outubro!$J$27</f>
        <v>38.519999999999996</v>
      </c>
      <c r="Y25" s="17">
        <f>[21]Outubro!$J$28</f>
        <v>37.440000000000005</v>
      </c>
      <c r="Z25" s="17">
        <f>[21]Outubro!$J$29</f>
        <v>18</v>
      </c>
      <c r="AA25" s="17">
        <f>[21]Outubro!$J$30</f>
        <v>30.96</v>
      </c>
      <c r="AB25" s="17">
        <f>[21]Outubro!$J$31</f>
        <v>40.680000000000007</v>
      </c>
      <c r="AC25" s="17">
        <f>[21]Outubro!$J$32</f>
        <v>35.64</v>
      </c>
      <c r="AD25" s="17">
        <f>[21]Outubro!$J$33</f>
        <v>37.800000000000004</v>
      </c>
      <c r="AE25" s="17">
        <f>[21]Outubro!$J$34</f>
        <v>51.480000000000004</v>
      </c>
      <c r="AF25" s="17">
        <f>[21]Outubro!$J$35</f>
        <v>39.96</v>
      </c>
      <c r="AG25" s="28">
        <f t="shared" si="2"/>
        <v>64.8</v>
      </c>
      <c r="AH25" s="2"/>
      <c r="AI25" s="23" t="s">
        <v>51</v>
      </c>
    </row>
    <row r="26" spans="1:35" ht="17.100000000000001" customHeight="1">
      <c r="A26" s="15" t="s">
        <v>16</v>
      </c>
      <c r="B26" s="17">
        <f>[22]Outubro!$J$5</f>
        <v>28.44</v>
      </c>
      <c r="C26" s="17">
        <f>[22]Outubro!$J$6</f>
        <v>36</v>
      </c>
      <c r="D26" s="17">
        <f>[22]Outubro!$J$7</f>
        <v>28.8</v>
      </c>
      <c r="E26" s="17">
        <f>[22]Outubro!$J$8</f>
        <v>40.32</v>
      </c>
      <c r="F26" s="17">
        <f>[22]Outubro!$J$9</f>
        <v>37.080000000000005</v>
      </c>
      <c r="G26" s="17">
        <f>[22]Outubro!$J$10</f>
        <v>27.720000000000002</v>
      </c>
      <c r="H26" s="17">
        <f>[22]Outubro!$J$11</f>
        <v>38.880000000000003</v>
      </c>
      <c r="I26" s="17">
        <f>[22]Outubro!$J$12</f>
        <v>30.96</v>
      </c>
      <c r="J26" s="17">
        <f>[22]Outubro!$J$13</f>
        <v>43.2</v>
      </c>
      <c r="K26" s="17">
        <f>[22]Outubro!$J$14</f>
        <v>25.92</v>
      </c>
      <c r="L26" s="17">
        <f>[22]Outubro!$J$15</f>
        <v>29.880000000000003</v>
      </c>
      <c r="M26" s="17">
        <f>[22]Outubro!$J$16</f>
        <v>15.48</v>
      </c>
      <c r="N26" s="17">
        <f>[22]Outubro!$J$17</f>
        <v>19.8</v>
      </c>
      <c r="O26" s="17">
        <f>[22]Outubro!$J$18</f>
        <v>0</v>
      </c>
      <c r="P26" s="17">
        <f>[22]Outubro!$J$19</f>
        <v>29.880000000000003</v>
      </c>
      <c r="Q26" s="17">
        <f>[22]Outubro!$J$20</f>
        <v>40.680000000000007</v>
      </c>
      <c r="R26" s="17">
        <f>[22]Outubro!$J$21</f>
        <v>36.36</v>
      </c>
      <c r="S26" s="17">
        <f>[22]Outubro!$J$22</f>
        <v>30.96</v>
      </c>
      <c r="T26" s="17">
        <f>[22]Outubro!$J$23</f>
        <v>58.680000000000007</v>
      </c>
      <c r="U26" s="17">
        <f>[22]Outubro!$J$24</f>
        <v>42.480000000000004</v>
      </c>
      <c r="V26" s="17">
        <f>[22]Outubro!$J$25</f>
        <v>32.76</v>
      </c>
      <c r="W26" s="17">
        <f>[22]Outubro!$J$26</f>
        <v>30.6</v>
      </c>
      <c r="X26" s="17">
        <f>[22]Outubro!$J$27</f>
        <v>48.96</v>
      </c>
      <c r="Y26" s="17">
        <f>[22]Outubro!$J$28</f>
        <v>48.6</v>
      </c>
      <c r="Z26" s="17">
        <f>[22]Outubro!$J$29</f>
        <v>27.36</v>
      </c>
      <c r="AA26" s="17">
        <f>[22]Outubro!$J$30</f>
        <v>20.16</v>
      </c>
      <c r="AB26" s="17">
        <f>[22]Outubro!$J$31</f>
        <v>33.480000000000004</v>
      </c>
      <c r="AC26" s="17">
        <f>[22]Outubro!$J$32</f>
        <v>29.16</v>
      </c>
      <c r="AD26" s="17">
        <f>[22]Outubro!$J$33</f>
        <v>42.12</v>
      </c>
      <c r="AE26" s="17">
        <f>[22]Outubro!$J$34</f>
        <v>38.159999999999997</v>
      </c>
      <c r="AF26" s="17">
        <f>[22]Outubro!$J$35</f>
        <v>29.880000000000003</v>
      </c>
      <c r="AG26" s="28">
        <f t="shared" ref="AG26:AG32" si="3">MAX(B26:AF26)</f>
        <v>58.680000000000007</v>
      </c>
      <c r="AH26" s="2"/>
    </row>
    <row r="27" spans="1:35" ht="17.100000000000001" customHeight="1">
      <c r="A27" s="15" t="s">
        <v>17</v>
      </c>
      <c r="B27" s="17">
        <f>[23]Outubro!$J$5</f>
        <v>0</v>
      </c>
      <c r="C27" s="17">
        <f>[23]Outubro!$J$6</f>
        <v>0</v>
      </c>
      <c r="D27" s="17">
        <f>[23]Outubro!$J$7</f>
        <v>0</v>
      </c>
      <c r="E27" s="17">
        <f>[23]Outubro!$J$8</f>
        <v>0</v>
      </c>
      <c r="F27" s="17">
        <f>[23]Outubro!$J$9</f>
        <v>0</v>
      </c>
      <c r="G27" s="17">
        <f>[23]Outubro!$J$10</f>
        <v>0</v>
      </c>
      <c r="H27" s="17">
        <f>[23]Outubro!$J$11</f>
        <v>0</v>
      </c>
      <c r="I27" s="17">
        <f>[23]Outubro!$J$12</f>
        <v>0</v>
      </c>
      <c r="J27" s="17">
        <f>[23]Outubro!$J$13</f>
        <v>0</v>
      </c>
      <c r="K27" s="17">
        <f>[23]Outubro!$J$14</f>
        <v>0</v>
      </c>
      <c r="L27" s="17">
        <f>[23]Outubro!$J$15</f>
        <v>0</v>
      </c>
      <c r="M27" s="17">
        <f>[23]Outubro!$J$16</f>
        <v>0</v>
      </c>
      <c r="N27" s="17">
        <f>[23]Outubro!$J$17</f>
        <v>0</v>
      </c>
      <c r="O27" s="17">
        <f>[23]Outubro!$J$18</f>
        <v>0</v>
      </c>
      <c r="P27" s="17">
        <f>[23]Outubro!$J$19</f>
        <v>0</v>
      </c>
      <c r="Q27" s="17">
        <f>[23]Outubro!$J$20</f>
        <v>0</v>
      </c>
      <c r="R27" s="17">
        <f>[23]Outubro!$J$21</f>
        <v>0</v>
      </c>
      <c r="S27" s="17">
        <f>[23]Outubro!$J$22</f>
        <v>0</v>
      </c>
      <c r="T27" s="17">
        <f>[23]Outubro!$J$23</f>
        <v>0</v>
      </c>
      <c r="U27" s="17">
        <f>[23]Outubro!$J$24</f>
        <v>0</v>
      </c>
      <c r="V27" s="17">
        <f>[23]Outubro!$J$25</f>
        <v>0</v>
      </c>
      <c r="W27" s="17">
        <f>[23]Outubro!$J$26</f>
        <v>0</v>
      </c>
      <c r="X27" s="17">
        <f>[23]Outubro!$J$27</f>
        <v>0</v>
      </c>
      <c r="Y27" s="17">
        <f>[23]Outubro!$J$28</f>
        <v>0</v>
      </c>
      <c r="Z27" s="17">
        <f>[23]Outubro!$J$29</f>
        <v>0</v>
      </c>
      <c r="AA27" s="17">
        <f>[23]Outubro!$J$30</f>
        <v>0</v>
      </c>
      <c r="AB27" s="17">
        <f>[23]Outubro!$J$31</f>
        <v>0</v>
      </c>
      <c r="AC27" s="17">
        <f>[23]Outubro!$J$32</f>
        <v>0</v>
      </c>
      <c r="AD27" s="17">
        <f>[23]Outubro!$J$33</f>
        <v>0</v>
      </c>
      <c r="AE27" s="17">
        <f>[23]Outubro!$J$34</f>
        <v>0</v>
      </c>
      <c r="AF27" s="17">
        <f>[23]Outubro!$J$35</f>
        <v>0</v>
      </c>
      <c r="AG27" s="28">
        <f t="shared" si="3"/>
        <v>0</v>
      </c>
      <c r="AH27" s="2"/>
    </row>
    <row r="28" spans="1:35" ht="17.100000000000001" customHeight="1">
      <c r="A28" s="15" t="s">
        <v>18</v>
      </c>
      <c r="B28" s="17">
        <f>[24]Outubro!$J$5</f>
        <v>48.96</v>
      </c>
      <c r="C28" s="17">
        <f>[24]Outubro!$J$6</f>
        <v>45.72</v>
      </c>
      <c r="D28" s="17">
        <f>[24]Outubro!$J$7</f>
        <v>58.32</v>
      </c>
      <c r="E28" s="17">
        <f>[24]Outubro!$J$8</f>
        <v>48.96</v>
      </c>
      <c r="F28" s="17">
        <f>[24]Outubro!$J$9</f>
        <v>32.76</v>
      </c>
      <c r="G28" s="17">
        <f>[24]Outubro!$J$10</f>
        <v>30.96</v>
      </c>
      <c r="H28" s="17">
        <f>[24]Outubro!$J$11</f>
        <v>39.96</v>
      </c>
      <c r="I28" s="17">
        <f>[24]Outubro!$J$12</f>
        <v>28.08</v>
      </c>
      <c r="J28" s="17">
        <f>[24]Outubro!$J$13</f>
        <v>40.32</v>
      </c>
      <c r="K28" s="17">
        <f>[24]Outubro!$J$14</f>
        <v>28.44</v>
      </c>
      <c r="L28" s="17">
        <f>[24]Outubro!$J$15</f>
        <v>38.880000000000003</v>
      </c>
      <c r="M28" s="17">
        <f>[24]Outubro!$J$16</f>
        <v>36.72</v>
      </c>
      <c r="N28" s="17">
        <f>[24]Outubro!$J$17</f>
        <v>32.76</v>
      </c>
      <c r="O28" s="17">
        <f>[24]Outubro!$J$18</f>
        <v>27.720000000000002</v>
      </c>
      <c r="P28" s="17">
        <f>[24]Outubro!$J$19</f>
        <v>36.36</v>
      </c>
      <c r="Q28" s="17">
        <f>[24]Outubro!$J$20</f>
        <v>34.92</v>
      </c>
      <c r="R28" s="17">
        <f>[24]Outubro!$J$21</f>
        <v>82.08</v>
      </c>
      <c r="S28" s="17">
        <f>[24]Outubro!$J$22</f>
        <v>94.32</v>
      </c>
      <c r="T28" s="17">
        <f>[24]Outubro!$J$23</f>
        <v>35.28</v>
      </c>
      <c r="U28" s="17">
        <f>[24]Outubro!$J$24</f>
        <v>36.36</v>
      </c>
      <c r="V28" s="17">
        <f>[24]Outubro!$J$25</f>
        <v>36</v>
      </c>
      <c r="W28" s="17">
        <f>[24]Outubro!$J$26</f>
        <v>42.84</v>
      </c>
      <c r="X28" s="17">
        <f>[24]Outubro!$J$27</f>
        <v>44.64</v>
      </c>
      <c r="Y28" s="17">
        <f>[24]Outubro!$J$28</f>
        <v>95.039999999999992</v>
      </c>
      <c r="Z28" s="17">
        <f>[24]Outubro!$J$29</f>
        <v>23.400000000000002</v>
      </c>
      <c r="AA28" s="17">
        <f>[24]Outubro!$J$30</f>
        <v>39.24</v>
      </c>
      <c r="AB28" s="17">
        <f>[24]Outubro!$J$31</f>
        <v>38.519999999999996</v>
      </c>
      <c r="AC28" s="17">
        <f>[24]Outubro!$J$32</f>
        <v>33.119999999999997</v>
      </c>
      <c r="AD28" s="17">
        <f>[24]Outubro!$J$33</f>
        <v>41.4</v>
      </c>
      <c r="AE28" s="17">
        <f>[24]Outubro!$J$34</f>
        <v>51.12</v>
      </c>
      <c r="AF28" s="17">
        <f>[24]Outubro!$J$35</f>
        <v>30.240000000000002</v>
      </c>
      <c r="AG28" s="28">
        <f t="shared" si="3"/>
        <v>95.039999999999992</v>
      </c>
      <c r="AH28" s="2"/>
    </row>
    <row r="29" spans="1:35" ht="17.100000000000001" customHeight="1">
      <c r="A29" s="15" t="s">
        <v>19</v>
      </c>
      <c r="B29" s="17">
        <f>[25]Outubro!$J$5</f>
        <v>35.64</v>
      </c>
      <c r="C29" s="17">
        <f>[25]Outubro!$J$6</f>
        <v>32.04</v>
      </c>
      <c r="D29" s="17">
        <f>[25]Outubro!$J$7</f>
        <v>62.639999999999993</v>
      </c>
      <c r="E29" s="17">
        <f>[25]Outubro!$J$8</f>
        <v>56.519999999999996</v>
      </c>
      <c r="F29" s="17">
        <f>[25]Outubro!$J$9</f>
        <v>54.72</v>
      </c>
      <c r="G29" s="17">
        <f>[25]Outubro!$J$10</f>
        <v>45.72</v>
      </c>
      <c r="H29" s="17">
        <f>[25]Outubro!$J$11</f>
        <v>50.04</v>
      </c>
      <c r="I29" s="17">
        <f>[25]Outubro!$J$12</f>
        <v>31.680000000000003</v>
      </c>
      <c r="J29" s="17">
        <f>[25]Outubro!$J$13</f>
        <v>34.92</v>
      </c>
      <c r="K29" s="17">
        <f>[25]Outubro!$J$14</f>
        <v>38.519999999999996</v>
      </c>
      <c r="L29" s="17">
        <f>[25]Outubro!$J$15</f>
        <v>25.92</v>
      </c>
      <c r="M29" s="17">
        <f>[25]Outubro!$J$16</f>
        <v>28.44</v>
      </c>
      <c r="N29" s="17">
        <f>[25]Outubro!$J$17</f>
        <v>30.240000000000002</v>
      </c>
      <c r="O29" s="17">
        <f>[25]Outubro!$J$18</f>
        <v>21.240000000000002</v>
      </c>
      <c r="P29" s="17">
        <f>[25]Outubro!$J$19</f>
        <v>31.319999999999997</v>
      </c>
      <c r="Q29" s="17">
        <f>[25]Outubro!$J$20</f>
        <v>43.56</v>
      </c>
      <c r="R29" s="17">
        <f>[25]Outubro!$J$21</f>
        <v>47.88</v>
      </c>
      <c r="S29" s="17">
        <f>[25]Outubro!$J$22</f>
        <v>34.56</v>
      </c>
      <c r="T29" s="17">
        <f>[25]Outubro!$J$23</f>
        <v>46.440000000000005</v>
      </c>
      <c r="U29" s="17">
        <f>[25]Outubro!$J$24</f>
        <v>46.080000000000005</v>
      </c>
      <c r="V29" s="17">
        <f>[25]Outubro!$J$25</f>
        <v>27.720000000000002</v>
      </c>
      <c r="W29" s="17">
        <f>[25]Outubro!$J$26</f>
        <v>36</v>
      </c>
      <c r="X29" s="17">
        <f>[25]Outubro!$J$27</f>
        <v>39.6</v>
      </c>
      <c r="Y29" s="17">
        <f>[25]Outubro!$J$28</f>
        <v>39.24</v>
      </c>
      <c r="Z29" s="17">
        <f>[25]Outubro!$J$29</f>
        <v>28.44</v>
      </c>
      <c r="AA29" s="17">
        <f>[25]Outubro!$J$30</f>
        <v>30.240000000000002</v>
      </c>
      <c r="AB29" s="17">
        <f>[25]Outubro!$J$31</f>
        <v>47.88</v>
      </c>
      <c r="AC29" s="17">
        <f>[25]Outubro!$J$32</f>
        <v>36</v>
      </c>
      <c r="AD29" s="17">
        <f>[25]Outubro!$J$33</f>
        <v>37.800000000000004</v>
      </c>
      <c r="AE29" s="17">
        <f>[25]Outubro!$J$34</f>
        <v>72.360000000000014</v>
      </c>
      <c r="AF29" s="17">
        <f>[25]Outubro!$J$35</f>
        <v>27.720000000000002</v>
      </c>
      <c r="AG29" s="28">
        <f t="shared" si="3"/>
        <v>72.360000000000014</v>
      </c>
      <c r="AH29" s="2"/>
    </row>
    <row r="30" spans="1:35" ht="17.100000000000001" customHeight="1">
      <c r="A30" s="15" t="s">
        <v>31</v>
      </c>
      <c r="B30" s="17">
        <f>[26]Outubro!$J$5</f>
        <v>51.480000000000004</v>
      </c>
      <c r="C30" s="17">
        <f>[26]Outubro!$J$6</f>
        <v>34.200000000000003</v>
      </c>
      <c r="D30" s="17">
        <f>[26]Outubro!$J$7</f>
        <v>46.080000000000005</v>
      </c>
      <c r="E30" s="17">
        <f>[26]Outubro!$J$8</f>
        <v>47.519999999999996</v>
      </c>
      <c r="F30" s="17">
        <f>[26]Outubro!$J$9</f>
        <v>58.32</v>
      </c>
      <c r="G30" s="17">
        <f>[26]Outubro!$J$10</f>
        <v>57.6</v>
      </c>
      <c r="H30" s="17">
        <f>[26]Outubro!$J$11</f>
        <v>44.28</v>
      </c>
      <c r="I30" s="17">
        <f>[26]Outubro!$J$12</f>
        <v>28.44</v>
      </c>
      <c r="J30" s="17">
        <f>[26]Outubro!$J$13</f>
        <v>37.800000000000004</v>
      </c>
      <c r="K30" s="17">
        <f>[26]Outubro!$J$14</f>
        <v>37.800000000000004</v>
      </c>
      <c r="L30" s="17">
        <f>[26]Outubro!$J$15</f>
        <v>32.76</v>
      </c>
      <c r="M30" s="17">
        <f>[26]Outubro!$J$16</f>
        <v>32.76</v>
      </c>
      <c r="N30" s="17">
        <f>[26]Outubro!$J$17</f>
        <v>25.92</v>
      </c>
      <c r="O30" s="17">
        <f>[26]Outubro!$J$18</f>
        <v>18.36</v>
      </c>
      <c r="P30" s="17">
        <f>[26]Outubro!$J$19</f>
        <v>31.680000000000003</v>
      </c>
      <c r="Q30" s="17">
        <f>[26]Outubro!$J$20</f>
        <v>34.56</v>
      </c>
      <c r="R30" s="17">
        <f>[26]Outubro!$J$21</f>
        <v>33.480000000000004</v>
      </c>
      <c r="S30" s="17">
        <f>[26]Outubro!$J$22</f>
        <v>72.72</v>
      </c>
      <c r="T30" s="17">
        <f>[26]Outubro!$J$23</f>
        <v>79.56</v>
      </c>
      <c r="U30" s="17">
        <f>[26]Outubro!$J$24</f>
        <v>41.4</v>
      </c>
      <c r="V30" s="17">
        <f>[26]Outubro!$J$25</f>
        <v>26.64</v>
      </c>
      <c r="W30" s="17">
        <f>[26]Outubro!$J$26</f>
        <v>39.6</v>
      </c>
      <c r="X30" s="17">
        <f>[26]Outubro!$J$27</f>
        <v>30.6</v>
      </c>
      <c r="Y30" s="17">
        <f>[26]Outubro!$J$28</f>
        <v>36.36</v>
      </c>
      <c r="Z30" s="17">
        <f>[26]Outubro!$J$29</f>
        <v>27.36</v>
      </c>
      <c r="AA30" s="17">
        <f>[26]Outubro!$J$30</f>
        <v>26.28</v>
      </c>
      <c r="AB30" s="17">
        <f>[26]Outubro!$J$31</f>
        <v>29.880000000000003</v>
      </c>
      <c r="AC30" s="17">
        <f>[26]Outubro!$J$32</f>
        <v>25.92</v>
      </c>
      <c r="AD30" s="17">
        <f>[26]Outubro!$J$33</f>
        <v>34.92</v>
      </c>
      <c r="AE30" s="17">
        <f>[26]Outubro!$J$34</f>
        <v>43.2</v>
      </c>
      <c r="AF30" s="17">
        <f>[26]Outubro!$J$35</f>
        <v>39.6</v>
      </c>
      <c r="AG30" s="28">
        <f t="shared" si="3"/>
        <v>79.56</v>
      </c>
      <c r="AH30" s="2"/>
    </row>
    <row r="31" spans="1:35" ht="17.100000000000001" customHeight="1">
      <c r="A31" s="15" t="s">
        <v>48</v>
      </c>
      <c r="B31" s="17">
        <f>[27]Outubro!$J$5</f>
        <v>68.760000000000005</v>
      </c>
      <c r="C31" s="17">
        <f>[27]Outubro!$J$6</f>
        <v>36.72</v>
      </c>
      <c r="D31" s="17">
        <f>[27]Outubro!$J$7</f>
        <v>47.16</v>
      </c>
      <c r="E31" s="17">
        <f>[27]Outubro!$J$8</f>
        <v>38.159999999999997</v>
      </c>
      <c r="F31" s="17">
        <f>[27]Outubro!$J$9</f>
        <v>32.4</v>
      </c>
      <c r="G31" s="17">
        <f>[27]Outubro!$J$10</f>
        <v>36</v>
      </c>
      <c r="H31" s="17">
        <f>[27]Outubro!$J$11</f>
        <v>33.119999999999997</v>
      </c>
      <c r="I31" s="17">
        <f>[27]Outubro!$J$12</f>
        <v>35.28</v>
      </c>
      <c r="J31" s="17">
        <f>[27]Outubro!$J$13</f>
        <v>35.28</v>
      </c>
      <c r="K31" s="17">
        <f>[27]Outubro!$J$14</f>
        <v>35.28</v>
      </c>
      <c r="L31" s="17">
        <f>[27]Outubro!$J$15</f>
        <v>37.080000000000005</v>
      </c>
      <c r="M31" s="17">
        <f>[27]Outubro!$J$16</f>
        <v>30.96</v>
      </c>
      <c r="N31" s="17">
        <f>[27]Outubro!$J$17</f>
        <v>30.96</v>
      </c>
      <c r="O31" s="17">
        <f>[27]Outubro!$J$18</f>
        <v>30.240000000000002</v>
      </c>
      <c r="P31" s="17">
        <f>[27]Outubro!$J$19</f>
        <v>30.240000000000002</v>
      </c>
      <c r="Q31" s="17">
        <f>[27]Outubro!$J$20</f>
        <v>67.319999999999993</v>
      </c>
      <c r="R31" s="17">
        <f>[27]Outubro!$J$21</f>
        <v>36.36</v>
      </c>
      <c r="S31" s="17">
        <f>[27]Outubro!$J$22</f>
        <v>45</v>
      </c>
      <c r="T31" s="17">
        <f>[27]Outubro!$J$23</f>
        <v>51.84</v>
      </c>
      <c r="U31" s="17">
        <f>[27]Outubro!$J$24</f>
        <v>48.6</v>
      </c>
      <c r="V31" s="17">
        <f>[27]Outubro!$J$25</f>
        <v>34.56</v>
      </c>
      <c r="W31" s="17">
        <f>[27]Outubro!$J$26</f>
        <v>34.92</v>
      </c>
      <c r="X31" s="17">
        <f>[27]Outubro!$J$27</f>
        <v>47.88</v>
      </c>
      <c r="Y31" s="17">
        <f>[27]Outubro!$J$28</f>
        <v>42.84</v>
      </c>
      <c r="Z31" s="17">
        <f>[27]Outubro!$J$29</f>
        <v>29.52</v>
      </c>
      <c r="AA31" s="17">
        <f>[27]Outubro!$J$30</f>
        <v>41.76</v>
      </c>
      <c r="AB31" s="17">
        <f>[27]Outubro!$J$31</f>
        <v>39.96</v>
      </c>
      <c r="AC31" s="17">
        <f>[27]Outubro!$J$32</f>
        <v>40.680000000000007</v>
      </c>
      <c r="AD31" s="17">
        <f>[27]Outubro!$J$33</f>
        <v>30.6</v>
      </c>
      <c r="AE31" s="17">
        <f>[27]Outubro!$J$34</f>
        <v>49.32</v>
      </c>
      <c r="AF31" s="17">
        <f>[27]Outubro!$J$35</f>
        <v>34.56</v>
      </c>
      <c r="AG31" s="28">
        <f>MAX(B31:AF31)</f>
        <v>68.760000000000005</v>
      </c>
      <c r="AH31" s="2"/>
    </row>
    <row r="32" spans="1:35" ht="17.100000000000001" customHeight="1">
      <c r="A32" s="15" t="s">
        <v>20</v>
      </c>
      <c r="B32" s="17">
        <f>[28]Outubro!$J$5</f>
        <v>64.08</v>
      </c>
      <c r="C32" s="17">
        <f>[28]Outubro!$J$6</f>
        <v>30.96</v>
      </c>
      <c r="D32" s="17">
        <f>[28]Outubro!$J$7</f>
        <v>38.880000000000003</v>
      </c>
      <c r="E32" s="17">
        <f>[28]Outubro!$J$8</f>
        <v>37.080000000000005</v>
      </c>
      <c r="F32" s="17">
        <f>[28]Outubro!$J$9</f>
        <v>30.6</v>
      </c>
      <c r="G32" s="17">
        <f>[28]Outubro!$J$10</f>
        <v>26.28</v>
      </c>
      <c r="H32" s="17">
        <f>[28]Outubro!$J$11</f>
        <v>23.759999999999998</v>
      </c>
      <c r="I32" s="17">
        <f>[28]Outubro!$J$12</f>
        <v>25.56</v>
      </c>
      <c r="J32" s="17">
        <f>[28]Outubro!$J$13</f>
        <v>34.56</v>
      </c>
      <c r="K32" s="17">
        <f>[28]Outubro!$J$14</f>
        <v>40.32</v>
      </c>
      <c r="L32" s="17">
        <f>[28]Outubro!$J$15</f>
        <v>29.16</v>
      </c>
      <c r="M32" s="17">
        <f>[28]Outubro!$J$16</f>
        <v>29.52</v>
      </c>
      <c r="N32" s="17">
        <f>[28]Outubro!$J$17</f>
        <v>30.240000000000002</v>
      </c>
      <c r="O32" s="17">
        <f>[28]Outubro!$J$18</f>
        <v>23.040000000000003</v>
      </c>
      <c r="P32" s="17">
        <f>[28]Outubro!$J$19</f>
        <v>26.28</v>
      </c>
      <c r="Q32" s="17">
        <f>[28]Outubro!$J$20</f>
        <v>19.440000000000001</v>
      </c>
      <c r="R32" s="17">
        <f>[28]Outubro!$J$21</f>
        <v>33.119999999999997</v>
      </c>
      <c r="S32" s="17">
        <f>[28]Outubro!$J$22</f>
        <v>25.92</v>
      </c>
      <c r="T32" s="17">
        <f>[28]Outubro!$J$23</f>
        <v>30.6</v>
      </c>
      <c r="U32" s="17">
        <f>[28]Outubro!$J$24</f>
        <v>51.480000000000004</v>
      </c>
      <c r="V32" s="17">
        <f>[28]Outubro!$J$25</f>
        <v>27.720000000000002</v>
      </c>
      <c r="W32" s="17">
        <f>[28]Outubro!$J$26</f>
        <v>32.76</v>
      </c>
      <c r="X32" s="17">
        <f>[28]Outubro!$J$27</f>
        <v>26.28</v>
      </c>
      <c r="Y32" s="17">
        <f>[28]Outubro!$J$28</f>
        <v>32.04</v>
      </c>
      <c r="Z32" s="17">
        <f>[28]Outubro!$J$29</f>
        <v>21.240000000000002</v>
      </c>
      <c r="AA32" s="17">
        <f>[28]Outubro!$J$30</f>
        <v>24.48</v>
      </c>
      <c r="AB32" s="17">
        <f>[28]Outubro!$J$31</f>
        <v>28.08</v>
      </c>
      <c r="AC32" s="17">
        <f>[28]Outubro!$J$32</f>
        <v>23.400000000000002</v>
      </c>
      <c r="AD32" s="17">
        <f>[28]Outubro!$J$33</f>
        <v>22.68</v>
      </c>
      <c r="AE32" s="17">
        <f>[28]Outubro!$J$34</f>
        <v>48.24</v>
      </c>
      <c r="AF32" s="17">
        <f>[28]Outubro!$J$35</f>
        <v>25.56</v>
      </c>
      <c r="AG32" s="28">
        <f t="shared" si="3"/>
        <v>64.08</v>
      </c>
      <c r="AH32" s="2"/>
    </row>
    <row r="33" spans="1:35" s="5" customFormat="1" ht="17.100000000000001" customHeight="1">
      <c r="A33" s="24" t="s">
        <v>33</v>
      </c>
      <c r="B33" s="25">
        <f t="shared" ref="B33:AG33" si="4">MAX(B5:B32)</f>
        <v>109.8</v>
      </c>
      <c r="C33" s="25">
        <f t="shared" si="4"/>
        <v>57.6</v>
      </c>
      <c r="D33" s="25">
        <f t="shared" si="4"/>
        <v>64.8</v>
      </c>
      <c r="E33" s="25">
        <f t="shared" si="4"/>
        <v>72</v>
      </c>
      <c r="F33" s="25">
        <f t="shared" si="4"/>
        <v>64.44</v>
      </c>
      <c r="G33" s="25">
        <f t="shared" si="4"/>
        <v>57.6</v>
      </c>
      <c r="H33" s="25">
        <f t="shared" si="4"/>
        <v>64.44</v>
      </c>
      <c r="I33" s="25">
        <f t="shared" si="4"/>
        <v>38.159999999999997</v>
      </c>
      <c r="J33" s="25">
        <f t="shared" si="4"/>
        <v>44.64</v>
      </c>
      <c r="K33" s="25">
        <f t="shared" si="4"/>
        <v>41.04</v>
      </c>
      <c r="L33" s="25">
        <f t="shared" si="4"/>
        <v>47.519999999999996</v>
      </c>
      <c r="M33" s="25">
        <f t="shared" si="4"/>
        <v>37.080000000000005</v>
      </c>
      <c r="N33" s="25">
        <f t="shared" si="4"/>
        <v>41.04</v>
      </c>
      <c r="O33" s="25">
        <f t="shared" si="4"/>
        <v>37.800000000000004</v>
      </c>
      <c r="P33" s="25">
        <f t="shared" si="4"/>
        <v>72.360000000000014</v>
      </c>
      <c r="Q33" s="25">
        <f t="shared" si="4"/>
        <v>67.319999999999993</v>
      </c>
      <c r="R33" s="25">
        <f t="shared" si="4"/>
        <v>82.08</v>
      </c>
      <c r="S33" s="25">
        <f t="shared" si="4"/>
        <v>111.96000000000001</v>
      </c>
      <c r="T33" s="25">
        <f t="shared" si="4"/>
        <v>88.56</v>
      </c>
      <c r="U33" s="25">
        <f t="shared" si="4"/>
        <v>73.44</v>
      </c>
      <c r="V33" s="25">
        <f t="shared" si="4"/>
        <v>41.4</v>
      </c>
      <c r="W33" s="25">
        <f t="shared" si="4"/>
        <v>48.24</v>
      </c>
      <c r="X33" s="25">
        <f t="shared" si="4"/>
        <v>49.32</v>
      </c>
      <c r="Y33" s="25">
        <f t="shared" si="4"/>
        <v>95.039999999999992</v>
      </c>
      <c r="Z33" s="25">
        <f t="shared" si="4"/>
        <v>65.160000000000011</v>
      </c>
      <c r="AA33" s="25">
        <f t="shared" si="4"/>
        <v>45</v>
      </c>
      <c r="AB33" s="25">
        <f t="shared" si="4"/>
        <v>47.88</v>
      </c>
      <c r="AC33" s="25">
        <f t="shared" si="4"/>
        <v>51.480000000000004</v>
      </c>
      <c r="AD33" s="25">
        <f t="shared" si="4"/>
        <v>60.480000000000004</v>
      </c>
      <c r="AE33" s="25">
        <f t="shared" si="4"/>
        <v>72.360000000000014</v>
      </c>
      <c r="AF33" s="25">
        <f t="shared" si="4"/>
        <v>61.2</v>
      </c>
      <c r="AG33" s="27">
        <f t="shared" si="4"/>
        <v>111.96000000000001</v>
      </c>
      <c r="AH33" s="10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G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AG38" s="9"/>
      <c r="AH38" s="2"/>
    </row>
    <row r="40" spans="1:35">
      <c r="V40" s="2" t="s">
        <v>51</v>
      </c>
    </row>
    <row r="46" spans="1:35">
      <c r="C46" s="2" t="s">
        <v>51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2014-11-04T15:00:19Z</cp:lastPrinted>
  <dcterms:created xsi:type="dcterms:W3CDTF">2008-08-15T13:32:29Z</dcterms:created>
  <dcterms:modified xsi:type="dcterms:W3CDTF">2015-09-02T11:29:45Z</dcterms:modified>
</cp:coreProperties>
</file>