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9">Chuva!$A$1:$AI$41</definedName>
    <definedName name="_xlnm.Print_Area" localSheetId="7">DirVento!$A$1:$AG$36</definedName>
    <definedName name="_xlnm.Print_Area" localSheetId="8">RajadaVento!$A$1:$AG$35</definedName>
    <definedName name="_xlnm.Print_Area" localSheetId="0">TempInst!$A$1:$AG$37</definedName>
    <definedName name="_xlnm.Print_Area" localSheetId="1">TempMax!$A$1:$AH$35</definedName>
    <definedName name="_xlnm.Print_Area" localSheetId="2">TempMin!$A$1:$AH$35</definedName>
    <definedName name="_xlnm.Print_Area" localSheetId="3">UmidInst!$A$1:$AG$35</definedName>
    <definedName name="_xlnm.Print_Area" localSheetId="4">UmidMax!$A$1:$AH$35</definedName>
    <definedName name="_xlnm.Print_Area" localSheetId="5">UmidMin!$A$1:$AH$35</definedName>
    <definedName name="_xlnm.Print_Area" localSheetId="6">VelVentoMax!$A$1:$AG$35</definedName>
  </definedNames>
  <calcPr calcId="145621"/>
</workbook>
</file>

<file path=xl/calcChain.xml><?xml version="1.0" encoding="utf-8"?>
<calcChain xmlns="http://schemas.openxmlformats.org/spreadsheetml/2006/main">
  <c r="AF31" i="15" l="1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30" i="15" l="1"/>
  <c r="C32" i="7"/>
  <c r="E32" i="7"/>
  <c r="G32" i="7"/>
  <c r="I32" i="7"/>
  <c r="K32" i="7"/>
  <c r="M32" i="7"/>
  <c r="O32" i="7"/>
  <c r="Q32" i="7"/>
  <c r="S32" i="7"/>
  <c r="U32" i="7"/>
  <c r="W32" i="7"/>
  <c r="Y32" i="7"/>
  <c r="AA32" i="7"/>
  <c r="AC32" i="7"/>
  <c r="B32" i="8"/>
  <c r="D32" i="8"/>
  <c r="F32" i="8"/>
  <c r="H32" i="8"/>
  <c r="J32" i="8"/>
  <c r="L32" i="8"/>
  <c r="N32" i="8"/>
  <c r="P32" i="8"/>
  <c r="R32" i="8"/>
  <c r="T32" i="8"/>
  <c r="V32" i="8"/>
  <c r="X32" i="8"/>
  <c r="Z32" i="8"/>
  <c r="AB32" i="8"/>
  <c r="AD32" i="8"/>
  <c r="AF32" i="8"/>
  <c r="C32" i="9"/>
  <c r="E32" i="9"/>
  <c r="G32" i="9"/>
  <c r="I32" i="9"/>
  <c r="K32" i="9"/>
  <c r="M32" i="9"/>
  <c r="O32" i="9"/>
  <c r="Q32" i="9"/>
  <c r="S32" i="9"/>
  <c r="U32" i="9"/>
  <c r="W32" i="9"/>
  <c r="Y32" i="9"/>
  <c r="AA32" i="9"/>
  <c r="AC32" i="9"/>
  <c r="B32" i="12"/>
  <c r="D32" i="12"/>
  <c r="F32" i="12"/>
  <c r="H32" i="12"/>
  <c r="J32" i="12"/>
  <c r="L32" i="12"/>
  <c r="N32" i="12"/>
  <c r="P32" i="12"/>
  <c r="R32" i="12"/>
  <c r="T32" i="12"/>
  <c r="V32" i="12"/>
  <c r="X32" i="12"/>
  <c r="Z32" i="12"/>
  <c r="AB32" i="12"/>
  <c r="AD32" i="12"/>
  <c r="AF32" i="12"/>
  <c r="B32" i="15"/>
  <c r="D32" i="15"/>
  <c r="F32" i="15"/>
  <c r="H32" i="15"/>
  <c r="J32" i="15"/>
  <c r="L32" i="15"/>
  <c r="N32" i="15"/>
  <c r="P32" i="15"/>
  <c r="R32" i="15"/>
  <c r="T32" i="15"/>
  <c r="V32" i="15"/>
  <c r="X32" i="15"/>
  <c r="Z32" i="15"/>
  <c r="AB32" i="15"/>
  <c r="AF32" i="15"/>
  <c r="AE32" i="7"/>
  <c r="AE32" i="9"/>
  <c r="AG30" i="12"/>
  <c r="C32" i="12"/>
  <c r="E32" i="12"/>
  <c r="G32" i="12"/>
  <c r="I32" i="12"/>
  <c r="K32" i="12"/>
  <c r="M32" i="12"/>
  <c r="O32" i="12"/>
  <c r="Q32" i="12"/>
  <c r="S32" i="12"/>
  <c r="U32" i="12"/>
  <c r="W32" i="12"/>
  <c r="Y32" i="12"/>
  <c r="AA32" i="12"/>
  <c r="AC32" i="12"/>
  <c r="AE32" i="12"/>
  <c r="C32" i="15"/>
  <c r="E32" i="15"/>
  <c r="G32" i="15"/>
  <c r="I32" i="15"/>
  <c r="K32" i="15"/>
  <c r="M32" i="15"/>
  <c r="O32" i="15"/>
  <c r="Q32" i="15"/>
  <c r="S32" i="15"/>
  <c r="U32" i="15"/>
  <c r="W32" i="15"/>
  <c r="Y32" i="15"/>
  <c r="AA32" i="15"/>
  <c r="AC32" i="15"/>
  <c r="AE32" i="15"/>
  <c r="AG13" i="15"/>
  <c r="AD32" i="15"/>
  <c r="AG10" i="15"/>
  <c r="B32" i="4"/>
  <c r="D32" i="4"/>
  <c r="F32" i="4"/>
  <c r="H32" i="4"/>
  <c r="J32" i="4"/>
  <c r="L32" i="4"/>
  <c r="N32" i="4"/>
  <c r="P32" i="4"/>
  <c r="R32" i="4"/>
  <c r="T32" i="4"/>
  <c r="V32" i="4"/>
  <c r="X32" i="4"/>
  <c r="Z32" i="4"/>
  <c r="AB32" i="4"/>
  <c r="AD32" i="4"/>
  <c r="AF32" i="4"/>
  <c r="AG27" i="4"/>
  <c r="AG31" i="4"/>
  <c r="C32" i="6"/>
  <c r="E32" i="6"/>
  <c r="G32" i="6"/>
  <c r="I32" i="6"/>
  <c r="K32" i="6"/>
  <c r="M32" i="6"/>
  <c r="O32" i="6"/>
  <c r="Q32" i="6"/>
  <c r="S32" i="6"/>
  <c r="U32" i="6"/>
  <c r="W32" i="6"/>
  <c r="Y32" i="6"/>
  <c r="AA32" i="6"/>
  <c r="AC32" i="6"/>
  <c r="AE32" i="6"/>
  <c r="B32" i="7"/>
  <c r="D32" i="7"/>
  <c r="F32" i="7"/>
  <c r="H32" i="7"/>
  <c r="J32" i="7"/>
  <c r="L32" i="7"/>
  <c r="N32" i="7"/>
  <c r="P32" i="7"/>
  <c r="R32" i="7"/>
  <c r="T32" i="7"/>
  <c r="AD32" i="7"/>
  <c r="AF32" i="7"/>
  <c r="AG13" i="7"/>
  <c r="C32" i="8"/>
  <c r="E32" i="8"/>
  <c r="G32" i="8"/>
  <c r="I32" i="8"/>
  <c r="K32" i="8"/>
  <c r="M32" i="8"/>
  <c r="O32" i="8"/>
  <c r="Q32" i="8"/>
  <c r="S32" i="8"/>
  <c r="U32" i="8"/>
  <c r="W32" i="8"/>
  <c r="Y32" i="8"/>
  <c r="AA32" i="8"/>
  <c r="AC32" i="8"/>
  <c r="AE32" i="8"/>
  <c r="B32" i="9"/>
  <c r="D32" i="9"/>
  <c r="F32" i="9"/>
  <c r="H32" i="9"/>
  <c r="J32" i="9"/>
  <c r="L32" i="9"/>
  <c r="N32" i="9"/>
  <c r="P32" i="9"/>
  <c r="R32" i="9"/>
  <c r="T32" i="9"/>
  <c r="V32" i="9"/>
  <c r="X32" i="9"/>
  <c r="Z32" i="9"/>
  <c r="AB32" i="9"/>
  <c r="AD32" i="9"/>
  <c r="AF32" i="9"/>
  <c r="AG10" i="12"/>
  <c r="V32" i="7"/>
  <c r="X32" i="7"/>
  <c r="Z32" i="7"/>
  <c r="AB32" i="7"/>
  <c r="AH30" i="14"/>
  <c r="AG25" i="4"/>
  <c r="C32" i="5"/>
  <c r="E32" i="5"/>
  <c r="G32" i="5"/>
  <c r="I32" i="5"/>
  <c r="K32" i="5"/>
  <c r="M32" i="5"/>
  <c r="O32" i="5"/>
  <c r="Q32" i="5"/>
  <c r="S32" i="5"/>
  <c r="U32" i="5"/>
  <c r="W32" i="5"/>
  <c r="Y32" i="5"/>
  <c r="AA32" i="5"/>
  <c r="AC32" i="5"/>
  <c r="AE32" i="5"/>
  <c r="C32" i="4"/>
  <c r="E32" i="4"/>
  <c r="G32" i="4"/>
  <c r="I32" i="4"/>
  <c r="K32" i="4"/>
  <c r="M32" i="4"/>
  <c r="O32" i="4"/>
  <c r="Q32" i="4"/>
  <c r="S32" i="4"/>
  <c r="U32" i="4"/>
  <c r="W32" i="4"/>
  <c r="Y32" i="4"/>
  <c r="AA32" i="4"/>
  <c r="AC32" i="4"/>
  <c r="AE32" i="4"/>
  <c r="B32" i="5"/>
  <c r="D32" i="5"/>
  <c r="F32" i="5"/>
  <c r="H32" i="5"/>
  <c r="J32" i="5"/>
  <c r="L32" i="5"/>
  <c r="N32" i="5"/>
  <c r="P32" i="5"/>
  <c r="R32" i="5"/>
  <c r="T32" i="5"/>
  <c r="V32" i="5"/>
  <c r="X32" i="5"/>
  <c r="Z32" i="5"/>
  <c r="AB32" i="5"/>
  <c r="AD32" i="5"/>
  <c r="AF32" i="5"/>
  <c r="B32" i="6"/>
  <c r="D32" i="6"/>
  <c r="F32" i="6"/>
  <c r="H32" i="6"/>
  <c r="J32" i="6"/>
  <c r="L32" i="6"/>
  <c r="N32" i="6"/>
  <c r="P32" i="6"/>
  <c r="R32" i="6"/>
  <c r="T32" i="6"/>
  <c r="V32" i="6"/>
  <c r="X32" i="6"/>
  <c r="Z32" i="6"/>
  <c r="AB32" i="6"/>
  <c r="AD32" i="6"/>
  <c r="AF32" i="6"/>
  <c r="C33" i="14"/>
  <c r="C32" i="14"/>
  <c r="E33" i="14"/>
  <c r="E32" i="14"/>
  <c r="I33" i="14"/>
  <c r="I32" i="14"/>
  <c r="K33" i="14"/>
  <c r="K32" i="14"/>
  <c r="O33" i="14"/>
  <c r="O32" i="14"/>
  <c r="S33" i="14"/>
  <c r="S32" i="14"/>
  <c r="W33" i="14"/>
  <c r="W32" i="14"/>
  <c r="AA33" i="14"/>
  <c r="AA32" i="14"/>
  <c r="AE33" i="14"/>
  <c r="AE32" i="14"/>
  <c r="B33" i="14"/>
  <c r="B32" i="14"/>
  <c r="D33" i="14"/>
  <c r="D32" i="14"/>
  <c r="F33" i="14"/>
  <c r="F32" i="14"/>
  <c r="H33" i="14"/>
  <c r="H32" i="14"/>
  <c r="J33" i="14"/>
  <c r="J32" i="14"/>
  <c r="L33" i="14"/>
  <c r="L32" i="14"/>
  <c r="N33" i="14"/>
  <c r="N32" i="14"/>
  <c r="P33" i="14"/>
  <c r="P32" i="14"/>
  <c r="R33" i="14"/>
  <c r="R32" i="14"/>
  <c r="T33" i="14"/>
  <c r="T32" i="14"/>
  <c r="V33" i="14"/>
  <c r="V32" i="14"/>
  <c r="X33" i="14"/>
  <c r="X32" i="14"/>
  <c r="Z33" i="14"/>
  <c r="Z32" i="14"/>
  <c r="AB33" i="14"/>
  <c r="AB32" i="14"/>
  <c r="AD33" i="14"/>
  <c r="AD32" i="14"/>
  <c r="AF33" i="14"/>
  <c r="AF32" i="14"/>
  <c r="AG13" i="14"/>
  <c r="AH13" i="14"/>
  <c r="AH13" i="5"/>
  <c r="AG13" i="5"/>
  <c r="AH13" i="6"/>
  <c r="AG13" i="6"/>
  <c r="AG29" i="14"/>
  <c r="AG13" i="12"/>
  <c r="G33" i="14"/>
  <c r="G32" i="14"/>
  <c r="M33" i="14"/>
  <c r="M32" i="14"/>
  <c r="Q33" i="14"/>
  <c r="Q32" i="14"/>
  <c r="U33" i="14"/>
  <c r="U32" i="14"/>
  <c r="Y33" i="14"/>
  <c r="Y32" i="14"/>
  <c r="AC33" i="14"/>
  <c r="AC32" i="14"/>
  <c r="AG13" i="9"/>
  <c r="AH13" i="9"/>
  <c r="AG13" i="4"/>
  <c r="AG29" i="4"/>
  <c r="AH31" i="5"/>
  <c r="AG31" i="5"/>
  <c r="AG31" i="6"/>
  <c r="AH31" i="6"/>
  <c r="AG30" i="6"/>
  <c r="AH30" i="6"/>
  <c r="AG30" i="8"/>
  <c r="AH30" i="8"/>
  <c r="AG30" i="5"/>
  <c r="AH30" i="5"/>
  <c r="AG30" i="9"/>
  <c r="AH30" i="9"/>
  <c r="AG30" i="4"/>
  <c r="AH29" i="5"/>
  <c r="AG29" i="5"/>
  <c r="AH29" i="6"/>
  <c r="AG29" i="6"/>
  <c r="AG28" i="6"/>
  <c r="AH28" i="6"/>
  <c r="AH28" i="5"/>
  <c r="AG28" i="5"/>
  <c r="AG28" i="4"/>
  <c r="AH27" i="5"/>
  <c r="AG27" i="5"/>
  <c r="AH27" i="6"/>
  <c r="AG27" i="6"/>
  <c r="AG26" i="6"/>
  <c r="AH26" i="6"/>
  <c r="AH26" i="5"/>
  <c r="AG26" i="5"/>
  <c r="AG26" i="4"/>
  <c r="AH25" i="5"/>
  <c r="AG25" i="5"/>
  <c r="AH25" i="6"/>
  <c r="AG25" i="6"/>
  <c r="AG24" i="6"/>
  <c r="AH24" i="6"/>
  <c r="AH24" i="5"/>
  <c r="AG24" i="5"/>
  <c r="AG24" i="4"/>
  <c r="AG20" i="4"/>
  <c r="AG23" i="4"/>
  <c r="AH23" i="5"/>
  <c r="AG23" i="5"/>
  <c r="AH23" i="6"/>
  <c r="AG23" i="6"/>
  <c r="AH22" i="5"/>
  <c r="AG22" i="5"/>
  <c r="AG22" i="6"/>
  <c r="AH22" i="6"/>
  <c r="AG22" i="4"/>
  <c r="AG21" i="4"/>
  <c r="AH21" i="5"/>
  <c r="AG21" i="5"/>
  <c r="AH21" i="6"/>
  <c r="AG21" i="6"/>
  <c r="AH20" i="5"/>
  <c r="AG20" i="5"/>
  <c r="AG20" i="6"/>
  <c r="AH20" i="6"/>
  <c r="AG19" i="4"/>
  <c r="AH19" i="5"/>
  <c r="AG19" i="5"/>
  <c r="AH19" i="6"/>
  <c r="AG19" i="6"/>
  <c r="AH18" i="5"/>
  <c r="AG18" i="5"/>
  <c r="AH18" i="6"/>
  <c r="AG18" i="6"/>
  <c r="AG18" i="4"/>
  <c r="AG17" i="4"/>
  <c r="AH17" i="5"/>
  <c r="AG17" i="5"/>
  <c r="AH17" i="6"/>
  <c r="AG17" i="6"/>
  <c r="AG16" i="4"/>
  <c r="AG9" i="4"/>
  <c r="AG8" i="4"/>
  <c r="AG7" i="4"/>
  <c r="AH16" i="5"/>
  <c r="AG16" i="5"/>
  <c r="AG16" i="6"/>
  <c r="AH16" i="6"/>
  <c r="AG15" i="4"/>
  <c r="AH15" i="5"/>
  <c r="AG15" i="5"/>
  <c r="AH15" i="6"/>
  <c r="AG15" i="6"/>
  <c r="AG14" i="4"/>
  <c r="AH14" i="5"/>
  <c r="AG14" i="5"/>
  <c r="AG14" i="6"/>
  <c r="AH14" i="6"/>
  <c r="AG12" i="4"/>
  <c r="AH12" i="5"/>
  <c r="AG12" i="5"/>
  <c r="AH12" i="6"/>
  <c r="AG12" i="6"/>
  <c r="AG11" i="4"/>
  <c r="AH11" i="5"/>
  <c r="AG11" i="5"/>
  <c r="AG11" i="6"/>
  <c r="AH11" i="6"/>
  <c r="AG10" i="4"/>
  <c r="AH10" i="5"/>
  <c r="AG10" i="5"/>
  <c r="AH10" i="6"/>
  <c r="AG10" i="6"/>
  <c r="AH9" i="5"/>
  <c r="AG9" i="5"/>
  <c r="AG9" i="6"/>
  <c r="AH9" i="6"/>
  <c r="AH8" i="5"/>
  <c r="AG8" i="5"/>
  <c r="AH8" i="6"/>
  <c r="AG8" i="6"/>
  <c r="AH7" i="5"/>
  <c r="AG7" i="5"/>
  <c r="AG7" i="6"/>
  <c r="AH7" i="6"/>
  <c r="AG6" i="5"/>
  <c r="AH6" i="5"/>
  <c r="AH6" i="6"/>
  <c r="AG6" i="6"/>
  <c r="AG6" i="4"/>
  <c r="AG5" i="4"/>
  <c r="AG5" i="5"/>
  <c r="AH5" i="5"/>
  <c r="AH32" i="5" s="1"/>
  <c r="AG5" i="6"/>
  <c r="AH5" i="6"/>
  <c r="AG30" i="14"/>
  <c r="AG30" i="7"/>
  <c r="AH13" i="8"/>
  <c r="AG13" i="8"/>
  <c r="AG32" i="6" l="1"/>
  <c r="AG32" i="5"/>
  <c r="AH32" i="6"/>
  <c r="AG32" i="4"/>
  <c r="AH8" i="8"/>
  <c r="AH18" i="9"/>
  <c r="AH18" i="14"/>
  <c r="AG18" i="14"/>
  <c r="AH18" i="8"/>
  <c r="AH8" i="9"/>
  <c r="AG18" i="12"/>
  <c r="AG18" i="7"/>
  <c r="AG18" i="15"/>
  <c r="AG8" i="12"/>
  <c r="AG8" i="15"/>
  <c r="AG18" i="8"/>
  <c r="AG18" i="9"/>
  <c r="AG8" i="8"/>
  <c r="AG8" i="9"/>
  <c r="AG8" i="7"/>
  <c r="AH29" i="14" l="1"/>
  <c r="AH19" i="14"/>
  <c r="AG19" i="14"/>
  <c r="AG5" i="12"/>
  <c r="AG5" i="9"/>
  <c r="AG5" i="8"/>
  <c r="AG5" i="7"/>
  <c r="AH31" i="14"/>
  <c r="AG26" i="14"/>
  <c r="AH17" i="14"/>
  <c r="AH15" i="14"/>
  <c r="AG7" i="14"/>
  <c r="AG17" i="15"/>
  <c r="AG14" i="15"/>
  <c r="AG14" i="12"/>
  <c r="AG9" i="12"/>
  <c r="AG29" i="9"/>
  <c r="AH15" i="9"/>
  <c r="AG29" i="8"/>
  <c r="AG24" i="8"/>
  <c r="AH14" i="8"/>
  <c r="AH10" i="8"/>
  <c r="AG7" i="8"/>
  <c r="AH6" i="8"/>
  <c r="AG26" i="7"/>
  <c r="AG24" i="7"/>
  <c r="AG27" i="9"/>
  <c r="AH28" i="8"/>
  <c r="AG6" i="8"/>
  <c r="AG27" i="7"/>
  <c r="AG19" i="7"/>
  <c r="AH23" i="14"/>
  <c r="AH10" i="14"/>
  <c r="AG10" i="14"/>
  <c r="AG20" i="14"/>
  <c r="AG23" i="14"/>
  <c r="AG28" i="14"/>
  <c r="AH28" i="14"/>
  <c r="AH21" i="14"/>
  <c r="AH20" i="14"/>
  <c r="AG19" i="15"/>
  <c r="AG20" i="15"/>
  <c r="AG21" i="15"/>
  <c r="AG26" i="15"/>
  <c r="AG21" i="12"/>
  <c r="AG19" i="12"/>
  <c r="AH28" i="9"/>
  <c r="AG28" i="9"/>
  <c r="AH23" i="9"/>
  <c r="AG23" i="9"/>
  <c r="AG19" i="9"/>
  <c r="AH17" i="9"/>
  <c r="AH14" i="9"/>
  <c r="AG28" i="8"/>
  <c r="AH23" i="8"/>
  <c r="AG23" i="8"/>
  <c r="AG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9" i="9"/>
  <c r="AG31" i="7"/>
  <c r="AG23" i="12"/>
  <c r="AG6" i="12"/>
  <c r="AH19" i="8"/>
  <c r="AG27" i="14"/>
  <c r="AG28" i="7"/>
  <c r="AG27" i="12"/>
  <c r="AG19" i="8"/>
  <c r="AH20" i="9"/>
  <c r="AH31" i="8"/>
  <c r="AG12" i="14"/>
  <c r="AG11" i="8"/>
  <c r="AG9" i="14"/>
  <c r="AH10" i="9"/>
  <c r="AH27" i="14"/>
  <c r="AG20" i="7"/>
  <c r="AH20" i="8"/>
  <c r="AG20" i="12"/>
  <c r="AG20" i="9"/>
  <c r="AG16" i="12"/>
  <c r="AG12" i="9"/>
  <c r="AG12" i="12"/>
  <c r="AG12" i="15"/>
  <c r="AG12" i="7"/>
  <c r="AG12" i="8"/>
  <c r="AH11" i="9"/>
  <c r="AG11" i="15"/>
  <c r="AH11" i="8"/>
  <c r="AG11" i="14"/>
  <c r="AH11" i="14"/>
  <c r="AG11" i="9"/>
  <c r="AH5" i="9"/>
  <c r="AG28" i="12"/>
  <c r="AG23" i="7"/>
  <c r="AG21" i="14"/>
  <c r="AH21" i="8"/>
  <c r="AH21" i="9"/>
  <c r="AG20" i="8"/>
  <c r="AG16" i="14"/>
  <c r="AG16" i="8"/>
  <c r="AH12" i="14"/>
  <c r="AH12" i="8"/>
  <c r="AH12" i="9"/>
  <c r="AG6" i="14"/>
  <c r="AG6" i="15"/>
  <c r="AG6" i="7"/>
  <c r="AG6" i="9"/>
  <c r="AG5" i="15"/>
  <c r="AG28" i="15"/>
  <c r="AG27" i="8"/>
  <c r="AH26" i="9"/>
  <c r="AG21" i="7"/>
  <c r="AG21" i="8"/>
  <c r="AG15" i="7"/>
  <c r="AG15" i="14"/>
  <c r="AG11" i="12"/>
  <c r="AG10" i="9"/>
  <c r="AG9" i="8"/>
  <c r="AH6" i="14"/>
  <c r="AH6" i="9"/>
  <c r="AH5" i="8"/>
  <c r="AH31" i="9"/>
  <c r="AH27" i="8"/>
  <c r="AH27" i="9"/>
  <c r="AG25" i="7"/>
  <c r="AG25" i="8"/>
  <c r="AH25" i="9"/>
  <c r="AG25" i="12"/>
  <c r="AG25" i="15"/>
  <c r="AH25" i="14"/>
  <c r="AG25" i="9"/>
  <c r="AH25" i="8"/>
  <c r="AG25" i="14"/>
  <c r="AG24" i="14"/>
  <c r="AG24" i="9"/>
  <c r="AG22" i="7"/>
  <c r="AG22" i="8"/>
  <c r="AG22" i="15"/>
  <c r="AG23" i="15"/>
  <c r="AH22" i="8"/>
  <c r="AG22" i="9"/>
  <c r="AG22" i="14"/>
  <c r="AG22" i="12"/>
  <c r="AH22" i="9"/>
  <c r="AH22" i="14"/>
  <c r="AG21" i="9"/>
  <c r="AG17" i="7"/>
  <c r="AG17" i="8"/>
  <c r="AG16" i="9"/>
  <c r="AG16" i="7"/>
  <c r="AG16" i="15"/>
  <c r="AH16" i="14"/>
  <c r="AG15" i="9"/>
  <c r="AH15" i="8"/>
  <c r="AG15" i="12"/>
  <c r="AG15" i="15"/>
  <c r="AH7" i="8"/>
  <c r="AG7" i="12"/>
  <c r="AG14" i="7" l="1"/>
  <c r="AH17" i="8"/>
  <c r="AH26" i="8"/>
  <c r="AH24" i="9"/>
  <c r="AG24" i="12"/>
  <c r="AG26" i="12"/>
  <c r="AG31" i="12"/>
  <c r="AG7" i="15"/>
  <c r="AG31" i="15"/>
  <c r="AH9" i="14"/>
  <c r="AG31" i="14"/>
  <c r="AH16" i="8"/>
  <c r="AG17" i="12"/>
  <c r="AG10" i="7"/>
  <c r="AH24" i="8"/>
  <c r="AG26" i="8"/>
  <c r="AH9" i="9"/>
  <c r="AG14" i="9"/>
  <c r="AG31" i="9"/>
  <c r="AG27" i="15"/>
  <c r="AG9" i="7"/>
  <c r="AG11" i="7"/>
  <c r="AG15" i="8"/>
  <c r="AG31" i="8"/>
  <c r="AG17" i="9"/>
  <c r="AH16" i="9"/>
  <c r="AG14" i="14"/>
  <c r="AH24" i="14"/>
  <c r="AG29" i="7"/>
  <c r="AH29" i="8"/>
  <c r="AG29" i="12"/>
  <c r="AG29" i="15"/>
  <c r="AH29" i="9"/>
  <c r="AG26" i="9"/>
  <c r="AH26" i="14"/>
  <c r="AG24" i="15"/>
  <c r="AG17" i="14"/>
  <c r="AG14" i="8"/>
  <c r="AH14" i="14"/>
  <c r="AG9" i="15"/>
  <c r="AH9" i="8"/>
  <c r="AG9" i="9"/>
  <c r="AG7" i="9"/>
  <c r="AG7" i="7"/>
  <c r="AH7" i="14"/>
  <c r="AH32" i="14" s="1"/>
  <c r="AH7" i="9"/>
  <c r="AH32" i="8" l="1"/>
  <c r="AG32" i="12"/>
  <c r="AH32" i="9"/>
  <c r="AG32" i="7"/>
  <c r="AG33" i="14"/>
  <c r="AG32" i="8"/>
  <c r="AG32" i="9"/>
  <c r="AG32" i="15"/>
  <c r="AG32" i="14"/>
</calcChain>
</file>

<file path=xl/sharedStrings.xml><?xml version="1.0" encoding="utf-8"?>
<sst xmlns="http://schemas.openxmlformats.org/spreadsheetml/2006/main" count="492" uniqueCount="80">
  <si>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</si>
  <si>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</si>
  <si>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</si>
  <si>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</si>
  <si>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</si>
  <si>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</si>
  <si>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</si>
  <si>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</si>
  <si>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</si>
  <si>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</si>
  <si>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</si>
  <si>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</si>
  <si>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</si>
  <si>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</si>
  <si>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</si>
  <si>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</si>
  <si>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</si>
  <si>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</si>
  <si>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</si>
  <si>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</si>
  <si>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</si>
  <si>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</si>
  <si>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</si>
  <si>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</si>
  <si>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</si>
  <si>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</si>
  <si>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</si>
  <si>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</si>
  <si>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</si>
  <si>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</si>
  <si>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</si>
  <si>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</si>
  <si>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</si>
  <si>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</si>
  <si>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</si>
  <si>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</si>
  <si>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</si>
  <si>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</si>
  <si>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</si>
  <si>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</si>
  <si>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</si>
  <si>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</si>
  <si>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</si>
  <si>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</si>
  <si>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</si>
  <si>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</si>
  <si>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</si>
  <si>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</si>
  <si>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</si>
  <si>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</si>
  <si>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</si>
  <si>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</si>
  <si>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</si>
  <si>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Janeiro/2013</t>
  </si>
  <si>
    <t>Fonte : PCDs/Inmet/Cemtec/Agraer/Seprotur</t>
  </si>
  <si>
    <t>Carlos Eduardo Borges Daniel</t>
  </si>
  <si>
    <t>Geógrafo/Assessoria Técnica/Cemtec</t>
  </si>
  <si>
    <t>Rosemeire Vargas Gomes</t>
  </si>
  <si>
    <t>Analista de Sistema/Cemtec</t>
  </si>
  <si>
    <t>Fonte :PCDs/Inmet/Cemtec/Agraer/Seprotur</t>
  </si>
  <si>
    <t>Fonte ; PCDs/Inmet/Cemtec/Agraer/Seprotur</t>
  </si>
  <si>
    <t>Calos Eduardo Borges Daniel</t>
  </si>
  <si>
    <t>Geógrafo/Assessori Técnica/Cemtec</t>
  </si>
  <si>
    <t xml:space="preserve"> </t>
  </si>
  <si>
    <t>L</t>
  </si>
  <si>
    <t>N</t>
  </si>
  <si>
    <t>NO</t>
  </si>
  <si>
    <t>NE</t>
  </si>
  <si>
    <t>SE</t>
  </si>
  <si>
    <t>O</t>
  </si>
  <si>
    <t>S</t>
  </si>
  <si>
    <r>
      <t>Considerações</t>
    </r>
    <r>
      <rPr>
        <sz val="9"/>
        <rFont val="Arial"/>
        <family val="2"/>
      </rPr>
      <t xml:space="preserve">: O sensor do pluviômetro de Bela Vista-MS, encontra-se com </t>
    </r>
    <r>
      <rPr>
        <sz val="9"/>
        <color rgb="FFC00000"/>
        <rFont val="Arial"/>
        <family val="2"/>
      </rPr>
      <t>defeito</t>
    </r>
    <r>
      <rPr>
        <sz val="9"/>
        <rFont val="Arial"/>
        <family val="2"/>
      </rPr>
      <t xml:space="preserve">,sendo que o último dado registrado ocorreu em 03/10/2012 na ordem de </t>
    </r>
    <r>
      <rPr>
        <sz val="9"/>
        <color rgb="FFC00000"/>
        <rFont val="Arial"/>
        <family val="2"/>
      </rPr>
      <t>85 mm de precipitação (</t>
    </r>
    <r>
      <rPr>
        <sz val="9"/>
        <rFont val="Arial"/>
        <family val="2"/>
      </rPr>
      <t>Chuva</t>
    </r>
    <r>
      <rPr>
        <sz val="9"/>
        <color rgb="FFC00000"/>
        <rFont val="Arial"/>
        <family val="2"/>
      </rPr>
      <t>)</t>
    </r>
    <r>
      <rPr>
        <sz val="9"/>
        <rFont val="Arial"/>
        <family val="2"/>
      </rPr>
      <t>.</t>
    </r>
  </si>
  <si>
    <t>CHOVEU 29/01/13</t>
  </si>
  <si>
    <t>CHOVEU31/01/13</t>
  </si>
  <si>
    <t>CHOVEU 31/01/13</t>
  </si>
  <si>
    <t>PCD de Sonora - MS, dias 30 e 31, nemhuma informação disponivel no momento, por parte do INMET.</t>
  </si>
  <si>
    <t>(idem para os demais dados)</t>
  </si>
  <si>
    <t>OBS:</t>
  </si>
  <si>
    <t>*</t>
  </si>
  <si>
    <t>Idem para o sensor do Pluviômetro de Água Clara.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</si>
</sst>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25.149999999999995</v>
          </cell>
          <cell r="C5">
            <v>33.1</v>
          </cell>
          <cell r="D5">
            <v>22.6</v>
          </cell>
          <cell r="E5">
            <v>83.791666666666671</v>
          </cell>
          <cell r="F5">
            <v>95</v>
          </cell>
          <cell r="G5">
            <v>47</v>
          </cell>
          <cell r="H5">
            <v>27.36</v>
          </cell>
          <cell r="I5" t="str">
            <v>L</v>
          </cell>
          <cell r="J5">
            <v>57.24</v>
          </cell>
          <cell r="K5" t="str">
            <v>*</v>
          </cell>
        </row>
        <row r="6">
          <cell r="B6">
            <v>25.637499999999999</v>
          </cell>
          <cell r="C6">
            <v>31.9</v>
          </cell>
          <cell r="D6">
            <v>22.3</v>
          </cell>
          <cell r="E6">
            <v>77.083333333333329</v>
          </cell>
          <cell r="F6">
            <v>96</v>
          </cell>
          <cell r="G6">
            <v>49</v>
          </cell>
          <cell r="H6">
            <v>10.8</v>
          </cell>
          <cell r="I6" t="str">
            <v>NO</v>
          </cell>
          <cell r="J6">
            <v>23.759999999999998</v>
          </cell>
          <cell r="K6" t="str">
            <v>*</v>
          </cell>
        </row>
        <row r="7">
          <cell r="B7">
            <v>27.458333333333329</v>
          </cell>
          <cell r="C7">
            <v>34.5</v>
          </cell>
          <cell r="D7">
            <v>21.9</v>
          </cell>
          <cell r="E7">
            <v>73.541666666666671</v>
          </cell>
          <cell r="F7">
            <v>96</v>
          </cell>
          <cell r="G7">
            <v>41</v>
          </cell>
          <cell r="H7">
            <v>10.8</v>
          </cell>
          <cell r="I7" t="str">
            <v>SO</v>
          </cell>
          <cell r="J7">
            <v>21.6</v>
          </cell>
          <cell r="K7" t="str">
            <v>*</v>
          </cell>
        </row>
        <row r="8">
          <cell r="B8">
            <v>28.474999999999998</v>
          </cell>
          <cell r="C8">
            <v>35.4</v>
          </cell>
          <cell r="D8">
            <v>23.5</v>
          </cell>
          <cell r="E8">
            <v>68.416666666666671</v>
          </cell>
          <cell r="F8">
            <v>93</v>
          </cell>
          <cell r="G8">
            <v>37</v>
          </cell>
          <cell r="H8">
            <v>11.520000000000001</v>
          </cell>
          <cell r="I8" t="str">
            <v>O</v>
          </cell>
          <cell r="J8">
            <v>25.92</v>
          </cell>
          <cell r="K8" t="str">
            <v>*</v>
          </cell>
        </row>
        <row r="9">
          <cell r="B9">
            <v>28.275000000000002</v>
          </cell>
          <cell r="C9">
            <v>34.700000000000003</v>
          </cell>
          <cell r="D9">
            <v>23.3</v>
          </cell>
          <cell r="E9">
            <v>66.041666666666671</v>
          </cell>
          <cell r="F9">
            <v>90</v>
          </cell>
          <cell r="G9">
            <v>39</v>
          </cell>
          <cell r="H9">
            <v>15.48</v>
          </cell>
          <cell r="I9" t="str">
            <v>SE</v>
          </cell>
          <cell r="J9">
            <v>34.56</v>
          </cell>
          <cell r="K9" t="str">
            <v>*</v>
          </cell>
        </row>
        <row r="10">
          <cell r="B10">
            <v>26.641666666666666</v>
          </cell>
          <cell r="C10">
            <v>34.1</v>
          </cell>
          <cell r="D10">
            <v>23.7</v>
          </cell>
          <cell r="E10">
            <v>75.5</v>
          </cell>
          <cell r="F10">
            <v>93</v>
          </cell>
          <cell r="G10">
            <v>40</v>
          </cell>
          <cell r="H10">
            <v>17.64</v>
          </cell>
          <cell r="I10" t="str">
            <v>L</v>
          </cell>
          <cell r="J10">
            <v>45</v>
          </cell>
          <cell r="K10" t="str">
            <v>*</v>
          </cell>
        </row>
        <row r="11">
          <cell r="B11">
            <v>28.658333333333335</v>
          </cell>
          <cell r="C11">
            <v>36</v>
          </cell>
          <cell r="D11">
            <v>23.6</v>
          </cell>
          <cell r="E11">
            <v>68.583333333333329</v>
          </cell>
          <cell r="F11">
            <v>95</v>
          </cell>
          <cell r="G11">
            <v>35</v>
          </cell>
          <cell r="H11">
            <v>16.559999999999999</v>
          </cell>
          <cell r="I11" t="str">
            <v>L</v>
          </cell>
          <cell r="J11">
            <v>37.440000000000005</v>
          </cell>
          <cell r="K11" t="str">
            <v>*</v>
          </cell>
        </row>
        <row r="12">
          <cell r="B12">
            <v>26.379166666666666</v>
          </cell>
          <cell r="C12">
            <v>34.1</v>
          </cell>
          <cell r="D12">
            <v>22.7</v>
          </cell>
          <cell r="E12">
            <v>78.416666666666671</v>
          </cell>
          <cell r="F12">
            <v>96</v>
          </cell>
          <cell r="G12">
            <v>47</v>
          </cell>
          <cell r="H12">
            <v>11.16</v>
          </cell>
          <cell r="I12" t="str">
            <v>SE</v>
          </cell>
          <cell r="J12">
            <v>39.6</v>
          </cell>
          <cell r="K12" t="str">
            <v>*</v>
          </cell>
        </row>
        <row r="13">
          <cell r="B13">
            <v>24.970833333333335</v>
          </cell>
          <cell r="C13">
            <v>32.700000000000003</v>
          </cell>
          <cell r="D13">
            <v>22.5</v>
          </cell>
          <cell r="E13">
            <v>87.208333333333329</v>
          </cell>
          <cell r="F13">
            <v>97</v>
          </cell>
          <cell r="G13">
            <v>55</v>
          </cell>
          <cell r="H13">
            <v>11.879999999999999</v>
          </cell>
          <cell r="I13" t="str">
            <v>O</v>
          </cell>
          <cell r="J13">
            <v>34.200000000000003</v>
          </cell>
          <cell r="K13" t="str">
            <v>*</v>
          </cell>
        </row>
        <row r="14">
          <cell r="B14">
            <v>24.212499999999995</v>
          </cell>
          <cell r="C14">
            <v>30</v>
          </cell>
          <cell r="D14">
            <v>22.4</v>
          </cell>
          <cell r="E14">
            <v>90.833333333333329</v>
          </cell>
          <cell r="F14">
            <v>97</v>
          </cell>
          <cell r="G14">
            <v>61</v>
          </cell>
          <cell r="H14">
            <v>14.04</v>
          </cell>
          <cell r="I14" t="str">
            <v>NO</v>
          </cell>
          <cell r="J14">
            <v>31.680000000000003</v>
          </cell>
          <cell r="K14" t="str">
            <v>*</v>
          </cell>
        </row>
        <row r="15">
          <cell r="B15">
            <v>24.875</v>
          </cell>
          <cell r="C15">
            <v>30.4</v>
          </cell>
          <cell r="D15">
            <v>19.399999999999999</v>
          </cell>
          <cell r="E15">
            <v>70.458333333333329</v>
          </cell>
          <cell r="F15">
            <v>96</v>
          </cell>
          <cell r="G15">
            <v>40</v>
          </cell>
          <cell r="H15">
            <v>14.76</v>
          </cell>
          <cell r="I15" t="str">
            <v>O</v>
          </cell>
          <cell r="J15">
            <v>33.480000000000004</v>
          </cell>
          <cell r="K15" t="str">
            <v>*</v>
          </cell>
        </row>
        <row r="16">
          <cell r="B16">
            <v>24.783333333333331</v>
          </cell>
          <cell r="C16">
            <v>31.8</v>
          </cell>
          <cell r="D16">
            <v>19</v>
          </cell>
          <cell r="E16">
            <v>69.25</v>
          </cell>
          <cell r="F16">
            <v>93</v>
          </cell>
          <cell r="G16">
            <v>47</v>
          </cell>
          <cell r="H16">
            <v>12.6</v>
          </cell>
          <cell r="I16" t="str">
            <v>SO</v>
          </cell>
          <cell r="J16">
            <v>27.36</v>
          </cell>
          <cell r="K16" t="str">
            <v>*</v>
          </cell>
        </row>
        <row r="17">
          <cell r="B17">
            <v>25.737500000000001</v>
          </cell>
          <cell r="C17">
            <v>32.4</v>
          </cell>
          <cell r="D17">
            <v>21.1</v>
          </cell>
          <cell r="E17">
            <v>74.5</v>
          </cell>
          <cell r="F17">
            <v>95</v>
          </cell>
          <cell r="G17">
            <v>45</v>
          </cell>
          <cell r="H17">
            <v>11.879999999999999</v>
          </cell>
          <cell r="I17" t="str">
            <v>SE</v>
          </cell>
          <cell r="J17">
            <v>30.6</v>
          </cell>
          <cell r="K17" t="str">
            <v>*</v>
          </cell>
        </row>
        <row r="18">
          <cell r="B18">
            <v>24.862500000000001</v>
          </cell>
          <cell r="C18">
            <v>31.7</v>
          </cell>
          <cell r="D18">
            <v>21.2</v>
          </cell>
          <cell r="E18">
            <v>80.333333333333329</v>
          </cell>
          <cell r="F18">
            <v>97</v>
          </cell>
          <cell r="G18">
            <v>45</v>
          </cell>
          <cell r="H18">
            <v>14.04</v>
          </cell>
          <cell r="I18" t="str">
            <v>L</v>
          </cell>
          <cell r="J18">
            <v>27.36</v>
          </cell>
          <cell r="K18" t="str">
            <v>*</v>
          </cell>
        </row>
        <row r="19">
          <cell r="B19">
            <v>24.141666666666669</v>
          </cell>
          <cell r="C19">
            <v>29.1</v>
          </cell>
          <cell r="D19">
            <v>20.9</v>
          </cell>
          <cell r="E19">
            <v>82.291666666666671</v>
          </cell>
          <cell r="F19">
            <v>97</v>
          </cell>
          <cell r="G19">
            <v>57</v>
          </cell>
          <cell r="H19">
            <v>10.8</v>
          </cell>
          <cell r="I19" t="str">
            <v>SE</v>
          </cell>
          <cell r="J19">
            <v>27.36</v>
          </cell>
          <cell r="K19" t="str">
            <v>*</v>
          </cell>
        </row>
        <row r="20">
          <cell r="B20">
            <v>24.133333333333329</v>
          </cell>
          <cell r="C20">
            <v>32.299999999999997</v>
          </cell>
          <cell r="D20">
            <v>20.6</v>
          </cell>
          <cell r="E20">
            <v>79.208333333333329</v>
          </cell>
          <cell r="F20">
            <v>95</v>
          </cell>
          <cell r="G20">
            <v>45</v>
          </cell>
          <cell r="H20">
            <v>17.28</v>
          </cell>
          <cell r="I20" t="str">
            <v>NE</v>
          </cell>
          <cell r="J20">
            <v>36.36</v>
          </cell>
          <cell r="K20" t="str">
            <v>*</v>
          </cell>
        </row>
        <row r="21">
          <cell r="B21">
            <v>25.633333333333336</v>
          </cell>
          <cell r="C21">
            <v>34.799999999999997</v>
          </cell>
          <cell r="D21">
            <v>19.5</v>
          </cell>
          <cell r="E21">
            <v>73.458333333333329</v>
          </cell>
          <cell r="F21">
            <v>97</v>
          </cell>
          <cell r="G21">
            <v>32</v>
          </cell>
          <cell r="H21">
            <v>15.120000000000001</v>
          </cell>
          <cell r="I21" t="str">
            <v>NE</v>
          </cell>
          <cell r="J21">
            <v>53.28</v>
          </cell>
          <cell r="K21" t="str">
            <v>*</v>
          </cell>
        </row>
        <row r="22">
          <cell r="B22">
            <v>28.058333333333334</v>
          </cell>
          <cell r="C22">
            <v>35</v>
          </cell>
          <cell r="D22">
            <v>22.3</v>
          </cell>
          <cell r="E22">
            <v>66.333333333333329</v>
          </cell>
          <cell r="F22">
            <v>93</v>
          </cell>
          <cell r="G22">
            <v>34</v>
          </cell>
          <cell r="H22">
            <v>11.16</v>
          </cell>
          <cell r="I22" t="str">
            <v>NE</v>
          </cell>
          <cell r="J22">
            <v>27.720000000000002</v>
          </cell>
          <cell r="K22" t="str">
            <v>*</v>
          </cell>
        </row>
        <row r="23">
          <cell r="B23">
            <v>28.82083333333334</v>
          </cell>
          <cell r="C23">
            <v>36.299999999999997</v>
          </cell>
          <cell r="D23">
            <v>22.4</v>
          </cell>
          <cell r="E23">
            <v>62.416666666666664</v>
          </cell>
          <cell r="F23">
            <v>91</v>
          </cell>
          <cell r="G23">
            <v>27</v>
          </cell>
          <cell r="H23">
            <v>11.879999999999999</v>
          </cell>
          <cell r="I23" t="str">
            <v>NE</v>
          </cell>
          <cell r="J23">
            <v>25.92</v>
          </cell>
          <cell r="K23" t="str">
            <v>*</v>
          </cell>
        </row>
        <row r="24">
          <cell r="B24">
            <v>27.529166666666669</v>
          </cell>
          <cell r="C24">
            <v>33.6</v>
          </cell>
          <cell r="D24">
            <v>22.5</v>
          </cell>
          <cell r="E24">
            <v>68.708333333333329</v>
          </cell>
          <cell r="F24">
            <v>94</v>
          </cell>
          <cell r="G24">
            <v>38</v>
          </cell>
          <cell r="H24">
            <v>8.64</v>
          </cell>
          <cell r="I24" t="str">
            <v>O</v>
          </cell>
          <cell r="J24">
            <v>37.440000000000005</v>
          </cell>
          <cell r="K24" t="str">
            <v>*</v>
          </cell>
        </row>
        <row r="25">
          <cell r="B25">
            <v>26.541666666666661</v>
          </cell>
          <cell r="C25">
            <v>32.700000000000003</v>
          </cell>
          <cell r="D25">
            <v>21.5</v>
          </cell>
          <cell r="E25">
            <v>69.625</v>
          </cell>
          <cell r="F25">
            <v>95</v>
          </cell>
          <cell r="G25">
            <v>41</v>
          </cell>
          <cell r="H25">
            <v>13.32</v>
          </cell>
          <cell r="I25" t="str">
            <v>O</v>
          </cell>
          <cell r="J25">
            <v>28.44</v>
          </cell>
          <cell r="K25" t="str">
            <v>*</v>
          </cell>
        </row>
        <row r="26">
          <cell r="B26">
            <v>25.804166666666664</v>
          </cell>
          <cell r="C26">
            <v>33</v>
          </cell>
          <cell r="D26">
            <v>19.600000000000001</v>
          </cell>
          <cell r="E26">
            <v>63.791666666666664</v>
          </cell>
          <cell r="F26">
            <v>91</v>
          </cell>
          <cell r="G26">
            <v>36</v>
          </cell>
          <cell r="H26">
            <v>13.68</v>
          </cell>
          <cell r="I26" t="str">
            <v>SO</v>
          </cell>
          <cell r="J26">
            <v>28.44</v>
          </cell>
          <cell r="K26" t="str">
            <v>*</v>
          </cell>
        </row>
        <row r="27">
          <cell r="B27">
            <v>27.041666666666668</v>
          </cell>
          <cell r="C27">
            <v>35.4</v>
          </cell>
          <cell r="D27">
            <v>20.399999999999999</v>
          </cell>
          <cell r="E27">
            <v>65.958333333333329</v>
          </cell>
          <cell r="F27">
            <v>92</v>
          </cell>
          <cell r="G27">
            <v>32</v>
          </cell>
          <cell r="H27">
            <v>11.16</v>
          </cell>
          <cell r="I27" t="str">
            <v>O</v>
          </cell>
          <cell r="J27">
            <v>29.52</v>
          </cell>
          <cell r="K27" t="str">
            <v>*</v>
          </cell>
        </row>
        <row r="28">
          <cell r="B28">
            <v>28.687500000000004</v>
          </cell>
          <cell r="C28">
            <v>35.700000000000003</v>
          </cell>
          <cell r="D28">
            <v>22.2</v>
          </cell>
          <cell r="E28">
            <v>65.791666666666671</v>
          </cell>
          <cell r="F28">
            <v>94</v>
          </cell>
          <cell r="G28">
            <v>34</v>
          </cell>
          <cell r="H28">
            <v>14.04</v>
          </cell>
          <cell r="I28" t="str">
            <v>SE</v>
          </cell>
          <cell r="J28">
            <v>29.880000000000003</v>
          </cell>
          <cell r="K28" t="str">
            <v>*</v>
          </cell>
        </row>
        <row r="29">
          <cell r="B29">
            <v>26.804166666666671</v>
          </cell>
          <cell r="C29">
            <v>32.6</v>
          </cell>
          <cell r="D29">
            <v>23.6</v>
          </cell>
          <cell r="E29">
            <v>73.75</v>
          </cell>
          <cell r="F29">
            <v>90</v>
          </cell>
          <cell r="G29">
            <v>56</v>
          </cell>
          <cell r="H29">
            <v>18.720000000000002</v>
          </cell>
          <cell r="I29" t="str">
            <v>O</v>
          </cell>
          <cell r="J29">
            <v>41.04</v>
          </cell>
          <cell r="K29" t="str">
            <v>*</v>
          </cell>
        </row>
        <row r="30">
          <cell r="B30">
            <v>26.029166666666665</v>
          </cell>
          <cell r="C30">
            <v>32.5</v>
          </cell>
          <cell r="D30">
            <v>23</v>
          </cell>
          <cell r="E30">
            <v>77.916666666666671</v>
          </cell>
          <cell r="F30">
            <v>96</v>
          </cell>
          <cell r="G30">
            <v>48</v>
          </cell>
          <cell r="H30">
            <v>10.08</v>
          </cell>
          <cell r="I30" t="str">
            <v>O</v>
          </cell>
          <cell r="J30">
            <v>20.88</v>
          </cell>
          <cell r="K30" t="str">
            <v>*</v>
          </cell>
        </row>
        <row r="31">
          <cell r="B31">
            <v>27.966666666666669</v>
          </cell>
          <cell r="C31">
            <v>35.5</v>
          </cell>
          <cell r="D31">
            <v>22.1</v>
          </cell>
          <cell r="E31">
            <v>66.25</v>
          </cell>
          <cell r="F31">
            <v>95</v>
          </cell>
          <cell r="G31">
            <v>35</v>
          </cell>
          <cell r="H31">
            <v>9</v>
          </cell>
          <cell r="I31" t="str">
            <v>O</v>
          </cell>
          <cell r="J31">
            <v>24.48</v>
          </cell>
          <cell r="K31" t="str">
            <v>*</v>
          </cell>
        </row>
        <row r="32">
          <cell r="B32">
            <v>28.516666666666669</v>
          </cell>
          <cell r="C32">
            <v>34.5</v>
          </cell>
          <cell r="D32">
            <v>22.9</v>
          </cell>
          <cell r="E32">
            <v>66.375</v>
          </cell>
          <cell r="F32">
            <v>95</v>
          </cell>
          <cell r="G32">
            <v>32</v>
          </cell>
          <cell r="H32">
            <v>10.8</v>
          </cell>
          <cell r="I32" t="str">
            <v>O</v>
          </cell>
          <cell r="J32">
            <v>24.840000000000003</v>
          </cell>
          <cell r="K32" t="str">
            <v>*</v>
          </cell>
        </row>
        <row r="33">
          <cell r="B33">
            <v>26.816666666666663</v>
          </cell>
          <cell r="C33">
            <v>33.700000000000003</v>
          </cell>
          <cell r="D33">
            <v>21.7</v>
          </cell>
          <cell r="E33">
            <v>70.666666666666671</v>
          </cell>
          <cell r="F33">
            <v>92</v>
          </cell>
          <cell r="G33">
            <v>47</v>
          </cell>
          <cell r="H33">
            <v>11.16</v>
          </cell>
          <cell r="I33" t="str">
            <v>O</v>
          </cell>
          <cell r="J33">
            <v>24.840000000000003</v>
          </cell>
          <cell r="K33" t="str">
            <v>*</v>
          </cell>
        </row>
        <row r="34">
          <cell r="B34">
            <v>27.575000000000003</v>
          </cell>
          <cell r="C34">
            <v>34.299999999999997</v>
          </cell>
          <cell r="D34">
            <v>22.7</v>
          </cell>
          <cell r="E34">
            <v>71.25</v>
          </cell>
          <cell r="F34">
            <v>92</v>
          </cell>
          <cell r="G34">
            <v>44</v>
          </cell>
          <cell r="H34">
            <v>11.16</v>
          </cell>
          <cell r="I34" t="str">
            <v>O</v>
          </cell>
          <cell r="J34">
            <v>21.240000000000002</v>
          </cell>
          <cell r="K34" t="str">
            <v>*</v>
          </cell>
        </row>
        <row r="35">
          <cell r="B35">
            <v>25.895833333333329</v>
          </cell>
          <cell r="C35">
            <v>31.2</v>
          </cell>
          <cell r="D35">
            <v>22.9</v>
          </cell>
          <cell r="E35">
            <v>81.75</v>
          </cell>
          <cell r="F35">
            <v>95</v>
          </cell>
          <cell r="G35">
            <v>57</v>
          </cell>
          <cell r="H35">
            <v>16.920000000000002</v>
          </cell>
          <cell r="I35" t="str">
            <v>SE</v>
          </cell>
          <cell r="J35">
            <v>37.080000000000005</v>
          </cell>
          <cell r="K35" t="str">
            <v>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28.016666666666669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26.583333333333332</v>
          </cell>
          <cell r="C5">
            <v>33.700000000000003</v>
          </cell>
          <cell r="D5">
            <v>23</v>
          </cell>
          <cell r="E5">
            <v>63.916666666666664</v>
          </cell>
          <cell r="F5">
            <v>97</v>
          </cell>
          <cell r="G5">
            <v>44</v>
          </cell>
          <cell r="H5">
            <v>14.76</v>
          </cell>
          <cell r="I5" t="str">
            <v>L</v>
          </cell>
          <cell r="J5">
            <v>29.16</v>
          </cell>
          <cell r="K5">
            <v>0.2</v>
          </cell>
        </row>
        <row r="6">
          <cell r="B6">
            <v>25.391666666666666</v>
          </cell>
          <cell r="C6">
            <v>30.8</v>
          </cell>
          <cell r="D6">
            <v>22.2</v>
          </cell>
          <cell r="E6">
            <v>70</v>
          </cell>
          <cell r="F6">
            <v>100</v>
          </cell>
          <cell r="G6">
            <v>52</v>
          </cell>
          <cell r="H6">
            <v>14.76</v>
          </cell>
          <cell r="I6" t="str">
            <v>SO</v>
          </cell>
          <cell r="J6">
            <v>31.680000000000003</v>
          </cell>
          <cell r="K6">
            <v>22.200000000000003</v>
          </cell>
        </row>
        <row r="7">
          <cell r="B7">
            <v>27.370833333333337</v>
          </cell>
          <cell r="C7">
            <v>35</v>
          </cell>
          <cell r="D7">
            <v>21.5</v>
          </cell>
          <cell r="E7">
            <v>63.5625</v>
          </cell>
          <cell r="F7">
            <v>98</v>
          </cell>
          <cell r="G7">
            <v>39</v>
          </cell>
          <cell r="H7">
            <v>3.6</v>
          </cell>
          <cell r="I7" t="str">
            <v>SE</v>
          </cell>
          <cell r="J7">
            <v>20.52</v>
          </cell>
          <cell r="K7">
            <v>0</v>
          </cell>
        </row>
        <row r="8">
          <cell r="B8">
            <v>27.716666666666669</v>
          </cell>
          <cell r="C8">
            <v>34.6</v>
          </cell>
          <cell r="D8">
            <v>22.3</v>
          </cell>
          <cell r="E8">
            <v>63.588235294117645</v>
          </cell>
          <cell r="F8">
            <v>100</v>
          </cell>
          <cell r="G8">
            <v>37</v>
          </cell>
          <cell r="H8">
            <v>7.2</v>
          </cell>
          <cell r="I8" t="str">
            <v>L</v>
          </cell>
          <cell r="J8">
            <v>46.800000000000004</v>
          </cell>
          <cell r="K8">
            <v>0</v>
          </cell>
        </row>
        <row r="9">
          <cell r="B9">
            <v>27.504166666666666</v>
          </cell>
          <cell r="C9">
            <v>34.299999999999997</v>
          </cell>
          <cell r="D9">
            <v>22.4</v>
          </cell>
          <cell r="E9">
            <v>67.473684210526315</v>
          </cell>
          <cell r="F9">
            <v>100</v>
          </cell>
          <cell r="G9">
            <v>40</v>
          </cell>
          <cell r="H9">
            <v>3.6</v>
          </cell>
          <cell r="I9" t="str">
            <v>L</v>
          </cell>
          <cell r="J9">
            <v>46.800000000000004</v>
          </cell>
          <cell r="K9">
            <v>0</v>
          </cell>
        </row>
        <row r="10">
          <cell r="B10">
            <v>28.033333333333331</v>
          </cell>
          <cell r="C10">
            <v>35.299999999999997</v>
          </cell>
          <cell r="D10">
            <v>22.2</v>
          </cell>
          <cell r="E10">
            <v>57.666666666666664</v>
          </cell>
          <cell r="F10">
            <v>100</v>
          </cell>
          <cell r="G10">
            <v>37</v>
          </cell>
          <cell r="H10">
            <v>13.68</v>
          </cell>
          <cell r="I10" t="str">
            <v>L</v>
          </cell>
          <cell r="J10">
            <v>30.96</v>
          </cell>
          <cell r="K10">
            <v>0</v>
          </cell>
        </row>
        <row r="11">
          <cell r="B11">
            <v>28.233333333333334</v>
          </cell>
          <cell r="C11">
            <v>35</v>
          </cell>
          <cell r="D11">
            <v>23.3</v>
          </cell>
          <cell r="E11">
            <v>62</v>
          </cell>
          <cell r="F11">
            <v>96</v>
          </cell>
          <cell r="G11">
            <v>43</v>
          </cell>
          <cell r="H11">
            <v>22.32</v>
          </cell>
          <cell r="I11" t="str">
            <v>NO</v>
          </cell>
          <cell r="J11">
            <v>43.2</v>
          </cell>
          <cell r="K11">
            <v>0</v>
          </cell>
        </row>
        <row r="12">
          <cell r="B12">
            <v>27.229166666666668</v>
          </cell>
          <cell r="C12">
            <v>34.799999999999997</v>
          </cell>
          <cell r="D12">
            <v>23.4</v>
          </cell>
          <cell r="E12">
            <v>69.428571428571431</v>
          </cell>
          <cell r="F12">
            <v>100</v>
          </cell>
          <cell r="G12">
            <v>44</v>
          </cell>
          <cell r="H12">
            <v>14.76</v>
          </cell>
          <cell r="I12" t="str">
            <v>O</v>
          </cell>
          <cell r="J12">
            <v>36.72</v>
          </cell>
          <cell r="K12">
            <v>0</v>
          </cell>
        </row>
        <row r="13">
          <cell r="B13">
            <v>26.458333333333332</v>
          </cell>
          <cell r="C13">
            <v>34.299999999999997</v>
          </cell>
          <cell r="D13">
            <v>22.9</v>
          </cell>
          <cell r="E13">
            <v>66.555555555555557</v>
          </cell>
          <cell r="F13">
            <v>97</v>
          </cell>
          <cell r="G13">
            <v>48</v>
          </cell>
          <cell r="H13">
            <v>20.88</v>
          </cell>
          <cell r="I13" t="str">
            <v>O</v>
          </cell>
          <cell r="J13">
            <v>41.76</v>
          </cell>
          <cell r="K13">
            <v>1.4</v>
          </cell>
        </row>
        <row r="14">
          <cell r="B14">
            <v>25.945833333333326</v>
          </cell>
          <cell r="C14">
            <v>31.1</v>
          </cell>
          <cell r="D14">
            <v>23.1</v>
          </cell>
          <cell r="E14">
            <v>68</v>
          </cell>
          <cell r="F14">
            <v>99</v>
          </cell>
          <cell r="G14">
            <v>56</v>
          </cell>
          <cell r="H14">
            <v>14.4</v>
          </cell>
          <cell r="I14" t="str">
            <v>SE</v>
          </cell>
          <cell r="J14">
            <v>24.12</v>
          </cell>
          <cell r="K14">
            <v>0.60000000000000009</v>
          </cell>
        </row>
        <row r="15">
          <cell r="B15">
            <v>26.054166666666664</v>
          </cell>
          <cell r="C15">
            <v>31.2</v>
          </cell>
          <cell r="D15">
            <v>22.3</v>
          </cell>
          <cell r="E15">
            <v>66.92307692307692</v>
          </cell>
          <cell r="F15">
            <v>100</v>
          </cell>
          <cell r="G15">
            <v>53</v>
          </cell>
          <cell r="H15">
            <v>13.32</v>
          </cell>
          <cell r="I15" t="str">
            <v>SE</v>
          </cell>
          <cell r="J15">
            <v>29.880000000000003</v>
          </cell>
          <cell r="K15">
            <v>1.7999999999999998</v>
          </cell>
        </row>
        <row r="16">
          <cell r="B16">
            <v>26.333333333333339</v>
          </cell>
          <cell r="C16">
            <v>34.1</v>
          </cell>
          <cell r="D16">
            <v>20</v>
          </cell>
          <cell r="E16">
            <v>61.3125</v>
          </cell>
          <cell r="F16">
            <v>100</v>
          </cell>
          <cell r="G16">
            <v>44</v>
          </cell>
          <cell r="H16">
            <v>11.16</v>
          </cell>
          <cell r="I16" t="str">
            <v>SE</v>
          </cell>
          <cell r="J16">
            <v>27.720000000000002</v>
          </cell>
          <cell r="K16">
            <v>0</v>
          </cell>
        </row>
        <row r="17">
          <cell r="B17">
            <v>24.466666666666665</v>
          </cell>
          <cell r="C17">
            <v>31.1</v>
          </cell>
          <cell r="D17">
            <v>20.100000000000001</v>
          </cell>
          <cell r="E17">
            <v>74.666666666666671</v>
          </cell>
          <cell r="F17">
            <v>100</v>
          </cell>
          <cell r="G17">
            <v>55</v>
          </cell>
          <cell r="H17">
            <v>14.4</v>
          </cell>
          <cell r="I17" t="str">
            <v>NE</v>
          </cell>
          <cell r="J17">
            <v>35.28</v>
          </cell>
          <cell r="K17">
            <v>3</v>
          </cell>
        </row>
        <row r="18">
          <cell r="B18">
            <v>24.1875</v>
          </cell>
          <cell r="C18">
            <v>29.9</v>
          </cell>
          <cell r="D18">
            <v>20.9</v>
          </cell>
          <cell r="E18">
            <v>80.75</v>
          </cell>
          <cell r="F18">
            <v>99</v>
          </cell>
          <cell r="G18">
            <v>63</v>
          </cell>
          <cell r="H18">
            <v>10.8</v>
          </cell>
          <cell r="I18" t="str">
            <v>NE</v>
          </cell>
          <cell r="J18">
            <v>28.8</v>
          </cell>
          <cell r="K18">
            <v>3.4000000000000004</v>
          </cell>
        </row>
        <row r="19">
          <cell r="B19">
            <v>26.308333333333326</v>
          </cell>
          <cell r="C19">
            <v>32.700000000000003</v>
          </cell>
          <cell r="D19">
            <v>21.5</v>
          </cell>
          <cell r="E19">
            <v>63.142857142857146</v>
          </cell>
          <cell r="F19">
            <v>100</v>
          </cell>
          <cell r="G19">
            <v>45</v>
          </cell>
          <cell r="H19">
            <v>14.4</v>
          </cell>
          <cell r="I19" t="str">
            <v>NO</v>
          </cell>
          <cell r="J19">
            <v>29.880000000000003</v>
          </cell>
          <cell r="K19">
            <v>0</v>
          </cell>
        </row>
        <row r="20">
          <cell r="B20">
            <v>25.000000000000004</v>
          </cell>
          <cell r="C20">
            <v>31.1</v>
          </cell>
          <cell r="D20">
            <v>20.9</v>
          </cell>
          <cell r="E20">
            <v>76.647058823529406</v>
          </cell>
          <cell r="F20">
            <v>100</v>
          </cell>
          <cell r="G20">
            <v>54</v>
          </cell>
          <cell r="H20">
            <v>10.8</v>
          </cell>
          <cell r="I20" t="str">
            <v>NE</v>
          </cell>
          <cell r="J20">
            <v>28.8</v>
          </cell>
          <cell r="K20">
            <v>4.8</v>
          </cell>
        </row>
        <row r="21">
          <cell r="B21">
            <v>27.129166666666666</v>
          </cell>
          <cell r="C21">
            <v>35.200000000000003</v>
          </cell>
          <cell r="D21">
            <v>21.6</v>
          </cell>
          <cell r="E21">
            <v>59.857142857142854</v>
          </cell>
          <cell r="F21">
            <v>100</v>
          </cell>
          <cell r="G21">
            <v>41</v>
          </cell>
          <cell r="H21">
            <v>16.2</v>
          </cell>
          <cell r="I21" t="str">
            <v>O</v>
          </cell>
          <cell r="J21">
            <v>32.04</v>
          </cell>
          <cell r="K21">
            <v>0</v>
          </cell>
        </row>
        <row r="22">
          <cell r="B22">
            <v>28.091666666666669</v>
          </cell>
          <cell r="C22">
            <v>35.9</v>
          </cell>
          <cell r="D22">
            <v>22.2</v>
          </cell>
          <cell r="E22">
            <v>62.055555555555557</v>
          </cell>
          <cell r="F22">
            <v>100</v>
          </cell>
          <cell r="G22">
            <v>36</v>
          </cell>
          <cell r="H22">
            <v>13.68</v>
          </cell>
          <cell r="I22" t="str">
            <v>O</v>
          </cell>
          <cell r="J22">
            <v>29.52</v>
          </cell>
          <cell r="K22">
            <v>0</v>
          </cell>
        </row>
        <row r="23">
          <cell r="B23">
            <v>27.308333333333334</v>
          </cell>
          <cell r="C23">
            <v>35.200000000000003</v>
          </cell>
          <cell r="D23">
            <v>22.6</v>
          </cell>
          <cell r="E23">
            <v>65.5625</v>
          </cell>
          <cell r="F23">
            <v>100</v>
          </cell>
          <cell r="G23">
            <v>43</v>
          </cell>
          <cell r="H23">
            <v>9.7200000000000006</v>
          </cell>
          <cell r="I23" t="str">
            <v>NO</v>
          </cell>
          <cell r="J23">
            <v>28.08</v>
          </cell>
          <cell r="K23">
            <v>0</v>
          </cell>
        </row>
        <row r="24">
          <cell r="B24">
            <v>26.445833333333336</v>
          </cell>
          <cell r="C24">
            <v>32.200000000000003</v>
          </cell>
          <cell r="D24">
            <v>22.9</v>
          </cell>
          <cell r="E24">
            <v>73.666666666666671</v>
          </cell>
          <cell r="F24">
            <v>100</v>
          </cell>
          <cell r="G24">
            <v>54</v>
          </cell>
          <cell r="H24">
            <v>12.24</v>
          </cell>
          <cell r="I24" t="str">
            <v>NO</v>
          </cell>
          <cell r="J24">
            <v>30.240000000000002</v>
          </cell>
          <cell r="K24">
            <v>3.6</v>
          </cell>
        </row>
        <row r="25">
          <cell r="B25">
            <v>26.287499999999998</v>
          </cell>
          <cell r="C25">
            <v>33.1</v>
          </cell>
          <cell r="D25">
            <v>22.4</v>
          </cell>
          <cell r="E25">
            <v>70.8125</v>
          </cell>
          <cell r="F25">
            <v>100</v>
          </cell>
          <cell r="G25">
            <v>49</v>
          </cell>
          <cell r="H25">
            <v>8.2799999999999994</v>
          </cell>
          <cell r="I25" t="str">
            <v>NO</v>
          </cell>
          <cell r="J25">
            <v>35.28</v>
          </cell>
          <cell r="K25">
            <v>0.60000000000000009</v>
          </cell>
        </row>
        <row r="26">
          <cell r="B26">
            <v>26.604166666666675</v>
          </cell>
          <cell r="C26">
            <v>33.6</v>
          </cell>
          <cell r="D26">
            <v>22</v>
          </cell>
          <cell r="E26">
            <v>64.230769230769226</v>
          </cell>
          <cell r="F26">
            <v>100</v>
          </cell>
          <cell r="G26">
            <v>44</v>
          </cell>
          <cell r="H26">
            <v>11.16</v>
          </cell>
          <cell r="I26" t="str">
            <v>L</v>
          </cell>
          <cell r="J26">
            <v>32.4</v>
          </cell>
          <cell r="K26">
            <v>0</v>
          </cell>
        </row>
        <row r="27">
          <cell r="B27">
            <v>26.600000000000005</v>
          </cell>
          <cell r="C27">
            <v>33.299999999999997</v>
          </cell>
          <cell r="D27">
            <v>22.4</v>
          </cell>
          <cell r="E27">
            <v>65.833333333333329</v>
          </cell>
          <cell r="F27">
            <v>91</v>
          </cell>
          <cell r="G27">
            <v>47</v>
          </cell>
          <cell r="H27">
            <v>7.9200000000000008</v>
          </cell>
          <cell r="I27" t="str">
            <v>SE</v>
          </cell>
          <cell r="J27">
            <v>32.04</v>
          </cell>
          <cell r="K27">
            <v>18.399999999999999</v>
          </cell>
        </row>
        <row r="28">
          <cell r="B28">
            <v>27.320833333333329</v>
          </cell>
          <cell r="C28">
            <v>33.9</v>
          </cell>
          <cell r="D28">
            <v>22.1</v>
          </cell>
          <cell r="E28">
            <v>66.588235294117652</v>
          </cell>
          <cell r="F28">
            <v>100</v>
          </cell>
          <cell r="G28">
            <v>44</v>
          </cell>
          <cell r="H28">
            <v>12.6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27.339130434782607</v>
          </cell>
          <cell r="C29">
            <v>32.4</v>
          </cell>
          <cell r="D29">
            <v>24.2</v>
          </cell>
          <cell r="E29">
            <v>76.333333333333329</v>
          </cell>
          <cell r="F29">
            <v>99</v>
          </cell>
          <cell r="G29">
            <v>57</v>
          </cell>
          <cell r="H29">
            <v>14.76</v>
          </cell>
          <cell r="I29" t="str">
            <v>NO</v>
          </cell>
          <cell r="J29">
            <v>27.720000000000002</v>
          </cell>
          <cell r="K29">
            <v>0</v>
          </cell>
        </row>
        <row r="30">
          <cell r="B30">
            <v>24.637499999999999</v>
          </cell>
          <cell r="C30">
            <v>28.9</v>
          </cell>
          <cell r="D30">
            <v>23.1</v>
          </cell>
          <cell r="E30">
            <v>84.2</v>
          </cell>
          <cell r="F30">
            <v>100</v>
          </cell>
          <cell r="G30">
            <v>71</v>
          </cell>
          <cell r="H30">
            <v>6.12</v>
          </cell>
          <cell r="I30" t="str">
            <v>NO</v>
          </cell>
          <cell r="J30">
            <v>37.800000000000004</v>
          </cell>
          <cell r="K30">
            <v>27.6</v>
          </cell>
        </row>
        <row r="31">
          <cell r="B31">
            <v>26.712500000000002</v>
          </cell>
          <cell r="C31">
            <v>33.6</v>
          </cell>
          <cell r="D31">
            <v>22.5</v>
          </cell>
          <cell r="E31">
            <v>65.333333333333329</v>
          </cell>
          <cell r="F31">
            <v>100</v>
          </cell>
          <cell r="G31">
            <v>47</v>
          </cell>
          <cell r="H31">
            <v>9</v>
          </cell>
          <cell r="I31" t="str">
            <v>SE</v>
          </cell>
          <cell r="J31">
            <v>27</v>
          </cell>
          <cell r="K31">
            <v>1.8</v>
          </cell>
        </row>
        <row r="32">
          <cell r="B32">
            <v>27.708333333333332</v>
          </cell>
          <cell r="C32">
            <v>34.4</v>
          </cell>
          <cell r="D32">
            <v>23.2</v>
          </cell>
          <cell r="E32">
            <v>68.214285714285708</v>
          </cell>
          <cell r="F32">
            <v>95</v>
          </cell>
          <cell r="G32">
            <v>46</v>
          </cell>
          <cell r="H32">
            <v>7.5600000000000005</v>
          </cell>
          <cell r="I32" t="str">
            <v>NO</v>
          </cell>
          <cell r="J32">
            <v>30.240000000000002</v>
          </cell>
          <cell r="K32">
            <v>0</v>
          </cell>
        </row>
        <row r="33">
          <cell r="B33">
            <v>27.716666666666665</v>
          </cell>
          <cell r="C33">
            <v>33.9</v>
          </cell>
          <cell r="D33">
            <v>22.3</v>
          </cell>
          <cell r="E33">
            <v>61.75</v>
          </cell>
          <cell r="F33">
            <v>100</v>
          </cell>
          <cell r="G33">
            <v>34</v>
          </cell>
          <cell r="H33">
            <v>9</v>
          </cell>
          <cell r="I33" t="str">
            <v>SE</v>
          </cell>
          <cell r="J33">
            <v>20.16</v>
          </cell>
          <cell r="K33">
            <v>0</v>
          </cell>
        </row>
        <row r="34">
          <cell r="B34">
            <v>27.070833333333329</v>
          </cell>
          <cell r="C34">
            <v>31.7</v>
          </cell>
          <cell r="D34">
            <v>24.4</v>
          </cell>
          <cell r="E34">
            <v>77.388888888888886</v>
          </cell>
          <cell r="F34">
            <v>100</v>
          </cell>
          <cell r="G34">
            <v>57</v>
          </cell>
          <cell r="H34">
            <v>16.2</v>
          </cell>
          <cell r="I34" t="str">
            <v>L</v>
          </cell>
          <cell r="J34">
            <v>42.480000000000004</v>
          </cell>
          <cell r="K34">
            <v>0.4</v>
          </cell>
        </row>
        <row r="35">
          <cell r="B35">
            <v>25.083333333333332</v>
          </cell>
          <cell r="C35">
            <v>29</v>
          </cell>
          <cell r="D35">
            <v>22.4</v>
          </cell>
          <cell r="E35">
            <v>82.166666666666671</v>
          </cell>
          <cell r="F35">
            <v>100</v>
          </cell>
          <cell r="G35">
            <v>71</v>
          </cell>
          <cell r="H35">
            <v>10.44</v>
          </cell>
          <cell r="I35" t="str">
            <v>NE</v>
          </cell>
          <cell r="J35">
            <v>36.36</v>
          </cell>
          <cell r="K35">
            <v>24.2</v>
          </cell>
        </row>
      </sheetData>
      <sheetData sheetId="1">
        <row r="5">
          <cell r="B5">
            <v>24.5625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22.695833333333336</v>
          </cell>
          <cell r="C5">
            <v>27.2</v>
          </cell>
          <cell r="D5">
            <v>18.3</v>
          </cell>
          <cell r="E5">
            <v>86.833333333333329</v>
          </cell>
          <cell r="F5">
            <v>96</v>
          </cell>
          <cell r="G5">
            <v>72</v>
          </cell>
          <cell r="H5">
            <v>30.6</v>
          </cell>
          <cell r="I5" t="str">
            <v>N</v>
          </cell>
          <cell r="J5">
            <v>61.2</v>
          </cell>
          <cell r="K5">
            <v>9</v>
          </cell>
        </row>
        <row r="6">
          <cell r="B6">
            <v>22.412500000000005</v>
          </cell>
          <cell r="C6">
            <v>29</v>
          </cell>
          <cell r="D6">
            <v>18</v>
          </cell>
          <cell r="E6">
            <v>78.375</v>
          </cell>
          <cell r="F6">
            <v>96</v>
          </cell>
          <cell r="G6">
            <v>51</v>
          </cell>
          <cell r="H6">
            <v>17.28</v>
          </cell>
          <cell r="I6" t="str">
            <v>S</v>
          </cell>
          <cell r="J6">
            <v>27.720000000000002</v>
          </cell>
          <cell r="K6">
            <v>0</v>
          </cell>
        </row>
        <row r="7">
          <cell r="B7">
            <v>24.283333333333335</v>
          </cell>
          <cell r="C7">
            <v>31.2</v>
          </cell>
          <cell r="D7">
            <v>20.100000000000001</v>
          </cell>
          <cell r="E7">
            <v>77.916666666666671</v>
          </cell>
          <cell r="F7">
            <v>96</v>
          </cell>
          <cell r="G7">
            <v>48</v>
          </cell>
          <cell r="H7">
            <v>21.6</v>
          </cell>
          <cell r="I7" t="str">
            <v>S</v>
          </cell>
          <cell r="J7">
            <v>45.72</v>
          </cell>
          <cell r="K7">
            <v>12</v>
          </cell>
        </row>
        <row r="8">
          <cell r="B8">
            <v>24.104166666666661</v>
          </cell>
          <cell r="C8">
            <v>31.6</v>
          </cell>
          <cell r="D8">
            <v>20.399999999999999</v>
          </cell>
          <cell r="E8">
            <v>83.708333333333329</v>
          </cell>
          <cell r="F8">
            <v>96</v>
          </cell>
          <cell r="G8">
            <v>58</v>
          </cell>
          <cell r="H8">
            <v>15.48</v>
          </cell>
          <cell r="I8" t="str">
            <v>NE</v>
          </cell>
          <cell r="J8">
            <v>50.76</v>
          </cell>
          <cell r="K8">
            <v>1.2</v>
          </cell>
        </row>
        <row r="9">
          <cell r="B9">
            <v>26.479166666666671</v>
          </cell>
          <cell r="C9">
            <v>33.1</v>
          </cell>
          <cell r="D9">
            <v>21.4</v>
          </cell>
          <cell r="E9">
            <v>76.458333333333329</v>
          </cell>
          <cell r="F9">
            <v>94</v>
          </cell>
          <cell r="G9">
            <v>52</v>
          </cell>
          <cell r="H9">
            <v>17.28</v>
          </cell>
          <cell r="I9" t="str">
            <v>N</v>
          </cell>
          <cell r="J9">
            <v>29.52</v>
          </cell>
          <cell r="K9">
            <v>2.2000000000000002</v>
          </cell>
        </row>
        <row r="10">
          <cell r="B10">
            <v>26.720833333333331</v>
          </cell>
          <cell r="C10">
            <v>32.5</v>
          </cell>
          <cell r="D10">
            <v>22.5</v>
          </cell>
          <cell r="E10">
            <v>76.916666666666671</v>
          </cell>
          <cell r="F10">
            <v>92</v>
          </cell>
          <cell r="G10">
            <v>53</v>
          </cell>
          <cell r="H10">
            <v>20.52</v>
          </cell>
          <cell r="I10" t="str">
            <v>N</v>
          </cell>
          <cell r="J10">
            <v>59.04</v>
          </cell>
          <cell r="K10">
            <v>0.2</v>
          </cell>
        </row>
        <row r="11">
          <cell r="B11">
            <v>26.358333333333338</v>
          </cell>
          <cell r="C11">
            <v>31.5</v>
          </cell>
          <cell r="D11">
            <v>21.9</v>
          </cell>
          <cell r="E11">
            <v>80</v>
          </cell>
          <cell r="F11">
            <v>97</v>
          </cell>
          <cell r="G11">
            <v>56</v>
          </cell>
          <cell r="H11">
            <v>17.28</v>
          </cell>
          <cell r="I11" t="str">
            <v>N</v>
          </cell>
          <cell r="J11">
            <v>43.56</v>
          </cell>
          <cell r="K11">
            <v>0</v>
          </cell>
        </row>
        <row r="12">
          <cell r="B12">
            <v>25.941666666666666</v>
          </cell>
          <cell r="C12">
            <v>32.6</v>
          </cell>
          <cell r="D12">
            <v>22.9</v>
          </cell>
          <cell r="E12">
            <v>83.25</v>
          </cell>
          <cell r="F12">
            <v>94</v>
          </cell>
          <cell r="G12">
            <v>50</v>
          </cell>
          <cell r="H12">
            <v>20.88</v>
          </cell>
          <cell r="I12" t="str">
            <v>N</v>
          </cell>
          <cell r="J12">
            <v>60.839999999999996</v>
          </cell>
          <cell r="K12">
            <v>0</v>
          </cell>
        </row>
        <row r="13">
          <cell r="B13">
            <v>22.583333333333332</v>
          </cell>
          <cell r="C13">
            <v>26.1</v>
          </cell>
          <cell r="D13">
            <v>20.3</v>
          </cell>
          <cell r="E13">
            <v>93.333333333333329</v>
          </cell>
          <cell r="F13">
            <v>97</v>
          </cell>
          <cell r="G13">
            <v>85</v>
          </cell>
          <cell r="H13">
            <v>26.28</v>
          </cell>
          <cell r="I13" t="str">
            <v>NE</v>
          </cell>
          <cell r="J13">
            <v>47.16</v>
          </cell>
          <cell r="K13">
            <v>31.2</v>
          </cell>
        </row>
        <row r="14">
          <cell r="B14">
            <v>24.808333333333337</v>
          </cell>
          <cell r="C14">
            <v>29.9</v>
          </cell>
          <cell r="D14">
            <v>21.7</v>
          </cell>
          <cell r="E14">
            <v>83.625</v>
          </cell>
          <cell r="F14">
            <v>97</v>
          </cell>
          <cell r="G14">
            <v>59</v>
          </cell>
          <cell r="H14">
            <v>16.559999999999999</v>
          </cell>
          <cell r="I14" t="str">
            <v>SE</v>
          </cell>
          <cell r="J14">
            <v>32.04</v>
          </cell>
          <cell r="K14">
            <v>0.60000000000000009</v>
          </cell>
        </row>
        <row r="15">
          <cell r="B15">
            <v>24.487499999999997</v>
          </cell>
          <cell r="C15">
            <v>29</v>
          </cell>
          <cell r="D15">
            <v>19.600000000000001</v>
          </cell>
          <cell r="E15">
            <v>68.625</v>
          </cell>
          <cell r="F15">
            <v>88</v>
          </cell>
          <cell r="G15">
            <v>43</v>
          </cell>
          <cell r="H15">
            <v>18.36</v>
          </cell>
          <cell r="I15" t="str">
            <v>L</v>
          </cell>
          <cell r="J15">
            <v>38.159999999999997</v>
          </cell>
          <cell r="K15">
            <v>0</v>
          </cell>
        </row>
        <row r="16">
          <cell r="B16">
            <v>23.674999999999994</v>
          </cell>
          <cell r="C16">
            <v>29.3</v>
          </cell>
          <cell r="D16">
            <v>18.600000000000001</v>
          </cell>
          <cell r="E16">
            <v>64.291666666666671</v>
          </cell>
          <cell r="F16">
            <v>82</v>
          </cell>
          <cell r="G16">
            <v>44</v>
          </cell>
          <cell r="H16">
            <v>18.36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24.224999999999998</v>
          </cell>
          <cell r="C17">
            <v>30.4</v>
          </cell>
          <cell r="D17">
            <v>18.8</v>
          </cell>
          <cell r="E17">
            <v>69.958333333333329</v>
          </cell>
          <cell r="F17">
            <v>87</v>
          </cell>
          <cell r="G17">
            <v>51</v>
          </cell>
          <cell r="H17">
            <v>13.32</v>
          </cell>
          <cell r="I17" t="str">
            <v>L</v>
          </cell>
          <cell r="J17">
            <v>23.400000000000002</v>
          </cell>
          <cell r="K17">
            <v>0</v>
          </cell>
        </row>
        <row r="18">
          <cell r="B18">
            <v>24.979166666666668</v>
          </cell>
          <cell r="C18">
            <v>31.3</v>
          </cell>
          <cell r="D18">
            <v>21.4</v>
          </cell>
          <cell r="E18">
            <v>77.333333333333329</v>
          </cell>
          <cell r="F18">
            <v>94</v>
          </cell>
          <cell r="G18">
            <v>50</v>
          </cell>
          <cell r="H18">
            <v>19.079999999999998</v>
          </cell>
          <cell r="I18" t="str">
            <v>L</v>
          </cell>
          <cell r="J18">
            <v>46.800000000000004</v>
          </cell>
          <cell r="K18">
            <v>4.8000000000000007</v>
          </cell>
        </row>
        <row r="19">
          <cell r="B19">
            <v>24.445833333333336</v>
          </cell>
          <cell r="C19">
            <v>32</v>
          </cell>
          <cell r="D19">
            <v>19.399999999999999</v>
          </cell>
          <cell r="E19">
            <v>77.583333333333329</v>
          </cell>
          <cell r="F19">
            <v>97</v>
          </cell>
          <cell r="G19">
            <v>39</v>
          </cell>
          <cell r="H19">
            <v>8.64</v>
          </cell>
          <cell r="I19" t="str">
            <v>NE</v>
          </cell>
          <cell r="J19">
            <v>39.6</v>
          </cell>
          <cell r="K19">
            <v>1.4</v>
          </cell>
        </row>
        <row r="20">
          <cell r="B20">
            <v>24.274999999999995</v>
          </cell>
          <cell r="C20">
            <v>32.6</v>
          </cell>
          <cell r="D20">
            <v>18.8</v>
          </cell>
          <cell r="E20">
            <v>75.958333333333329</v>
          </cell>
          <cell r="F20">
            <v>95</v>
          </cell>
          <cell r="G20">
            <v>42</v>
          </cell>
          <cell r="H20">
            <v>14.04</v>
          </cell>
          <cell r="I20" t="str">
            <v>N</v>
          </cell>
          <cell r="J20">
            <v>36.72</v>
          </cell>
          <cell r="K20">
            <v>0</v>
          </cell>
        </row>
        <row r="21">
          <cell r="B21">
            <v>24.695833333333329</v>
          </cell>
          <cell r="C21">
            <v>34</v>
          </cell>
          <cell r="D21">
            <v>19.100000000000001</v>
          </cell>
          <cell r="E21">
            <v>77.125</v>
          </cell>
          <cell r="F21">
            <v>97</v>
          </cell>
          <cell r="G21">
            <v>40</v>
          </cell>
          <cell r="H21">
            <v>20.16</v>
          </cell>
          <cell r="I21" t="str">
            <v>NE</v>
          </cell>
          <cell r="J21">
            <v>38.159999999999997</v>
          </cell>
          <cell r="K21">
            <v>1.2</v>
          </cell>
        </row>
        <row r="22">
          <cell r="B22">
            <v>25.537499999999998</v>
          </cell>
          <cell r="C22">
            <v>33.299999999999997</v>
          </cell>
          <cell r="D22">
            <v>20</v>
          </cell>
          <cell r="E22">
            <v>72.166666666666671</v>
          </cell>
          <cell r="F22">
            <v>96</v>
          </cell>
          <cell r="G22">
            <v>38</v>
          </cell>
          <cell r="H22">
            <v>22.68</v>
          </cell>
          <cell r="I22" t="str">
            <v>O</v>
          </cell>
          <cell r="J22">
            <v>38.159999999999997</v>
          </cell>
          <cell r="K22">
            <v>0.2</v>
          </cell>
        </row>
        <row r="23">
          <cell r="B23">
            <v>26.845833333333331</v>
          </cell>
          <cell r="C23">
            <v>34</v>
          </cell>
          <cell r="D23">
            <v>20.399999999999999</v>
          </cell>
          <cell r="E23">
            <v>62.958333333333336</v>
          </cell>
          <cell r="F23">
            <v>91</v>
          </cell>
          <cell r="G23">
            <v>27</v>
          </cell>
          <cell r="H23">
            <v>16.2</v>
          </cell>
          <cell r="I23" t="str">
            <v>SO</v>
          </cell>
          <cell r="J23">
            <v>34.200000000000003</v>
          </cell>
          <cell r="K23">
            <v>0</v>
          </cell>
        </row>
        <row r="24">
          <cell r="B24">
            <v>25.679166666666671</v>
          </cell>
          <cell r="C24">
            <v>32.4</v>
          </cell>
          <cell r="D24">
            <v>19.399999999999999</v>
          </cell>
          <cell r="E24">
            <v>60.833333333333336</v>
          </cell>
          <cell r="F24">
            <v>84</v>
          </cell>
          <cell r="G24">
            <v>33</v>
          </cell>
          <cell r="H24">
            <v>18.36</v>
          </cell>
          <cell r="I24" t="str">
            <v>S</v>
          </cell>
          <cell r="J24">
            <v>29.52</v>
          </cell>
          <cell r="K24">
            <v>0</v>
          </cell>
        </row>
        <row r="25">
          <cell r="B25">
            <v>25.591666666666665</v>
          </cell>
          <cell r="C25">
            <v>30.6</v>
          </cell>
          <cell r="D25">
            <v>21</v>
          </cell>
          <cell r="E25">
            <v>64.5</v>
          </cell>
          <cell r="F25">
            <v>92</v>
          </cell>
          <cell r="G25">
            <v>43</v>
          </cell>
          <cell r="H25">
            <v>22.32</v>
          </cell>
          <cell r="I25" t="str">
            <v>L</v>
          </cell>
          <cell r="J25">
            <v>41.76</v>
          </cell>
          <cell r="K25">
            <v>0</v>
          </cell>
        </row>
        <row r="26">
          <cell r="B26">
            <v>25.083333333333332</v>
          </cell>
          <cell r="C26">
            <v>30.9</v>
          </cell>
          <cell r="D26">
            <v>20.100000000000001</v>
          </cell>
          <cell r="E26">
            <v>57.625</v>
          </cell>
          <cell r="F26">
            <v>80</v>
          </cell>
          <cell r="G26">
            <v>37</v>
          </cell>
          <cell r="H26">
            <v>19.079999999999998</v>
          </cell>
          <cell r="I26" t="str">
            <v>L</v>
          </cell>
          <cell r="J26">
            <v>37.800000000000004</v>
          </cell>
          <cell r="K26">
            <v>0</v>
          </cell>
        </row>
        <row r="27">
          <cell r="B27">
            <v>26.587500000000002</v>
          </cell>
          <cell r="C27">
            <v>32.799999999999997</v>
          </cell>
          <cell r="D27">
            <v>21.9</v>
          </cell>
          <cell r="E27">
            <v>57.25</v>
          </cell>
          <cell r="F27">
            <v>80</v>
          </cell>
          <cell r="G27">
            <v>34</v>
          </cell>
          <cell r="H27">
            <v>17.28</v>
          </cell>
          <cell r="I27" t="str">
            <v>L</v>
          </cell>
          <cell r="J27">
            <v>35.28</v>
          </cell>
          <cell r="K27">
            <v>0</v>
          </cell>
        </row>
        <row r="28">
          <cell r="B28">
            <v>27.883333333333336</v>
          </cell>
          <cell r="C28">
            <v>34.4</v>
          </cell>
          <cell r="D28">
            <v>19.899999999999999</v>
          </cell>
          <cell r="E28">
            <v>56.625</v>
          </cell>
          <cell r="F28">
            <v>84</v>
          </cell>
          <cell r="G28">
            <v>34</v>
          </cell>
          <cell r="H28">
            <v>12.96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25.924999999999997</v>
          </cell>
          <cell r="C29">
            <v>29.8</v>
          </cell>
          <cell r="D29">
            <v>23.2</v>
          </cell>
          <cell r="E29">
            <v>72.083333333333329</v>
          </cell>
          <cell r="F29">
            <v>88</v>
          </cell>
          <cell r="G29">
            <v>54</v>
          </cell>
          <cell r="H29">
            <v>24.12</v>
          </cell>
          <cell r="I29" t="str">
            <v>S</v>
          </cell>
          <cell r="J29">
            <v>42.480000000000004</v>
          </cell>
          <cell r="K29">
            <v>0.4</v>
          </cell>
        </row>
        <row r="30">
          <cell r="B30">
            <v>24.762500000000003</v>
          </cell>
          <cell r="C30">
            <v>32.5</v>
          </cell>
          <cell r="D30">
            <v>19.5</v>
          </cell>
          <cell r="E30">
            <v>63.958333333333336</v>
          </cell>
          <cell r="F30">
            <v>92</v>
          </cell>
          <cell r="G30">
            <v>26</v>
          </cell>
          <cell r="H30">
            <v>19.079999999999998</v>
          </cell>
          <cell r="I30" t="str">
            <v>S</v>
          </cell>
          <cell r="J30">
            <v>42.84</v>
          </cell>
          <cell r="K30">
            <v>0</v>
          </cell>
        </row>
        <row r="31">
          <cell r="B31">
            <v>24.958333333333332</v>
          </cell>
          <cell r="C31">
            <v>34.799999999999997</v>
          </cell>
          <cell r="D31">
            <v>15.6</v>
          </cell>
          <cell r="E31">
            <v>43.541666666666664</v>
          </cell>
          <cell r="F31">
            <v>72</v>
          </cell>
          <cell r="G31">
            <v>12</v>
          </cell>
          <cell r="H31">
            <v>12.96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27.020833333333332</v>
          </cell>
          <cell r="C32">
            <v>34.6</v>
          </cell>
          <cell r="D32">
            <v>19</v>
          </cell>
          <cell r="E32">
            <v>47.333333333333336</v>
          </cell>
          <cell r="F32">
            <v>71</v>
          </cell>
          <cell r="G32">
            <v>22</v>
          </cell>
          <cell r="H32">
            <v>14.76</v>
          </cell>
          <cell r="I32" t="str">
            <v>NE</v>
          </cell>
          <cell r="J32">
            <v>34.56</v>
          </cell>
          <cell r="K32">
            <v>0</v>
          </cell>
        </row>
        <row r="33">
          <cell r="B33">
            <v>27.925000000000011</v>
          </cell>
          <cell r="C33">
            <v>34.1</v>
          </cell>
          <cell r="D33">
            <v>22.1</v>
          </cell>
          <cell r="E33">
            <v>52.291666666666664</v>
          </cell>
          <cell r="F33">
            <v>80</v>
          </cell>
          <cell r="G33">
            <v>28</v>
          </cell>
          <cell r="H33">
            <v>16.2</v>
          </cell>
          <cell r="I33" t="str">
            <v>L</v>
          </cell>
          <cell r="J33">
            <v>34.56</v>
          </cell>
          <cell r="K33">
            <v>0</v>
          </cell>
        </row>
        <row r="34">
          <cell r="B34">
            <v>28.008333333333336</v>
          </cell>
          <cell r="C34">
            <v>34.9</v>
          </cell>
          <cell r="D34">
            <v>22.3</v>
          </cell>
          <cell r="E34">
            <v>53.958333333333336</v>
          </cell>
          <cell r="F34">
            <v>85</v>
          </cell>
          <cell r="G34">
            <v>29</v>
          </cell>
          <cell r="H34">
            <v>16.559999999999999</v>
          </cell>
          <cell r="I34" t="str">
            <v>L</v>
          </cell>
          <cell r="J34">
            <v>30.96</v>
          </cell>
          <cell r="K34">
            <v>0</v>
          </cell>
        </row>
        <row r="35">
          <cell r="B35">
            <v>27.549999999999997</v>
          </cell>
          <cell r="C35">
            <v>33</v>
          </cell>
          <cell r="D35">
            <v>22.7</v>
          </cell>
          <cell r="E35">
            <v>66.291666666666671</v>
          </cell>
          <cell r="F35">
            <v>89</v>
          </cell>
          <cell r="G35">
            <v>45</v>
          </cell>
          <cell r="H35">
            <v>14.76</v>
          </cell>
          <cell r="I35" t="str">
            <v>L</v>
          </cell>
          <cell r="J35">
            <v>34.200000000000003</v>
          </cell>
          <cell r="K35">
            <v>0</v>
          </cell>
        </row>
      </sheetData>
      <sheetData sheetId="1">
        <row r="5">
          <cell r="B5">
            <v>27.079166666666666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22.175000000000001</v>
          </cell>
          <cell r="C5">
            <v>26.2</v>
          </cell>
          <cell r="D5">
            <v>18.100000000000001</v>
          </cell>
          <cell r="E5">
            <v>88.791666666666671</v>
          </cell>
          <cell r="F5">
            <v>96</v>
          </cell>
          <cell r="G5">
            <v>76</v>
          </cell>
          <cell r="H5">
            <v>35.28</v>
          </cell>
          <cell r="I5" t="str">
            <v>S</v>
          </cell>
          <cell r="J5">
            <v>60.839999999999996</v>
          </cell>
          <cell r="K5">
            <v>29.000000000000007</v>
          </cell>
        </row>
        <row r="6">
          <cell r="B6">
            <v>23.287499999999998</v>
          </cell>
          <cell r="C6">
            <v>30</v>
          </cell>
          <cell r="D6">
            <v>19.100000000000001</v>
          </cell>
          <cell r="E6">
            <v>77.625</v>
          </cell>
          <cell r="F6">
            <v>94</v>
          </cell>
          <cell r="G6">
            <v>50</v>
          </cell>
          <cell r="H6">
            <v>17.28</v>
          </cell>
          <cell r="I6" t="str">
            <v>S</v>
          </cell>
          <cell r="J6">
            <v>29.16</v>
          </cell>
          <cell r="K6">
            <v>0</v>
          </cell>
        </row>
        <row r="7">
          <cell r="B7">
            <v>24.537500000000005</v>
          </cell>
          <cell r="C7">
            <v>30.5</v>
          </cell>
          <cell r="D7">
            <v>21.4</v>
          </cell>
          <cell r="E7">
            <v>77.916666666666671</v>
          </cell>
          <cell r="F7">
            <v>94</v>
          </cell>
          <cell r="G7">
            <v>56</v>
          </cell>
          <cell r="H7">
            <v>20.88</v>
          </cell>
          <cell r="I7" t="str">
            <v>L</v>
          </cell>
          <cell r="J7">
            <v>34.56</v>
          </cell>
          <cell r="K7">
            <v>0</v>
          </cell>
        </row>
        <row r="8">
          <cell r="B8">
            <v>25.408333333333331</v>
          </cell>
          <cell r="C8">
            <v>30.9</v>
          </cell>
          <cell r="D8">
            <v>21.8</v>
          </cell>
          <cell r="E8">
            <v>76.291666666666671</v>
          </cell>
          <cell r="F8">
            <v>90</v>
          </cell>
          <cell r="G8">
            <v>58</v>
          </cell>
          <cell r="H8">
            <v>17.64</v>
          </cell>
          <cell r="I8" t="str">
            <v>L</v>
          </cell>
          <cell r="J8">
            <v>30.6</v>
          </cell>
          <cell r="K8">
            <v>0</v>
          </cell>
        </row>
        <row r="9">
          <cell r="B9">
            <v>26.520833333333329</v>
          </cell>
          <cell r="C9">
            <v>34.700000000000003</v>
          </cell>
          <cell r="D9">
            <v>22.9</v>
          </cell>
          <cell r="E9">
            <v>76.5</v>
          </cell>
          <cell r="F9">
            <v>89</v>
          </cell>
          <cell r="G9">
            <v>46</v>
          </cell>
          <cell r="H9">
            <v>26.64</v>
          </cell>
          <cell r="I9" t="str">
            <v>NE</v>
          </cell>
          <cell r="J9">
            <v>45</v>
          </cell>
          <cell r="K9">
            <v>2.6</v>
          </cell>
        </row>
        <row r="10">
          <cell r="B10">
            <v>26.854166666666671</v>
          </cell>
          <cell r="C10">
            <v>34.4</v>
          </cell>
          <cell r="D10">
            <v>22.9</v>
          </cell>
          <cell r="E10">
            <v>75.791666666666671</v>
          </cell>
          <cell r="F10">
            <v>93</v>
          </cell>
          <cell r="G10">
            <v>46</v>
          </cell>
          <cell r="H10">
            <v>20.16</v>
          </cell>
          <cell r="I10" t="str">
            <v>NO</v>
          </cell>
          <cell r="J10">
            <v>47.88</v>
          </cell>
          <cell r="K10">
            <v>0.4</v>
          </cell>
        </row>
        <row r="11">
          <cell r="B11">
            <v>26.045833333333338</v>
          </cell>
          <cell r="C11">
            <v>33.299999999999997</v>
          </cell>
          <cell r="D11">
            <v>22.1</v>
          </cell>
          <cell r="E11">
            <v>81.833333333333329</v>
          </cell>
          <cell r="F11">
            <v>94</v>
          </cell>
          <cell r="G11">
            <v>52</v>
          </cell>
          <cell r="H11">
            <v>19.079999999999998</v>
          </cell>
          <cell r="I11" t="str">
            <v>N</v>
          </cell>
          <cell r="J11">
            <v>52.92</v>
          </cell>
          <cell r="K11">
            <v>4</v>
          </cell>
        </row>
        <row r="12">
          <cell r="B12">
            <v>25.404166666666669</v>
          </cell>
          <cell r="C12">
            <v>33.799999999999997</v>
          </cell>
          <cell r="D12">
            <v>22.9</v>
          </cell>
          <cell r="E12">
            <v>84.833333333333329</v>
          </cell>
          <cell r="F12">
            <v>94</v>
          </cell>
          <cell r="G12">
            <v>53</v>
          </cell>
          <cell r="H12">
            <v>21.96</v>
          </cell>
          <cell r="I12" t="str">
            <v>N</v>
          </cell>
          <cell r="J12">
            <v>41.04</v>
          </cell>
          <cell r="K12">
            <v>6.8</v>
          </cell>
        </row>
        <row r="13">
          <cell r="B13">
            <v>23.4375</v>
          </cell>
          <cell r="C13">
            <v>25.4</v>
          </cell>
          <cell r="D13">
            <v>22.1</v>
          </cell>
          <cell r="E13">
            <v>92.916666666666671</v>
          </cell>
          <cell r="F13">
            <v>96</v>
          </cell>
          <cell r="G13">
            <v>85</v>
          </cell>
          <cell r="H13">
            <v>11.879999999999999</v>
          </cell>
          <cell r="I13" t="str">
            <v>SE</v>
          </cell>
          <cell r="J13">
            <v>32.4</v>
          </cell>
          <cell r="K13">
            <v>21.599999999999998</v>
          </cell>
        </row>
        <row r="14">
          <cell r="B14">
            <v>26.058333333333334</v>
          </cell>
          <cell r="C14">
            <v>31.2</v>
          </cell>
          <cell r="D14">
            <v>22.8</v>
          </cell>
          <cell r="E14">
            <v>80.208333333333329</v>
          </cell>
          <cell r="F14">
            <v>96</v>
          </cell>
          <cell r="G14">
            <v>55</v>
          </cell>
          <cell r="H14">
            <v>21.6</v>
          </cell>
          <cell r="I14" t="str">
            <v>SE</v>
          </cell>
          <cell r="J14">
            <v>34.56</v>
          </cell>
          <cell r="K14">
            <v>0</v>
          </cell>
        </row>
        <row r="15">
          <cell r="B15">
            <v>24.787499999999998</v>
          </cell>
          <cell r="C15">
            <v>30</v>
          </cell>
          <cell r="D15">
            <v>19.600000000000001</v>
          </cell>
          <cell r="E15">
            <v>69.458333333333329</v>
          </cell>
          <cell r="F15">
            <v>91</v>
          </cell>
          <cell r="G15">
            <v>44</v>
          </cell>
          <cell r="H15">
            <v>16.2</v>
          </cell>
          <cell r="I15" t="str">
            <v>SE</v>
          </cell>
          <cell r="J15">
            <v>27.720000000000002</v>
          </cell>
          <cell r="K15">
            <v>0</v>
          </cell>
        </row>
        <row r="16">
          <cell r="B16">
            <v>23.608333333333334</v>
          </cell>
          <cell r="C16">
            <v>29.8</v>
          </cell>
          <cell r="D16">
            <v>18.2</v>
          </cell>
          <cell r="E16">
            <v>62.25</v>
          </cell>
          <cell r="F16">
            <v>85</v>
          </cell>
          <cell r="G16">
            <v>29</v>
          </cell>
          <cell r="H16">
            <v>24.48</v>
          </cell>
          <cell r="I16" t="str">
            <v>SE</v>
          </cell>
          <cell r="J16">
            <v>35.28</v>
          </cell>
          <cell r="K16">
            <v>0</v>
          </cell>
        </row>
        <row r="17">
          <cell r="B17">
            <v>24.041666666666668</v>
          </cell>
          <cell r="C17">
            <v>30.6</v>
          </cell>
          <cell r="D17">
            <v>18.8</v>
          </cell>
          <cell r="E17">
            <v>70.041666666666671</v>
          </cell>
          <cell r="F17">
            <v>88</v>
          </cell>
          <cell r="G17">
            <v>55</v>
          </cell>
          <cell r="H17">
            <v>18</v>
          </cell>
          <cell r="I17" t="str">
            <v>SE</v>
          </cell>
          <cell r="J17">
            <v>32.04</v>
          </cell>
          <cell r="K17">
            <v>0</v>
          </cell>
        </row>
        <row r="18">
          <cell r="B18">
            <v>25.445833333333329</v>
          </cell>
          <cell r="C18">
            <v>32.5</v>
          </cell>
          <cell r="D18">
            <v>21.3</v>
          </cell>
          <cell r="E18">
            <v>75.125</v>
          </cell>
          <cell r="F18">
            <v>94</v>
          </cell>
          <cell r="G18">
            <v>41</v>
          </cell>
          <cell r="H18">
            <v>18.720000000000002</v>
          </cell>
          <cell r="I18" t="str">
            <v>L</v>
          </cell>
          <cell r="J18">
            <v>30.240000000000002</v>
          </cell>
          <cell r="K18">
            <v>0</v>
          </cell>
        </row>
        <row r="19">
          <cell r="B19">
            <v>25.500000000000004</v>
          </cell>
          <cell r="C19">
            <v>31.3</v>
          </cell>
          <cell r="D19">
            <v>20.6</v>
          </cell>
          <cell r="E19">
            <v>73.625</v>
          </cell>
          <cell r="F19">
            <v>94</v>
          </cell>
          <cell r="G19">
            <v>48</v>
          </cell>
          <cell r="H19">
            <v>11.520000000000001</v>
          </cell>
          <cell r="I19" t="str">
            <v>NE</v>
          </cell>
          <cell r="J19">
            <v>26.64</v>
          </cell>
          <cell r="K19">
            <v>0</v>
          </cell>
        </row>
        <row r="20">
          <cell r="B20">
            <v>25.916666666666661</v>
          </cell>
          <cell r="C20">
            <v>33.4</v>
          </cell>
          <cell r="D20">
            <v>20</v>
          </cell>
          <cell r="E20">
            <v>70.333333333333329</v>
          </cell>
          <cell r="F20">
            <v>93</v>
          </cell>
          <cell r="G20">
            <v>40</v>
          </cell>
          <cell r="H20">
            <v>18.720000000000002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25.233333333333334</v>
          </cell>
          <cell r="C21">
            <v>33.700000000000003</v>
          </cell>
          <cell r="D21">
            <v>18.8</v>
          </cell>
          <cell r="E21">
            <v>73.041666666666671</v>
          </cell>
          <cell r="F21">
            <v>96</v>
          </cell>
          <cell r="G21">
            <v>35</v>
          </cell>
          <cell r="H21">
            <v>15.840000000000002</v>
          </cell>
          <cell r="I21" t="str">
            <v>NE</v>
          </cell>
          <cell r="J21">
            <v>30.96</v>
          </cell>
          <cell r="K21">
            <v>0</v>
          </cell>
        </row>
        <row r="22">
          <cell r="B22">
            <v>26.058333333333337</v>
          </cell>
          <cell r="C22">
            <v>34.299999999999997</v>
          </cell>
          <cell r="D22">
            <v>19.2</v>
          </cell>
          <cell r="E22">
            <v>72.208333333333329</v>
          </cell>
          <cell r="F22">
            <v>96</v>
          </cell>
          <cell r="G22">
            <v>38</v>
          </cell>
          <cell r="H22">
            <v>15.840000000000002</v>
          </cell>
          <cell r="I22" t="str">
            <v>NO</v>
          </cell>
          <cell r="J22">
            <v>29.16</v>
          </cell>
          <cell r="K22">
            <v>0</v>
          </cell>
        </row>
        <row r="23">
          <cell r="B23">
            <v>26.975000000000005</v>
          </cell>
          <cell r="C23">
            <v>34.4</v>
          </cell>
          <cell r="D23">
            <v>21.5</v>
          </cell>
          <cell r="E23">
            <v>68.166666666666671</v>
          </cell>
          <cell r="F23">
            <v>92</v>
          </cell>
          <cell r="G23">
            <v>34</v>
          </cell>
          <cell r="H23">
            <v>13.32</v>
          </cell>
          <cell r="I23" t="str">
            <v>S</v>
          </cell>
          <cell r="J23">
            <v>34.92</v>
          </cell>
          <cell r="K23">
            <v>5</v>
          </cell>
        </row>
        <row r="24">
          <cell r="B24">
            <v>25.791666666666671</v>
          </cell>
          <cell r="C24">
            <v>32.6</v>
          </cell>
          <cell r="D24">
            <v>20.100000000000001</v>
          </cell>
          <cell r="E24">
            <v>63.625</v>
          </cell>
          <cell r="F24">
            <v>81</v>
          </cell>
          <cell r="G24">
            <v>36</v>
          </cell>
          <cell r="H24">
            <v>21.240000000000002</v>
          </cell>
          <cell r="I24" t="str">
            <v>S</v>
          </cell>
          <cell r="J24">
            <v>38.519999999999996</v>
          </cell>
          <cell r="K24">
            <v>0</v>
          </cell>
        </row>
        <row r="25">
          <cell r="B25">
            <v>24.958333333333339</v>
          </cell>
          <cell r="C25">
            <v>30.4</v>
          </cell>
          <cell r="D25">
            <v>21.2</v>
          </cell>
          <cell r="E25">
            <v>69.25</v>
          </cell>
          <cell r="F25">
            <v>92</v>
          </cell>
          <cell r="G25">
            <v>43</v>
          </cell>
          <cell r="H25">
            <v>29.16</v>
          </cell>
          <cell r="I25" t="str">
            <v>L</v>
          </cell>
          <cell r="J25">
            <v>41.4</v>
          </cell>
          <cell r="K25">
            <v>6.8000000000000007</v>
          </cell>
        </row>
        <row r="26">
          <cell r="B26">
            <v>24.900000000000002</v>
          </cell>
          <cell r="C26">
            <v>30.9</v>
          </cell>
          <cell r="D26">
            <v>19.3</v>
          </cell>
          <cell r="E26">
            <v>61.791666666666664</v>
          </cell>
          <cell r="F26">
            <v>79</v>
          </cell>
          <cell r="G26">
            <v>38</v>
          </cell>
          <cell r="H26">
            <v>22.32</v>
          </cell>
          <cell r="I26" t="str">
            <v>L</v>
          </cell>
          <cell r="J26">
            <v>42.12</v>
          </cell>
          <cell r="K26">
            <v>0</v>
          </cell>
        </row>
        <row r="27">
          <cell r="B27">
            <v>25.887499999999992</v>
          </cell>
          <cell r="C27">
            <v>32.6</v>
          </cell>
          <cell r="D27">
            <v>20.5</v>
          </cell>
          <cell r="E27">
            <v>61.875</v>
          </cell>
          <cell r="F27">
            <v>85</v>
          </cell>
          <cell r="G27">
            <v>34</v>
          </cell>
          <cell r="H27">
            <v>20.88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27.441666666666659</v>
          </cell>
          <cell r="C28">
            <v>33.799999999999997</v>
          </cell>
          <cell r="D28">
            <v>21.5</v>
          </cell>
          <cell r="E28">
            <v>63.625</v>
          </cell>
          <cell r="F28">
            <v>83</v>
          </cell>
          <cell r="G28">
            <v>44</v>
          </cell>
          <cell r="H28">
            <v>15.48</v>
          </cell>
          <cell r="I28" t="str">
            <v>L</v>
          </cell>
          <cell r="J28">
            <v>27.720000000000002</v>
          </cell>
          <cell r="K28">
            <v>0</v>
          </cell>
        </row>
        <row r="29">
          <cell r="B29">
            <v>26.387500000000003</v>
          </cell>
          <cell r="C29">
            <v>32.6</v>
          </cell>
          <cell r="D29">
            <v>22.4</v>
          </cell>
          <cell r="E29">
            <v>66.75</v>
          </cell>
          <cell r="F29">
            <v>89</v>
          </cell>
          <cell r="G29">
            <v>38</v>
          </cell>
          <cell r="H29">
            <v>21.240000000000002</v>
          </cell>
          <cell r="I29" t="str">
            <v>S</v>
          </cell>
          <cell r="J29">
            <v>46.440000000000005</v>
          </cell>
          <cell r="K29">
            <v>0.4</v>
          </cell>
        </row>
        <row r="30">
          <cell r="B30">
            <v>25.125</v>
          </cell>
          <cell r="C30">
            <v>33.700000000000003</v>
          </cell>
          <cell r="D30">
            <v>19.3</v>
          </cell>
          <cell r="E30">
            <v>65.25</v>
          </cell>
          <cell r="F30">
            <v>95</v>
          </cell>
          <cell r="G30">
            <v>25</v>
          </cell>
          <cell r="H30">
            <v>19.440000000000001</v>
          </cell>
          <cell r="I30" t="str">
            <v>S</v>
          </cell>
          <cell r="J30">
            <v>38.159999999999997</v>
          </cell>
          <cell r="K30">
            <v>0</v>
          </cell>
        </row>
        <row r="31">
          <cell r="B31">
            <v>25.045833333333334</v>
          </cell>
          <cell r="C31">
            <v>35.1</v>
          </cell>
          <cell r="D31">
            <v>14.5</v>
          </cell>
          <cell r="E31">
            <v>53</v>
          </cell>
          <cell r="F31">
            <v>84</v>
          </cell>
          <cell r="G31">
            <v>19</v>
          </cell>
          <cell r="H31">
            <v>13.68</v>
          </cell>
          <cell r="I31" t="str">
            <v>S</v>
          </cell>
          <cell r="J31">
            <v>25.56</v>
          </cell>
          <cell r="K31">
            <v>0</v>
          </cell>
        </row>
        <row r="32">
          <cell r="B32">
            <v>26.487500000000001</v>
          </cell>
          <cell r="C32">
            <v>34.200000000000003</v>
          </cell>
          <cell r="D32">
            <v>17.600000000000001</v>
          </cell>
          <cell r="E32">
            <v>61</v>
          </cell>
          <cell r="F32">
            <v>91</v>
          </cell>
          <cell r="G32">
            <v>32</v>
          </cell>
          <cell r="H32">
            <v>18.36</v>
          </cell>
          <cell r="I32" t="str">
            <v>NE</v>
          </cell>
          <cell r="J32">
            <v>33.119999999999997</v>
          </cell>
          <cell r="K32">
            <v>0</v>
          </cell>
        </row>
        <row r="33">
          <cell r="B33">
            <v>27.720833333333331</v>
          </cell>
          <cell r="C33">
            <v>34.700000000000003</v>
          </cell>
          <cell r="D33">
            <v>21.1</v>
          </cell>
          <cell r="E33">
            <v>55.708333333333336</v>
          </cell>
          <cell r="F33">
            <v>85</v>
          </cell>
          <cell r="G33">
            <v>30</v>
          </cell>
          <cell r="H33">
            <v>18.36</v>
          </cell>
          <cell r="I33" t="str">
            <v>NE</v>
          </cell>
          <cell r="J33">
            <v>33.840000000000003</v>
          </cell>
          <cell r="K33">
            <v>0</v>
          </cell>
        </row>
        <row r="34">
          <cell r="B34">
            <v>27.533333333333331</v>
          </cell>
          <cell r="C34">
            <v>34.6</v>
          </cell>
          <cell r="D34">
            <v>22.2</v>
          </cell>
          <cell r="E34">
            <v>55.625</v>
          </cell>
          <cell r="F34">
            <v>77</v>
          </cell>
          <cell r="G34">
            <v>30</v>
          </cell>
          <cell r="H34">
            <v>22.32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B35">
            <v>28.074999999999999</v>
          </cell>
          <cell r="C35">
            <v>34.799999999999997</v>
          </cell>
          <cell r="D35">
            <v>22.2</v>
          </cell>
          <cell r="E35">
            <v>63.875</v>
          </cell>
          <cell r="F35">
            <v>88</v>
          </cell>
          <cell r="G35">
            <v>40</v>
          </cell>
          <cell r="H35">
            <v>25.2</v>
          </cell>
          <cell r="I35" t="str">
            <v>NE</v>
          </cell>
          <cell r="J35">
            <v>39.96</v>
          </cell>
          <cell r="K35">
            <v>0</v>
          </cell>
        </row>
      </sheetData>
      <sheetData sheetId="1">
        <row r="5">
          <cell r="B5">
            <v>27.895833333333332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24.575000000000003</v>
          </cell>
          <cell r="C5">
            <v>29.3</v>
          </cell>
          <cell r="D5">
            <v>21.5</v>
          </cell>
          <cell r="E5">
            <v>79.708333333333329</v>
          </cell>
          <cell r="F5">
            <v>89</v>
          </cell>
          <cell r="G5">
            <v>61</v>
          </cell>
          <cell r="H5">
            <v>36</v>
          </cell>
          <cell r="I5" t="str">
            <v>N</v>
          </cell>
          <cell r="J5">
            <v>59.760000000000005</v>
          </cell>
          <cell r="K5">
            <v>0.2</v>
          </cell>
        </row>
        <row r="6">
          <cell r="B6">
            <v>23.870833333333337</v>
          </cell>
          <cell r="C6">
            <v>30.5</v>
          </cell>
          <cell r="D6">
            <v>19.2</v>
          </cell>
          <cell r="E6">
            <v>72.958333333333329</v>
          </cell>
          <cell r="F6">
            <v>92</v>
          </cell>
          <cell r="G6">
            <v>44</v>
          </cell>
          <cell r="H6">
            <v>19.079999999999998</v>
          </cell>
          <cell r="I6" t="str">
            <v>S</v>
          </cell>
          <cell r="J6">
            <v>33.119999999999997</v>
          </cell>
          <cell r="K6">
            <v>0</v>
          </cell>
        </row>
        <row r="7">
          <cell r="B7">
            <v>25.616666666666664</v>
          </cell>
          <cell r="C7">
            <v>31.4</v>
          </cell>
          <cell r="D7">
            <v>22.5</v>
          </cell>
          <cell r="E7">
            <v>76.333333333333329</v>
          </cell>
          <cell r="F7">
            <v>91</v>
          </cell>
          <cell r="G7">
            <v>55</v>
          </cell>
          <cell r="H7">
            <v>13.68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26.287500000000005</v>
          </cell>
          <cell r="C8">
            <v>32.700000000000003</v>
          </cell>
          <cell r="D8">
            <v>22.5</v>
          </cell>
          <cell r="E8">
            <v>73.458333333333329</v>
          </cell>
          <cell r="F8">
            <v>86</v>
          </cell>
          <cell r="G8">
            <v>49</v>
          </cell>
          <cell r="H8">
            <v>14.04</v>
          </cell>
          <cell r="I8" t="str">
            <v>L</v>
          </cell>
          <cell r="J8">
            <v>27.36</v>
          </cell>
          <cell r="K8">
            <v>0</v>
          </cell>
        </row>
        <row r="9">
          <cell r="B9">
            <v>28.304166666666664</v>
          </cell>
          <cell r="C9">
            <v>35.4</v>
          </cell>
          <cell r="D9">
            <v>24</v>
          </cell>
          <cell r="E9">
            <v>68.916666666666671</v>
          </cell>
          <cell r="F9">
            <v>88</v>
          </cell>
          <cell r="G9">
            <v>40</v>
          </cell>
          <cell r="H9">
            <v>15.120000000000001</v>
          </cell>
          <cell r="I9" t="str">
            <v>L</v>
          </cell>
          <cell r="J9">
            <v>48.24</v>
          </cell>
          <cell r="K9">
            <v>0</v>
          </cell>
        </row>
        <row r="10">
          <cell r="B10">
            <v>28.033333333333346</v>
          </cell>
          <cell r="C10">
            <v>34.9</v>
          </cell>
          <cell r="D10">
            <v>24</v>
          </cell>
          <cell r="E10">
            <v>69.708333333333329</v>
          </cell>
          <cell r="F10">
            <v>86</v>
          </cell>
          <cell r="G10">
            <v>43</v>
          </cell>
          <cell r="H10">
            <v>20.52</v>
          </cell>
          <cell r="I10" t="str">
            <v>NE</v>
          </cell>
          <cell r="J10">
            <v>50.76</v>
          </cell>
          <cell r="K10">
            <v>0</v>
          </cell>
        </row>
        <row r="11">
          <cell r="B11">
            <v>27.325000000000003</v>
          </cell>
          <cell r="C11">
            <v>35</v>
          </cell>
          <cell r="D11">
            <v>22.6</v>
          </cell>
          <cell r="E11">
            <v>73.791666666666671</v>
          </cell>
          <cell r="F11">
            <v>95</v>
          </cell>
          <cell r="G11">
            <v>44</v>
          </cell>
          <cell r="H11">
            <v>27</v>
          </cell>
          <cell r="I11" t="str">
            <v>N</v>
          </cell>
          <cell r="J11">
            <v>52.2</v>
          </cell>
          <cell r="K11">
            <v>0.4</v>
          </cell>
        </row>
        <row r="12">
          <cell r="B12">
            <v>26.445833333333329</v>
          </cell>
          <cell r="C12">
            <v>35</v>
          </cell>
          <cell r="D12">
            <v>23.2</v>
          </cell>
          <cell r="E12">
            <v>78.333333333333329</v>
          </cell>
          <cell r="F12">
            <v>91</v>
          </cell>
          <cell r="G12">
            <v>45</v>
          </cell>
          <cell r="H12">
            <v>32.4</v>
          </cell>
          <cell r="I12" t="str">
            <v>NE</v>
          </cell>
          <cell r="J12">
            <v>68.760000000000005</v>
          </cell>
          <cell r="K12">
            <v>0.2</v>
          </cell>
        </row>
        <row r="13">
          <cell r="B13">
            <v>23.075000000000003</v>
          </cell>
          <cell r="C13">
            <v>24.3</v>
          </cell>
          <cell r="D13">
            <v>22.3</v>
          </cell>
          <cell r="E13">
            <v>93.125</v>
          </cell>
          <cell r="F13">
            <v>97</v>
          </cell>
          <cell r="G13">
            <v>85</v>
          </cell>
          <cell r="H13">
            <v>11.16</v>
          </cell>
          <cell r="I13" t="str">
            <v>NE</v>
          </cell>
          <cell r="J13">
            <v>21.96</v>
          </cell>
          <cell r="K13">
            <v>55.599999999999994</v>
          </cell>
        </row>
        <row r="14">
          <cell r="B14">
            <v>25.295833333333331</v>
          </cell>
          <cell r="C14">
            <v>30.1</v>
          </cell>
          <cell r="D14">
            <v>22.6</v>
          </cell>
          <cell r="E14">
            <v>82.125</v>
          </cell>
          <cell r="F14">
            <v>96</v>
          </cell>
          <cell r="G14">
            <v>58</v>
          </cell>
          <cell r="H14">
            <v>21.6</v>
          </cell>
          <cell r="I14" t="str">
            <v>SE</v>
          </cell>
          <cell r="J14">
            <v>39.6</v>
          </cell>
          <cell r="K14">
            <v>9</v>
          </cell>
        </row>
        <row r="15">
          <cell r="B15">
            <v>24.595833333333335</v>
          </cell>
          <cell r="C15">
            <v>29.5</v>
          </cell>
          <cell r="D15">
            <v>19.399999999999999</v>
          </cell>
          <cell r="E15">
            <v>65.458333333333329</v>
          </cell>
          <cell r="F15">
            <v>85</v>
          </cell>
          <cell r="G15">
            <v>39</v>
          </cell>
          <cell r="H15">
            <v>15.48</v>
          </cell>
          <cell r="I15" t="str">
            <v>L</v>
          </cell>
          <cell r="J15">
            <v>34.200000000000003</v>
          </cell>
          <cell r="K15">
            <v>0</v>
          </cell>
        </row>
        <row r="16">
          <cell r="B16">
            <v>24.074999999999999</v>
          </cell>
          <cell r="C16">
            <v>29.8</v>
          </cell>
          <cell r="D16">
            <v>19</v>
          </cell>
          <cell r="E16">
            <v>61.541666666666664</v>
          </cell>
          <cell r="F16">
            <v>84</v>
          </cell>
          <cell r="G16">
            <v>44</v>
          </cell>
          <cell r="H16">
            <v>20.52</v>
          </cell>
          <cell r="I16" t="str">
            <v>SE</v>
          </cell>
          <cell r="J16">
            <v>39.24</v>
          </cell>
          <cell r="K16">
            <v>0</v>
          </cell>
        </row>
        <row r="17">
          <cell r="B17">
            <v>25.299999999999997</v>
          </cell>
          <cell r="C17">
            <v>31.4</v>
          </cell>
          <cell r="D17">
            <v>20.3</v>
          </cell>
          <cell r="E17">
            <v>69.583333333333329</v>
          </cell>
          <cell r="F17">
            <v>92</v>
          </cell>
          <cell r="G17">
            <v>49</v>
          </cell>
          <cell r="H17">
            <v>14.4</v>
          </cell>
          <cell r="I17" t="str">
            <v>SE</v>
          </cell>
          <cell r="J17">
            <v>28.8</v>
          </cell>
          <cell r="K17">
            <v>0</v>
          </cell>
        </row>
        <row r="18">
          <cell r="B18">
            <v>25.241666666666664</v>
          </cell>
          <cell r="C18">
            <v>32.1</v>
          </cell>
          <cell r="D18">
            <v>21.8</v>
          </cell>
          <cell r="E18">
            <v>79.458333333333329</v>
          </cell>
          <cell r="F18">
            <v>95</v>
          </cell>
          <cell r="G18">
            <v>47</v>
          </cell>
          <cell r="H18">
            <v>16.920000000000002</v>
          </cell>
          <cell r="I18" t="str">
            <v>L</v>
          </cell>
          <cell r="J18">
            <v>33.480000000000004</v>
          </cell>
          <cell r="K18">
            <v>1</v>
          </cell>
        </row>
        <row r="19">
          <cell r="B19">
            <v>24.470833333333328</v>
          </cell>
          <cell r="C19">
            <v>31.8</v>
          </cell>
          <cell r="D19">
            <v>20.7</v>
          </cell>
          <cell r="E19">
            <v>79.708333333333329</v>
          </cell>
          <cell r="F19">
            <v>93</v>
          </cell>
          <cell r="G19">
            <v>47</v>
          </cell>
          <cell r="H19">
            <v>23.759999999999998</v>
          </cell>
          <cell r="I19" t="str">
            <v>NE</v>
          </cell>
          <cell r="J19">
            <v>39.96</v>
          </cell>
          <cell r="K19">
            <v>4.3999999999999995</v>
          </cell>
        </row>
        <row r="20">
          <cell r="B20">
            <v>23.654166666666669</v>
          </cell>
          <cell r="C20">
            <v>31.3</v>
          </cell>
          <cell r="D20">
            <v>20.3</v>
          </cell>
          <cell r="E20">
            <v>78.166666666666671</v>
          </cell>
          <cell r="F20">
            <v>94</v>
          </cell>
          <cell r="G20">
            <v>50</v>
          </cell>
          <cell r="H20">
            <v>15.840000000000002</v>
          </cell>
          <cell r="I20" t="str">
            <v>NO</v>
          </cell>
          <cell r="J20">
            <v>37.800000000000004</v>
          </cell>
          <cell r="K20">
            <v>9.9999999999999982</v>
          </cell>
        </row>
        <row r="21">
          <cell r="B21">
            <v>24.045833333333338</v>
          </cell>
          <cell r="C21">
            <v>33.299999999999997</v>
          </cell>
          <cell r="D21">
            <v>19.100000000000001</v>
          </cell>
          <cell r="E21">
            <v>77.333333333333329</v>
          </cell>
          <cell r="F21">
            <v>96</v>
          </cell>
          <cell r="G21">
            <v>42</v>
          </cell>
          <cell r="H21">
            <v>14.4</v>
          </cell>
          <cell r="I21" t="str">
            <v>NE</v>
          </cell>
          <cell r="J21">
            <v>70.92</v>
          </cell>
          <cell r="K21">
            <v>2.4</v>
          </cell>
        </row>
        <row r="22">
          <cell r="B22">
            <v>26.270833333333329</v>
          </cell>
          <cell r="C22">
            <v>32.799999999999997</v>
          </cell>
          <cell r="D22">
            <v>20.5</v>
          </cell>
          <cell r="E22">
            <v>72.916666666666671</v>
          </cell>
          <cell r="F22">
            <v>95</v>
          </cell>
          <cell r="G22">
            <v>44</v>
          </cell>
          <cell r="H22">
            <v>12.24</v>
          </cell>
          <cell r="I22" t="str">
            <v>NO</v>
          </cell>
          <cell r="J22">
            <v>36</v>
          </cell>
          <cell r="K22">
            <v>0</v>
          </cell>
        </row>
        <row r="23">
          <cell r="B23">
            <v>27.799999999999994</v>
          </cell>
          <cell r="C23">
            <v>33</v>
          </cell>
          <cell r="D23">
            <v>21.6</v>
          </cell>
          <cell r="E23">
            <v>64.083333333333329</v>
          </cell>
          <cell r="F23">
            <v>91</v>
          </cell>
          <cell r="G23">
            <v>41</v>
          </cell>
          <cell r="H23">
            <v>15.120000000000001</v>
          </cell>
          <cell r="I23" t="str">
            <v>O</v>
          </cell>
          <cell r="J23">
            <v>32.4</v>
          </cell>
          <cell r="K23">
            <v>0.2</v>
          </cell>
        </row>
        <row r="24">
          <cell r="B24">
            <v>27.020833333333332</v>
          </cell>
          <cell r="C24">
            <v>32.5</v>
          </cell>
          <cell r="D24">
            <v>21.7</v>
          </cell>
          <cell r="E24">
            <v>62.208333333333336</v>
          </cell>
          <cell r="F24">
            <v>76</v>
          </cell>
          <cell r="G24">
            <v>43</v>
          </cell>
          <cell r="H24">
            <v>15.48</v>
          </cell>
          <cell r="I24" t="str">
            <v>S</v>
          </cell>
          <cell r="J24">
            <v>28.44</v>
          </cell>
          <cell r="K24">
            <v>0</v>
          </cell>
        </row>
        <row r="25">
          <cell r="B25">
            <v>25.904166666666665</v>
          </cell>
          <cell r="C25">
            <v>30.9</v>
          </cell>
          <cell r="D25">
            <v>21.3</v>
          </cell>
          <cell r="E25">
            <v>61.791666666666664</v>
          </cell>
          <cell r="F25">
            <v>82</v>
          </cell>
          <cell r="G25">
            <v>37</v>
          </cell>
          <cell r="H25">
            <v>22.32</v>
          </cell>
          <cell r="I25" t="str">
            <v>L</v>
          </cell>
          <cell r="J25">
            <v>38.519999999999996</v>
          </cell>
          <cell r="K25">
            <v>0</v>
          </cell>
        </row>
        <row r="26">
          <cell r="B26">
            <v>25.216666666666665</v>
          </cell>
          <cell r="C26">
            <v>31.1</v>
          </cell>
          <cell r="D26">
            <v>19.899999999999999</v>
          </cell>
          <cell r="E26">
            <v>58.25</v>
          </cell>
          <cell r="F26">
            <v>73</v>
          </cell>
          <cell r="G26">
            <v>35</v>
          </cell>
          <cell r="H26">
            <v>23.400000000000002</v>
          </cell>
          <cell r="I26" t="str">
            <v>L</v>
          </cell>
          <cell r="J26">
            <v>44.28</v>
          </cell>
          <cell r="K26">
            <v>0</v>
          </cell>
        </row>
        <row r="27">
          <cell r="B27">
            <v>26.579166666666669</v>
          </cell>
          <cell r="C27">
            <v>32.700000000000003</v>
          </cell>
          <cell r="D27">
            <v>21.7</v>
          </cell>
          <cell r="E27">
            <v>60.291666666666664</v>
          </cell>
          <cell r="F27">
            <v>81</v>
          </cell>
          <cell r="G27">
            <v>35</v>
          </cell>
          <cell r="H27">
            <v>17.28</v>
          </cell>
          <cell r="I27" t="str">
            <v>SE</v>
          </cell>
          <cell r="J27">
            <v>33.119999999999997</v>
          </cell>
          <cell r="K27">
            <v>0</v>
          </cell>
        </row>
        <row r="28">
          <cell r="B28">
            <v>28.533333333333328</v>
          </cell>
          <cell r="C28">
            <v>35.6</v>
          </cell>
          <cell r="D28">
            <v>22.6</v>
          </cell>
          <cell r="E28">
            <v>56.208333333333336</v>
          </cell>
          <cell r="F28">
            <v>80</v>
          </cell>
          <cell r="G28">
            <v>32</v>
          </cell>
          <cell r="H28">
            <v>10.8</v>
          </cell>
          <cell r="I28" t="str">
            <v>SE</v>
          </cell>
          <cell r="J28">
            <v>21.96</v>
          </cell>
          <cell r="K28">
            <v>0</v>
          </cell>
        </row>
        <row r="29">
          <cell r="B29">
            <v>27.041666666666668</v>
          </cell>
          <cell r="C29">
            <v>31.6</v>
          </cell>
          <cell r="D29">
            <v>24.1</v>
          </cell>
          <cell r="E29">
            <v>72.458333333333329</v>
          </cell>
          <cell r="F29">
            <v>90</v>
          </cell>
          <cell r="G29">
            <v>49</v>
          </cell>
          <cell r="H29">
            <v>25.92</v>
          </cell>
          <cell r="I29" t="str">
            <v>NE</v>
          </cell>
          <cell r="J29">
            <v>59.04</v>
          </cell>
          <cell r="K29">
            <v>0.2</v>
          </cell>
        </row>
        <row r="30">
          <cell r="B30">
            <v>25.875</v>
          </cell>
          <cell r="C30">
            <v>33</v>
          </cell>
          <cell r="D30">
            <v>20.5</v>
          </cell>
          <cell r="E30">
            <v>64.25</v>
          </cell>
          <cell r="F30">
            <v>91</v>
          </cell>
          <cell r="G30">
            <v>27</v>
          </cell>
          <cell r="H30">
            <v>19.8</v>
          </cell>
          <cell r="I30" t="str">
            <v>S</v>
          </cell>
          <cell r="J30">
            <v>37.440000000000005</v>
          </cell>
          <cell r="K30">
            <v>0</v>
          </cell>
        </row>
        <row r="31">
          <cell r="B31">
            <v>26.429166666666664</v>
          </cell>
          <cell r="C31">
            <v>34</v>
          </cell>
          <cell r="D31">
            <v>18.899999999999999</v>
          </cell>
          <cell r="E31">
            <v>53.208333333333336</v>
          </cell>
          <cell r="F31">
            <v>68</v>
          </cell>
          <cell r="G31">
            <v>37</v>
          </cell>
          <cell r="H31">
            <v>17.28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27.716666666666669</v>
          </cell>
          <cell r="C32">
            <v>33.299999999999997</v>
          </cell>
          <cell r="D32">
            <v>22.8</v>
          </cell>
          <cell r="E32">
            <v>63.25</v>
          </cell>
          <cell r="F32">
            <v>87</v>
          </cell>
          <cell r="G32">
            <v>35</v>
          </cell>
          <cell r="H32">
            <v>17.64</v>
          </cell>
          <cell r="I32" t="str">
            <v>L</v>
          </cell>
          <cell r="J32">
            <v>28.44</v>
          </cell>
          <cell r="K32">
            <v>0</v>
          </cell>
        </row>
        <row r="33">
          <cell r="B33">
            <v>27.662499999999998</v>
          </cell>
          <cell r="C33">
            <v>33.1</v>
          </cell>
          <cell r="D33">
            <v>21.5</v>
          </cell>
          <cell r="E33">
            <v>57.958333333333336</v>
          </cell>
          <cell r="F33">
            <v>84</v>
          </cell>
          <cell r="G33">
            <v>34</v>
          </cell>
          <cell r="H33">
            <v>18</v>
          </cell>
          <cell r="I33" t="str">
            <v>SE</v>
          </cell>
          <cell r="J33">
            <v>35.64</v>
          </cell>
          <cell r="K33">
            <v>0</v>
          </cell>
        </row>
        <row r="34">
          <cell r="B34">
            <v>27.837499999999995</v>
          </cell>
          <cell r="C34">
            <v>33.799999999999997</v>
          </cell>
          <cell r="D34">
            <v>22.2</v>
          </cell>
          <cell r="E34">
            <v>58.958333333333336</v>
          </cell>
          <cell r="F34">
            <v>81</v>
          </cell>
          <cell r="G34">
            <v>39</v>
          </cell>
          <cell r="H34">
            <v>19.079999999999998</v>
          </cell>
          <cell r="I34" t="str">
            <v>L</v>
          </cell>
          <cell r="J34">
            <v>35.28</v>
          </cell>
          <cell r="K34">
            <v>0</v>
          </cell>
        </row>
        <row r="35">
          <cell r="B35">
            <v>27.145833333333339</v>
          </cell>
          <cell r="C35">
            <v>30.7</v>
          </cell>
          <cell r="D35">
            <v>23.8</v>
          </cell>
          <cell r="E35">
            <v>72.75</v>
          </cell>
          <cell r="F35">
            <v>90</v>
          </cell>
          <cell r="G35">
            <v>52</v>
          </cell>
          <cell r="H35">
            <v>16.559999999999999</v>
          </cell>
          <cell r="I35" t="str">
            <v>L</v>
          </cell>
          <cell r="J35">
            <v>38.519999999999996</v>
          </cell>
          <cell r="K35">
            <v>1.6</v>
          </cell>
        </row>
      </sheetData>
      <sheetData sheetId="1">
        <row r="5">
          <cell r="B5">
            <v>27.095833333333335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25.324999999999999</v>
          </cell>
          <cell r="C5">
            <v>31.9</v>
          </cell>
          <cell r="D5">
            <v>20.6</v>
          </cell>
          <cell r="E5">
            <v>78.666666666666671</v>
          </cell>
          <cell r="F5">
            <v>92</v>
          </cell>
          <cell r="G5">
            <v>59</v>
          </cell>
          <cell r="H5">
            <v>10.44</v>
          </cell>
          <cell r="I5" t="str">
            <v>N</v>
          </cell>
          <cell r="J5">
            <v>39.96</v>
          </cell>
          <cell r="K5">
            <v>4</v>
          </cell>
        </row>
        <row r="6">
          <cell r="B6">
            <v>24.879166666666674</v>
          </cell>
          <cell r="C6">
            <v>31.2</v>
          </cell>
          <cell r="D6">
            <v>20.2</v>
          </cell>
          <cell r="E6">
            <v>71.625</v>
          </cell>
          <cell r="F6">
            <v>90</v>
          </cell>
          <cell r="G6">
            <v>49</v>
          </cell>
          <cell r="H6">
            <v>5.7600000000000007</v>
          </cell>
          <cell r="I6" t="str">
            <v>S</v>
          </cell>
          <cell r="J6">
            <v>20.52</v>
          </cell>
          <cell r="K6">
            <v>0</v>
          </cell>
        </row>
        <row r="7">
          <cell r="B7">
            <v>27.029166666666665</v>
          </cell>
          <cell r="C7">
            <v>33.799999999999997</v>
          </cell>
          <cell r="D7">
            <v>21.5</v>
          </cell>
          <cell r="E7">
            <v>69</v>
          </cell>
          <cell r="F7">
            <v>92</v>
          </cell>
          <cell r="G7">
            <v>41</v>
          </cell>
          <cell r="H7">
            <v>10.44</v>
          </cell>
          <cell r="I7" t="str">
            <v>S</v>
          </cell>
          <cell r="J7">
            <v>24.48</v>
          </cell>
          <cell r="K7">
            <v>0</v>
          </cell>
        </row>
        <row r="8">
          <cell r="B8">
            <v>27.737500000000008</v>
          </cell>
          <cell r="C8">
            <v>34.6</v>
          </cell>
          <cell r="D8">
            <v>22.4</v>
          </cell>
          <cell r="E8">
            <v>69.5</v>
          </cell>
          <cell r="F8">
            <v>89</v>
          </cell>
          <cell r="G8">
            <v>44</v>
          </cell>
          <cell r="H8">
            <v>14.4</v>
          </cell>
          <cell r="I8" t="str">
            <v>N</v>
          </cell>
          <cell r="J8">
            <v>26.28</v>
          </cell>
          <cell r="K8">
            <v>0</v>
          </cell>
        </row>
        <row r="9">
          <cell r="B9">
            <v>28.870833333333326</v>
          </cell>
          <cell r="C9">
            <v>35.799999999999997</v>
          </cell>
          <cell r="D9">
            <v>23.1</v>
          </cell>
          <cell r="E9">
            <v>63.833333333333336</v>
          </cell>
          <cell r="F9">
            <v>89</v>
          </cell>
          <cell r="G9">
            <v>35</v>
          </cell>
          <cell r="H9">
            <v>21.6</v>
          </cell>
          <cell r="I9" t="str">
            <v>N</v>
          </cell>
          <cell r="J9">
            <v>36.36</v>
          </cell>
          <cell r="K9">
            <v>0</v>
          </cell>
        </row>
        <row r="10">
          <cell r="B10">
            <v>27.933333333333334</v>
          </cell>
          <cell r="C10">
            <v>34.1</v>
          </cell>
          <cell r="D10">
            <v>24.9</v>
          </cell>
          <cell r="E10">
            <v>71.416666666666671</v>
          </cell>
          <cell r="F10">
            <v>87</v>
          </cell>
          <cell r="G10">
            <v>44</v>
          </cell>
          <cell r="H10">
            <v>19.440000000000001</v>
          </cell>
          <cell r="I10" t="str">
            <v>N</v>
          </cell>
          <cell r="J10">
            <v>47.16</v>
          </cell>
          <cell r="K10">
            <v>3.8</v>
          </cell>
        </row>
        <row r="11">
          <cell r="B11">
            <v>28.520833333333329</v>
          </cell>
          <cell r="C11">
            <v>34.700000000000003</v>
          </cell>
          <cell r="D11">
            <v>23.4</v>
          </cell>
          <cell r="E11">
            <v>69.25</v>
          </cell>
          <cell r="F11">
            <v>92</v>
          </cell>
          <cell r="G11">
            <v>40</v>
          </cell>
          <cell r="H11">
            <v>23.400000000000002</v>
          </cell>
          <cell r="I11" t="str">
            <v>N</v>
          </cell>
          <cell r="J11">
            <v>44.28</v>
          </cell>
          <cell r="K11">
            <v>0.2</v>
          </cell>
        </row>
        <row r="12">
          <cell r="B12">
            <v>30.549999999999997</v>
          </cell>
          <cell r="C12">
            <v>37.299999999999997</v>
          </cell>
          <cell r="D12">
            <v>25.4</v>
          </cell>
          <cell r="E12">
            <v>61.958333333333336</v>
          </cell>
          <cell r="F12">
            <v>86</v>
          </cell>
          <cell r="G12">
            <v>33</v>
          </cell>
          <cell r="H12">
            <v>14.76</v>
          </cell>
          <cell r="I12" t="str">
            <v>N</v>
          </cell>
          <cell r="J12">
            <v>32.76</v>
          </cell>
          <cell r="K12">
            <v>0</v>
          </cell>
        </row>
        <row r="13">
          <cell r="B13">
            <v>26.395833333333332</v>
          </cell>
          <cell r="C13">
            <v>32.5</v>
          </cell>
          <cell r="D13">
            <v>22.7</v>
          </cell>
          <cell r="E13">
            <v>80.666666666666671</v>
          </cell>
          <cell r="F13">
            <v>94</v>
          </cell>
          <cell r="G13">
            <v>50</v>
          </cell>
          <cell r="H13">
            <v>10.44</v>
          </cell>
          <cell r="I13" t="str">
            <v>N</v>
          </cell>
          <cell r="J13">
            <v>25.2</v>
          </cell>
          <cell r="K13">
            <v>7.2000000000000011</v>
          </cell>
        </row>
        <row r="14">
          <cell r="B14">
            <v>25.754166666666666</v>
          </cell>
          <cell r="C14">
            <v>31.9</v>
          </cell>
          <cell r="D14">
            <v>21.8</v>
          </cell>
          <cell r="E14">
            <v>83.083333333333329</v>
          </cell>
          <cell r="F14">
            <v>96</v>
          </cell>
          <cell r="G14">
            <v>55</v>
          </cell>
          <cell r="H14">
            <v>5.4</v>
          </cell>
          <cell r="I14" t="str">
            <v>S</v>
          </cell>
          <cell r="J14">
            <v>39.6</v>
          </cell>
          <cell r="K14">
            <v>7.2</v>
          </cell>
        </row>
        <row r="15">
          <cell r="B15">
            <v>27.324999999999999</v>
          </cell>
          <cell r="C15">
            <v>33.1</v>
          </cell>
          <cell r="D15">
            <v>22.8</v>
          </cell>
          <cell r="E15">
            <v>67.083333333333329</v>
          </cell>
          <cell r="F15">
            <v>92</v>
          </cell>
          <cell r="G15">
            <v>33</v>
          </cell>
          <cell r="H15">
            <v>12.96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26.25</v>
          </cell>
          <cell r="C16">
            <v>33.6</v>
          </cell>
          <cell r="D16">
            <v>18.3</v>
          </cell>
          <cell r="E16">
            <v>63.291666666666664</v>
          </cell>
          <cell r="F16">
            <v>90</v>
          </cell>
          <cell r="G16">
            <v>34</v>
          </cell>
          <cell r="H16">
            <v>12.96</v>
          </cell>
          <cell r="I16" t="str">
            <v>SE</v>
          </cell>
          <cell r="J16">
            <v>27.720000000000002</v>
          </cell>
          <cell r="K16">
            <v>0</v>
          </cell>
        </row>
        <row r="17">
          <cell r="B17">
            <v>27.499999999999996</v>
          </cell>
          <cell r="C17">
            <v>36</v>
          </cell>
          <cell r="D17">
            <v>18.899999999999999</v>
          </cell>
          <cell r="E17">
            <v>58.583333333333336</v>
          </cell>
          <cell r="F17">
            <v>91</v>
          </cell>
          <cell r="G17">
            <v>30</v>
          </cell>
          <cell r="H17">
            <v>7.5600000000000005</v>
          </cell>
          <cell r="I17" t="str">
            <v>SE</v>
          </cell>
          <cell r="J17">
            <v>20.16</v>
          </cell>
          <cell r="K17">
            <v>0</v>
          </cell>
        </row>
        <row r="18">
          <cell r="B18">
            <v>27.429166666666671</v>
          </cell>
          <cell r="C18">
            <v>34.5</v>
          </cell>
          <cell r="D18">
            <v>23.6</v>
          </cell>
          <cell r="E18">
            <v>68.291666666666671</v>
          </cell>
          <cell r="F18">
            <v>89</v>
          </cell>
          <cell r="G18">
            <v>38</v>
          </cell>
          <cell r="H18">
            <v>16.559999999999999</v>
          </cell>
          <cell r="I18" t="str">
            <v>N</v>
          </cell>
          <cell r="J18">
            <v>40.32</v>
          </cell>
          <cell r="K18">
            <v>0</v>
          </cell>
        </row>
        <row r="19">
          <cell r="B19">
            <v>26.420833333333334</v>
          </cell>
          <cell r="C19">
            <v>33.299999999999997</v>
          </cell>
          <cell r="D19">
            <v>21</v>
          </cell>
          <cell r="E19">
            <v>71.833333333333329</v>
          </cell>
          <cell r="F19">
            <v>93</v>
          </cell>
          <cell r="G19">
            <v>45</v>
          </cell>
          <cell r="H19">
            <v>11.16</v>
          </cell>
          <cell r="I19" t="str">
            <v>NE</v>
          </cell>
          <cell r="J19">
            <v>35.64</v>
          </cell>
          <cell r="K19">
            <v>0</v>
          </cell>
        </row>
        <row r="20">
          <cell r="B20">
            <v>27.579166666666666</v>
          </cell>
          <cell r="C20">
            <v>35.299999999999997</v>
          </cell>
          <cell r="D20">
            <v>20.5</v>
          </cell>
          <cell r="E20">
            <v>65.041666666666671</v>
          </cell>
          <cell r="F20">
            <v>92</v>
          </cell>
          <cell r="G20">
            <v>33</v>
          </cell>
          <cell r="H20">
            <v>11.520000000000001</v>
          </cell>
          <cell r="I20" t="str">
            <v>SE</v>
          </cell>
          <cell r="J20">
            <v>27</v>
          </cell>
          <cell r="K20">
            <v>0</v>
          </cell>
        </row>
        <row r="21">
          <cell r="B21">
            <v>28.841666666666669</v>
          </cell>
          <cell r="C21">
            <v>37</v>
          </cell>
          <cell r="D21">
            <v>22.1</v>
          </cell>
          <cell r="E21">
            <v>63.083333333333336</v>
          </cell>
          <cell r="F21">
            <v>88</v>
          </cell>
          <cell r="G21">
            <v>33</v>
          </cell>
          <cell r="H21">
            <v>20.52</v>
          </cell>
          <cell r="I21" t="str">
            <v>L</v>
          </cell>
          <cell r="J21">
            <v>35.28</v>
          </cell>
          <cell r="K21">
            <v>0</v>
          </cell>
        </row>
        <row r="22">
          <cell r="B22">
            <v>27.174999999999994</v>
          </cell>
          <cell r="C22">
            <v>35.799999999999997</v>
          </cell>
          <cell r="D22">
            <v>21.8</v>
          </cell>
          <cell r="E22">
            <v>72.208333333333329</v>
          </cell>
          <cell r="F22">
            <v>94</v>
          </cell>
          <cell r="G22">
            <v>37</v>
          </cell>
          <cell r="H22">
            <v>9.7200000000000006</v>
          </cell>
          <cell r="I22" t="str">
            <v>S</v>
          </cell>
          <cell r="J22">
            <v>60.839999999999996</v>
          </cell>
          <cell r="K22">
            <v>16.399999999999999</v>
          </cell>
        </row>
        <row r="23">
          <cell r="B23">
            <v>28.604166666666668</v>
          </cell>
          <cell r="C23">
            <v>36.200000000000003</v>
          </cell>
          <cell r="D23">
            <v>22.9</v>
          </cell>
          <cell r="E23">
            <v>65.958333333333329</v>
          </cell>
          <cell r="F23">
            <v>93</v>
          </cell>
          <cell r="G23">
            <v>32</v>
          </cell>
          <cell r="H23">
            <v>12.6</v>
          </cell>
          <cell r="I23" t="str">
            <v>S</v>
          </cell>
          <cell r="J23">
            <v>33.119999999999997</v>
          </cell>
          <cell r="K23">
            <v>0</v>
          </cell>
        </row>
        <row r="24">
          <cell r="B24">
            <v>27.995833333333326</v>
          </cell>
          <cell r="C24">
            <v>35.1</v>
          </cell>
          <cell r="D24">
            <v>19.7</v>
          </cell>
          <cell r="E24">
            <v>55.875</v>
          </cell>
          <cell r="F24">
            <v>93</v>
          </cell>
          <cell r="G24">
            <v>28</v>
          </cell>
          <cell r="H24">
            <v>11.520000000000001</v>
          </cell>
          <cell r="I24" t="str">
            <v>SO</v>
          </cell>
          <cell r="J24">
            <v>32.76</v>
          </cell>
          <cell r="K24">
            <v>0</v>
          </cell>
        </row>
        <row r="25">
          <cell r="B25">
            <v>27.158333333333331</v>
          </cell>
          <cell r="C25">
            <v>34.5</v>
          </cell>
          <cell r="D25">
            <v>20.5</v>
          </cell>
          <cell r="E25">
            <v>60.25</v>
          </cell>
          <cell r="F25">
            <v>83</v>
          </cell>
          <cell r="G25">
            <v>40</v>
          </cell>
          <cell r="H25">
            <v>14.4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28.420833333333334</v>
          </cell>
          <cell r="C26">
            <v>36.200000000000003</v>
          </cell>
          <cell r="D26">
            <v>22.9</v>
          </cell>
          <cell r="E26">
            <v>53.958333333333336</v>
          </cell>
          <cell r="F26">
            <v>73</v>
          </cell>
          <cell r="G26">
            <v>31</v>
          </cell>
          <cell r="H26">
            <v>11.16</v>
          </cell>
          <cell r="I26" t="str">
            <v>L</v>
          </cell>
          <cell r="J26">
            <v>30.96</v>
          </cell>
          <cell r="K26">
            <v>0</v>
          </cell>
        </row>
        <row r="27">
          <cell r="B27">
            <v>28.808333333333326</v>
          </cell>
          <cell r="C27">
            <v>37.6</v>
          </cell>
          <cell r="D27">
            <v>22.1</v>
          </cell>
          <cell r="E27">
            <v>53.708333333333336</v>
          </cell>
          <cell r="F27">
            <v>83</v>
          </cell>
          <cell r="G27">
            <v>27</v>
          </cell>
          <cell r="H27">
            <v>7.2</v>
          </cell>
          <cell r="I27" t="str">
            <v>SE</v>
          </cell>
          <cell r="J27">
            <v>20.52</v>
          </cell>
          <cell r="K27">
            <v>0</v>
          </cell>
        </row>
        <row r="28">
          <cell r="B28">
            <v>29.037499999999998</v>
          </cell>
          <cell r="C28">
            <v>37.799999999999997</v>
          </cell>
          <cell r="D28">
            <v>22</v>
          </cell>
          <cell r="E28">
            <v>57.041666666666664</v>
          </cell>
          <cell r="F28">
            <v>85</v>
          </cell>
          <cell r="G28">
            <v>31</v>
          </cell>
          <cell r="H28">
            <v>19.8</v>
          </cell>
          <cell r="I28" t="str">
            <v>L</v>
          </cell>
          <cell r="J28">
            <v>46.800000000000004</v>
          </cell>
          <cell r="K28">
            <v>0.2</v>
          </cell>
        </row>
        <row r="29">
          <cell r="B29">
            <v>26.941666666666666</v>
          </cell>
          <cell r="C29">
            <v>34.200000000000003</v>
          </cell>
          <cell r="D29">
            <v>22.6</v>
          </cell>
          <cell r="E29">
            <v>75.5</v>
          </cell>
          <cell r="F29">
            <v>95</v>
          </cell>
          <cell r="G29">
            <v>51</v>
          </cell>
          <cell r="H29">
            <v>9.3600000000000012</v>
          </cell>
          <cell r="I29" t="str">
            <v>N</v>
          </cell>
          <cell r="J29">
            <v>40.680000000000007</v>
          </cell>
          <cell r="K29">
            <v>16.799999999999997</v>
          </cell>
        </row>
        <row r="30">
          <cell r="B30">
            <v>26.075000000000003</v>
          </cell>
          <cell r="C30">
            <v>33.700000000000003</v>
          </cell>
          <cell r="D30">
            <v>20.9</v>
          </cell>
          <cell r="E30">
            <v>68.708333333333329</v>
          </cell>
          <cell r="F30">
            <v>94</v>
          </cell>
          <cell r="G30">
            <v>35</v>
          </cell>
          <cell r="H30">
            <v>9.3600000000000012</v>
          </cell>
          <cell r="I30" t="str">
            <v>S</v>
          </cell>
          <cell r="J30">
            <v>30.96</v>
          </cell>
          <cell r="K30">
            <v>1</v>
          </cell>
        </row>
        <row r="31">
          <cell r="B31">
            <v>25.924999999999997</v>
          </cell>
          <cell r="C31">
            <v>35.5</v>
          </cell>
          <cell r="D31">
            <v>15.7</v>
          </cell>
          <cell r="E31">
            <v>49.333333333333336</v>
          </cell>
          <cell r="F31">
            <v>89</v>
          </cell>
          <cell r="G31">
            <v>13</v>
          </cell>
          <cell r="H31">
            <v>10.08</v>
          </cell>
          <cell r="I31" t="str">
            <v>S</v>
          </cell>
          <cell r="J31">
            <v>22.68</v>
          </cell>
          <cell r="K31">
            <v>0</v>
          </cell>
        </row>
        <row r="32">
          <cell r="B32">
            <v>26.795833333333334</v>
          </cell>
          <cell r="C32">
            <v>38</v>
          </cell>
          <cell r="D32">
            <v>15.9</v>
          </cell>
          <cell r="E32">
            <v>56.708333333333336</v>
          </cell>
          <cell r="F32">
            <v>94</v>
          </cell>
          <cell r="G32">
            <v>25</v>
          </cell>
          <cell r="H32">
            <v>9.3600000000000012</v>
          </cell>
          <cell r="I32" t="str">
            <v>SE</v>
          </cell>
          <cell r="J32">
            <v>19.8</v>
          </cell>
          <cell r="K32">
            <v>0</v>
          </cell>
        </row>
        <row r="33">
          <cell r="B33">
            <v>29.725000000000005</v>
          </cell>
          <cell r="C33">
            <v>37.5</v>
          </cell>
          <cell r="D33">
            <v>21</v>
          </cell>
          <cell r="E33">
            <v>51.833333333333336</v>
          </cell>
          <cell r="F33">
            <v>89</v>
          </cell>
          <cell r="G33">
            <v>23</v>
          </cell>
          <cell r="H33">
            <v>10.44</v>
          </cell>
          <cell r="I33" t="str">
            <v>L</v>
          </cell>
          <cell r="J33">
            <v>25.56</v>
          </cell>
          <cell r="K33">
            <v>0</v>
          </cell>
        </row>
        <row r="34">
          <cell r="B34">
            <v>29.787500000000005</v>
          </cell>
          <cell r="C34">
            <v>39.4</v>
          </cell>
          <cell r="D34">
            <v>20.3</v>
          </cell>
          <cell r="E34">
            <v>51.791666666666664</v>
          </cell>
          <cell r="F34">
            <v>87</v>
          </cell>
          <cell r="G34">
            <v>25</v>
          </cell>
          <cell r="H34">
            <v>11.879999999999999</v>
          </cell>
          <cell r="I34" t="str">
            <v>L</v>
          </cell>
          <cell r="J34">
            <v>29.880000000000003</v>
          </cell>
          <cell r="K34">
            <v>0</v>
          </cell>
        </row>
        <row r="35">
          <cell r="B35">
            <v>29.508333333333329</v>
          </cell>
          <cell r="C35">
            <v>36.4</v>
          </cell>
          <cell r="D35">
            <v>23.1</v>
          </cell>
          <cell r="E35">
            <v>59.625</v>
          </cell>
          <cell r="F35">
            <v>87</v>
          </cell>
          <cell r="G35">
            <v>34</v>
          </cell>
          <cell r="H35">
            <v>16.559999999999999</v>
          </cell>
          <cell r="I35" t="str">
            <v>N</v>
          </cell>
          <cell r="J35">
            <v>29.880000000000003</v>
          </cell>
          <cell r="K35">
            <v>0</v>
          </cell>
        </row>
      </sheetData>
      <sheetData sheetId="1">
        <row r="5">
          <cell r="B5">
            <v>28.016666666666666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23.524999999999995</v>
          </cell>
          <cell r="C5">
            <v>28.4</v>
          </cell>
          <cell r="D5">
            <v>18.600000000000001</v>
          </cell>
          <cell r="E5">
            <v>82.875</v>
          </cell>
          <cell r="F5">
            <v>94</v>
          </cell>
          <cell r="G5">
            <v>66</v>
          </cell>
          <cell r="H5">
            <v>19.079999999999998</v>
          </cell>
          <cell r="I5" t="str">
            <v>N</v>
          </cell>
          <cell r="J5">
            <v>57.960000000000008</v>
          </cell>
          <cell r="K5">
            <v>11.4</v>
          </cell>
        </row>
        <row r="6">
          <cell r="B6">
            <v>23.379166666666666</v>
          </cell>
          <cell r="C6">
            <v>30.1</v>
          </cell>
          <cell r="D6">
            <v>18.7</v>
          </cell>
          <cell r="E6">
            <v>75.166666666666671</v>
          </cell>
          <cell r="F6">
            <v>95</v>
          </cell>
          <cell r="G6">
            <v>47</v>
          </cell>
          <cell r="H6">
            <v>9.7200000000000006</v>
          </cell>
          <cell r="I6" t="str">
            <v>S</v>
          </cell>
          <cell r="J6">
            <v>25.2</v>
          </cell>
          <cell r="K6">
            <v>0</v>
          </cell>
        </row>
        <row r="7">
          <cell r="B7">
            <v>24.575000000000003</v>
          </cell>
          <cell r="C7">
            <v>31.4</v>
          </cell>
          <cell r="D7">
            <v>20.7</v>
          </cell>
          <cell r="E7">
            <v>79.041666666666671</v>
          </cell>
          <cell r="F7">
            <v>91</v>
          </cell>
          <cell r="G7">
            <v>53</v>
          </cell>
          <cell r="H7">
            <v>7.2</v>
          </cell>
          <cell r="I7" t="str">
            <v>SE</v>
          </cell>
          <cell r="J7">
            <v>22.32</v>
          </cell>
          <cell r="K7">
            <v>0.60000000000000009</v>
          </cell>
        </row>
        <row r="8">
          <cell r="B8">
            <v>26.079166666666669</v>
          </cell>
          <cell r="C8">
            <v>32.799999999999997</v>
          </cell>
          <cell r="D8">
            <v>22.6</v>
          </cell>
          <cell r="E8">
            <v>74.458333333333329</v>
          </cell>
          <cell r="F8">
            <v>92</v>
          </cell>
          <cell r="G8">
            <v>49</v>
          </cell>
          <cell r="H8">
            <v>12.6</v>
          </cell>
          <cell r="I8" t="str">
            <v>NE</v>
          </cell>
          <cell r="J8">
            <v>32.4</v>
          </cell>
          <cell r="K8">
            <v>0.2</v>
          </cell>
        </row>
        <row r="9">
          <cell r="B9">
            <v>28.529166666666669</v>
          </cell>
          <cell r="C9">
            <v>35.5</v>
          </cell>
          <cell r="D9">
            <v>23.7</v>
          </cell>
          <cell r="E9">
            <v>66.625</v>
          </cell>
          <cell r="F9">
            <v>86</v>
          </cell>
          <cell r="G9">
            <v>38</v>
          </cell>
          <cell r="H9">
            <v>14.4</v>
          </cell>
          <cell r="I9" t="str">
            <v>NE</v>
          </cell>
          <cell r="J9">
            <v>32.04</v>
          </cell>
          <cell r="K9">
            <v>0</v>
          </cell>
        </row>
        <row r="10">
          <cell r="B10">
            <v>29.308333333333337</v>
          </cell>
          <cell r="C10">
            <v>36.1</v>
          </cell>
          <cell r="D10">
            <v>24.2</v>
          </cell>
          <cell r="E10">
            <v>63.708333333333336</v>
          </cell>
          <cell r="F10">
            <v>85</v>
          </cell>
          <cell r="G10">
            <v>36</v>
          </cell>
          <cell r="H10">
            <v>12.96</v>
          </cell>
          <cell r="I10" t="str">
            <v>N</v>
          </cell>
          <cell r="J10">
            <v>33.119999999999997</v>
          </cell>
          <cell r="K10">
            <v>0</v>
          </cell>
        </row>
        <row r="11">
          <cell r="B11">
            <v>28.204166666666666</v>
          </cell>
          <cell r="C11">
            <v>35.200000000000003</v>
          </cell>
          <cell r="D11">
            <v>23.3</v>
          </cell>
          <cell r="E11">
            <v>68.25</v>
          </cell>
          <cell r="F11">
            <v>89</v>
          </cell>
          <cell r="G11">
            <v>39</v>
          </cell>
          <cell r="H11">
            <v>18.720000000000002</v>
          </cell>
          <cell r="I11" t="str">
            <v>N</v>
          </cell>
          <cell r="J11">
            <v>48.96</v>
          </cell>
          <cell r="K11">
            <v>0</v>
          </cell>
        </row>
        <row r="12">
          <cell r="B12">
            <v>27.483333333333334</v>
          </cell>
          <cell r="C12">
            <v>36.299999999999997</v>
          </cell>
          <cell r="D12">
            <v>23.8</v>
          </cell>
          <cell r="E12">
            <v>75.041666666666671</v>
          </cell>
          <cell r="F12">
            <v>95</v>
          </cell>
          <cell r="G12">
            <v>41</v>
          </cell>
          <cell r="H12">
            <v>12.96</v>
          </cell>
          <cell r="I12" t="str">
            <v>N</v>
          </cell>
          <cell r="J12">
            <v>45</v>
          </cell>
          <cell r="K12">
            <v>18.2</v>
          </cell>
        </row>
        <row r="13">
          <cell r="B13">
            <v>22.887499999999992</v>
          </cell>
          <cell r="C13">
            <v>25.1</v>
          </cell>
          <cell r="D13">
            <v>20.399999999999999</v>
          </cell>
          <cell r="E13">
            <v>91.333333333333329</v>
          </cell>
          <cell r="F13">
            <v>96</v>
          </cell>
          <cell r="G13">
            <v>80</v>
          </cell>
          <cell r="H13">
            <v>12.24</v>
          </cell>
          <cell r="I13" t="str">
            <v>SE</v>
          </cell>
          <cell r="J13">
            <v>29.52</v>
          </cell>
          <cell r="K13">
            <v>102.2</v>
          </cell>
        </row>
        <row r="14">
          <cell r="B14">
            <v>25.608333333333334</v>
          </cell>
          <cell r="C14">
            <v>31.3</v>
          </cell>
          <cell r="D14">
            <v>22.2</v>
          </cell>
          <cell r="E14">
            <v>81.791666666666671</v>
          </cell>
          <cell r="F14">
            <v>96</v>
          </cell>
          <cell r="G14">
            <v>54</v>
          </cell>
          <cell r="H14">
            <v>11.879999999999999</v>
          </cell>
          <cell r="I14" t="str">
            <v>SE</v>
          </cell>
          <cell r="J14">
            <v>33.840000000000003</v>
          </cell>
          <cell r="K14">
            <v>2</v>
          </cell>
        </row>
        <row r="15">
          <cell r="B15">
            <v>25.166666666666668</v>
          </cell>
          <cell r="C15">
            <v>30.2</v>
          </cell>
          <cell r="D15">
            <v>19.8</v>
          </cell>
          <cell r="E15">
            <v>66.833333333333329</v>
          </cell>
          <cell r="F15">
            <v>90</v>
          </cell>
          <cell r="G15">
            <v>41</v>
          </cell>
          <cell r="H15">
            <v>11.520000000000001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24.070833333333329</v>
          </cell>
          <cell r="C16">
            <v>30.8</v>
          </cell>
          <cell r="D16">
            <v>17.899999999999999</v>
          </cell>
          <cell r="E16">
            <v>61.25</v>
          </cell>
          <cell r="F16">
            <v>84</v>
          </cell>
          <cell r="G16">
            <v>39</v>
          </cell>
          <cell r="H16">
            <v>12.6</v>
          </cell>
          <cell r="I16" t="str">
            <v>L</v>
          </cell>
          <cell r="J16">
            <v>41.04</v>
          </cell>
          <cell r="K16">
            <v>0</v>
          </cell>
        </row>
        <row r="17">
          <cell r="B17">
            <v>23.683333333333334</v>
          </cell>
          <cell r="C17">
            <v>31.1</v>
          </cell>
          <cell r="D17">
            <v>18</v>
          </cell>
          <cell r="E17">
            <v>71.416666666666671</v>
          </cell>
          <cell r="F17">
            <v>87</v>
          </cell>
          <cell r="G17">
            <v>48</v>
          </cell>
          <cell r="H17">
            <v>8.2799999999999994</v>
          </cell>
          <cell r="I17" t="str">
            <v>SE</v>
          </cell>
          <cell r="J17">
            <v>22.68</v>
          </cell>
          <cell r="K17">
            <v>0</v>
          </cell>
        </row>
        <row r="18">
          <cell r="B18">
            <v>26.208333333333332</v>
          </cell>
          <cell r="C18">
            <v>32.5</v>
          </cell>
          <cell r="D18">
            <v>21.4</v>
          </cell>
          <cell r="E18">
            <v>72.333333333333329</v>
          </cell>
          <cell r="F18">
            <v>94</v>
          </cell>
          <cell r="G18">
            <v>38</v>
          </cell>
          <cell r="H18">
            <v>7.5600000000000005</v>
          </cell>
          <cell r="I18" t="str">
            <v>L</v>
          </cell>
          <cell r="J18">
            <v>22.32</v>
          </cell>
          <cell r="K18">
            <v>0</v>
          </cell>
        </row>
        <row r="19">
          <cell r="B19">
            <v>25.633333333333336</v>
          </cell>
          <cell r="C19">
            <v>33.200000000000003</v>
          </cell>
          <cell r="D19">
            <v>20.6</v>
          </cell>
          <cell r="E19">
            <v>73.125</v>
          </cell>
          <cell r="F19">
            <v>94</v>
          </cell>
          <cell r="G19">
            <v>41</v>
          </cell>
          <cell r="H19">
            <v>7.2</v>
          </cell>
          <cell r="I19" t="str">
            <v>N</v>
          </cell>
          <cell r="J19">
            <v>21.96</v>
          </cell>
          <cell r="K19">
            <v>0</v>
          </cell>
        </row>
        <row r="20">
          <cell r="B20">
            <v>25.783333333333328</v>
          </cell>
          <cell r="C20">
            <v>33.5</v>
          </cell>
          <cell r="D20">
            <v>20</v>
          </cell>
          <cell r="E20">
            <v>68.75</v>
          </cell>
          <cell r="F20">
            <v>91</v>
          </cell>
          <cell r="G20">
            <v>34</v>
          </cell>
          <cell r="H20">
            <v>14.4</v>
          </cell>
          <cell r="I20" t="str">
            <v>L</v>
          </cell>
          <cell r="J20">
            <v>40.680000000000007</v>
          </cell>
          <cell r="K20">
            <v>0</v>
          </cell>
        </row>
        <row r="21">
          <cell r="B21">
            <v>24.862499999999994</v>
          </cell>
          <cell r="C21">
            <v>34.5</v>
          </cell>
          <cell r="D21">
            <v>19.399999999999999</v>
          </cell>
          <cell r="E21">
            <v>74</v>
          </cell>
          <cell r="F21">
            <v>94</v>
          </cell>
          <cell r="G21">
            <v>42</v>
          </cell>
          <cell r="H21">
            <v>20.88</v>
          </cell>
          <cell r="I21" t="str">
            <v>N</v>
          </cell>
          <cell r="J21">
            <v>63.360000000000007</v>
          </cell>
          <cell r="K21">
            <v>16.2</v>
          </cell>
        </row>
        <row r="22">
          <cell r="B22">
            <v>25.054166666666664</v>
          </cell>
          <cell r="C22">
            <v>33.5</v>
          </cell>
          <cell r="D22">
            <v>19.8</v>
          </cell>
          <cell r="E22">
            <v>75.833333333333329</v>
          </cell>
          <cell r="F22">
            <v>95</v>
          </cell>
          <cell r="G22">
            <v>38</v>
          </cell>
          <cell r="H22">
            <v>8.64</v>
          </cell>
          <cell r="I22" t="str">
            <v>O</v>
          </cell>
          <cell r="J22">
            <v>23.759999999999998</v>
          </cell>
          <cell r="K22">
            <v>0.4</v>
          </cell>
        </row>
        <row r="23">
          <cell r="B23">
            <v>27.270833333333332</v>
          </cell>
          <cell r="C23">
            <v>34</v>
          </cell>
          <cell r="D23">
            <v>20.9</v>
          </cell>
          <cell r="E23">
            <v>66.583333333333329</v>
          </cell>
          <cell r="F23">
            <v>93</v>
          </cell>
          <cell r="G23">
            <v>32</v>
          </cell>
          <cell r="H23">
            <v>10.44</v>
          </cell>
          <cell r="I23" t="str">
            <v>SO</v>
          </cell>
          <cell r="J23">
            <v>27.36</v>
          </cell>
          <cell r="K23">
            <v>0</v>
          </cell>
        </row>
        <row r="24">
          <cell r="B24">
            <v>26.404166666666665</v>
          </cell>
          <cell r="C24">
            <v>32.9</v>
          </cell>
          <cell r="D24">
            <v>19.7</v>
          </cell>
          <cell r="E24">
            <v>60.791666666666664</v>
          </cell>
          <cell r="F24">
            <v>85</v>
          </cell>
          <cell r="G24">
            <v>35</v>
          </cell>
          <cell r="H24">
            <v>9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25.666666666666668</v>
          </cell>
          <cell r="C25">
            <v>32</v>
          </cell>
          <cell r="D25">
            <v>21.4</v>
          </cell>
          <cell r="E25">
            <v>64.958333333333329</v>
          </cell>
          <cell r="F25">
            <v>93</v>
          </cell>
          <cell r="G25">
            <v>36</v>
          </cell>
          <cell r="H25">
            <v>13.68</v>
          </cell>
          <cell r="I25" t="str">
            <v>L</v>
          </cell>
          <cell r="J25">
            <v>45.36</v>
          </cell>
          <cell r="K25">
            <v>2</v>
          </cell>
        </row>
        <row r="26">
          <cell r="B26">
            <v>25.733333333333334</v>
          </cell>
          <cell r="C26">
            <v>32.200000000000003</v>
          </cell>
          <cell r="D26">
            <v>19.8</v>
          </cell>
          <cell r="E26">
            <v>56.708333333333336</v>
          </cell>
          <cell r="F26">
            <v>79</v>
          </cell>
          <cell r="G26">
            <v>33</v>
          </cell>
          <cell r="H26">
            <v>16.2</v>
          </cell>
          <cell r="I26" t="str">
            <v>L</v>
          </cell>
          <cell r="J26">
            <v>35.64</v>
          </cell>
          <cell r="K26">
            <v>0</v>
          </cell>
        </row>
        <row r="27">
          <cell r="B27">
            <v>26.879166666666666</v>
          </cell>
          <cell r="C27">
            <v>34.5</v>
          </cell>
          <cell r="D27">
            <v>21.5</v>
          </cell>
          <cell r="E27">
            <v>57</v>
          </cell>
          <cell r="F27">
            <v>81</v>
          </cell>
          <cell r="G27">
            <v>31</v>
          </cell>
          <cell r="H27">
            <v>11.520000000000001</v>
          </cell>
          <cell r="I27" t="str">
            <v>L</v>
          </cell>
          <cell r="J27">
            <v>33.119999999999997</v>
          </cell>
          <cell r="K27">
            <v>0</v>
          </cell>
        </row>
        <row r="28">
          <cell r="B28">
            <v>28.304166666666671</v>
          </cell>
          <cell r="C28">
            <v>36.299999999999997</v>
          </cell>
          <cell r="D28">
            <v>20.2</v>
          </cell>
          <cell r="E28">
            <v>55.916666666666664</v>
          </cell>
          <cell r="F28">
            <v>87</v>
          </cell>
          <cell r="G28">
            <v>29</v>
          </cell>
          <cell r="H28">
            <v>7.2</v>
          </cell>
          <cell r="I28" t="str">
            <v>L</v>
          </cell>
          <cell r="J28">
            <v>20.16</v>
          </cell>
          <cell r="K28">
            <v>0</v>
          </cell>
        </row>
        <row r="29">
          <cell r="B29">
            <v>26.675000000000008</v>
          </cell>
          <cell r="C29">
            <v>30.8</v>
          </cell>
          <cell r="D29">
            <v>22.4</v>
          </cell>
          <cell r="E29">
            <v>67.208333333333329</v>
          </cell>
          <cell r="F29">
            <v>92</v>
          </cell>
          <cell r="G29">
            <v>44</v>
          </cell>
          <cell r="H29">
            <v>12.96</v>
          </cell>
          <cell r="I29" t="str">
            <v>NO</v>
          </cell>
          <cell r="J29">
            <v>42.84</v>
          </cell>
          <cell r="K29">
            <v>4.8</v>
          </cell>
        </row>
        <row r="30">
          <cell r="B30">
            <v>25.379166666666666</v>
          </cell>
          <cell r="C30">
            <v>33.6</v>
          </cell>
          <cell r="D30">
            <v>19.7</v>
          </cell>
          <cell r="E30">
            <v>63.916666666666664</v>
          </cell>
          <cell r="F30">
            <v>92</v>
          </cell>
          <cell r="G30">
            <v>23</v>
          </cell>
          <cell r="H30">
            <v>11.520000000000001</v>
          </cell>
          <cell r="I30" t="str">
            <v>S</v>
          </cell>
          <cell r="J30">
            <v>29.880000000000003</v>
          </cell>
          <cell r="K30">
            <v>0</v>
          </cell>
        </row>
        <row r="31">
          <cell r="B31">
            <v>24.970833333333328</v>
          </cell>
          <cell r="C31">
            <v>35.700000000000003</v>
          </cell>
          <cell r="D31">
            <v>15</v>
          </cell>
          <cell r="E31">
            <v>46.083333333333336</v>
          </cell>
          <cell r="F31">
            <v>81</v>
          </cell>
          <cell r="G31">
            <v>17</v>
          </cell>
          <cell r="H31">
            <v>7.9200000000000008</v>
          </cell>
          <cell r="I31" t="str">
            <v>S</v>
          </cell>
          <cell r="J31">
            <v>21.96</v>
          </cell>
          <cell r="K31">
            <v>0</v>
          </cell>
        </row>
        <row r="32">
          <cell r="B32">
            <v>26.495833333333334</v>
          </cell>
          <cell r="C32">
            <v>35.6</v>
          </cell>
          <cell r="D32">
            <v>18.7</v>
          </cell>
          <cell r="E32">
            <v>52.291666666666664</v>
          </cell>
          <cell r="F32">
            <v>72</v>
          </cell>
          <cell r="G32">
            <v>26</v>
          </cell>
          <cell r="H32">
            <v>9</v>
          </cell>
          <cell r="I32" t="str">
            <v>NE</v>
          </cell>
          <cell r="J32">
            <v>23.759999999999998</v>
          </cell>
          <cell r="K32">
            <v>0</v>
          </cell>
        </row>
        <row r="33">
          <cell r="B33">
            <v>27.749999999999996</v>
          </cell>
          <cell r="C33">
            <v>35.5</v>
          </cell>
          <cell r="D33">
            <v>21.8</v>
          </cell>
          <cell r="E33">
            <v>54.375</v>
          </cell>
          <cell r="F33">
            <v>81</v>
          </cell>
          <cell r="G33">
            <v>25</v>
          </cell>
          <cell r="H33">
            <v>11.16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28.054166666666664</v>
          </cell>
          <cell r="C34">
            <v>35.799999999999997</v>
          </cell>
          <cell r="D34">
            <v>22.1</v>
          </cell>
          <cell r="E34">
            <v>53</v>
          </cell>
          <cell r="F34">
            <v>81</v>
          </cell>
          <cell r="G34">
            <v>27</v>
          </cell>
          <cell r="H34">
            <v>10.08</v>
          </cell>
          <cell r="I34" t="str">
            <v>SE</v>
          </cell>
          <cell r="J34">
            <v>31.680000000000003</v>
          </cell>
          <cell r="K34">
            <v>0</v>
          </cell>
        </row>
        <row r="35">
          <cell r="B35">
            <v>28.441666666666666</v>
          </cell>
          <cell r="C35">
            <v>35.5</v>
          </cell>
          <cell r="D35">
            <v>22</v>
          </cell>
          <cell r="E35">
            <v>62.583333333333336</v>
          </cell>
          <cell r="F35">
            <v>90</v>
          </cell>
          <cell r="G35">
            <v>39</v>
          </cell>
          <cell r="H35">
            <v>13.68</v>
          </cell>
          <cell r="I35" t="str">
            <v>NE</v>
          </cell>
          <cell r="J35">
            <v>30.6</v>
          </cell>
          <cell r="K35">
            <v>0</v>
          </cell>
        </row>
      </sheetData>
      <sheetData sheetId="1">
        <row r="5">
          <cell r="B5">
            <v>28.204166666666662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23.666666666666668</v>
          </cell>
          <cell r="C5">
            <v>27.7</v>
          </cell>
          <cell r="D5">
            <v>19.899999999999999</v>
          </cell>
          <cell r="E5">
            <v>89.416666666666671</v>
          </cell>
          <cell r="F5">
            <v>100</v>
          </cell>
          <cell r="G5">
            <v>71</v>
          </cell>
          <cell r="H5">
            <v>19.440000000000001</v>
          </cell>
          <cell r="I5" t="str">
            <v>NO</v>
          </cell>
          <cell r="J5">
            <v>46.800000000000004</v>
          </cell>
          <cell r="K5">
            <v>0.8</v>
          </cell>
        </row>
        <row r="6">
          <cell r="B6">
            <v>23.05</v>
          </cell>
          <cell r="C6">
            <v>29.3</v>
          </cell>
          <cell r="D6">
            <v>18.899999999999999</v>
          </cell>
          <cell r="E6">
            <v>79.25</v>
          </cell>
          <cell r="F6">
            <v>97</v>
          </cell>
          <cell r="G6">
            <v>51</v>
          </cell>
          <cell r="H6">
            <v>10.08</v>
          </cell>
          <cell r="I6" t="str">
            <v>S</v>
          </cell>
          <cell r="J6">
            <v>24.840000000000003</v>
          </cell>
          <cell r="K6">
            <v>0</v>
          </cell>
        </row>
        <row r="7">
          <cell r="B7">
            <v>24.570833333333329</v>
          </cell>
          <cell r="C7">
            <v>33</v>
          </cell>
          <cell r="D7">
            <v>19.100000000000001</v>
          </cell>
          <cell r="E7">
            <v>81.208333333333329</v>
          </cell>
          <cell r="F7">
            <v>100</v>
          </cell>
          <cell r="G7">
            <v>46</v>
          </cell>
          <cell r="H7">
            <v>9</v>
          </cell>
          <cell r="I7" t="str">
            <v>SE</v>
          </cell>
          <cell r="J7">
            <v>28.8</v>
          </cell>
          <cell r="K7">
            <v>13.600000000000001</v>
          </cell>
        </row>
        <row r="8">
          <cell r="B8">
            <v>23.279166666666669</v>
          </cell>
          <cell r="C8">
            <v>32.200000000000003</v>
          </cell>
          <cell r="D8">
            <v>19.600000000000001</v>
          </cell>
          <cell r="E8">
            <v>91.526315789473685</v>
          </cell>
          <cell r="F8">
            <v>100</v>
          </cell>
          <cell r="G8">
            <v>55</v>
          </cell>
          <cell r="H8">
            <v>10.44</v>
          </cell>
          <cell r="I8" t="str">
            <v>L</v>
          </cell>
          <cell r="J8">
            <v>45.72</v>
          </cell>
          <cell r="K8">
            <v>5.8</v>
          </cell>
        </row>
        <row r="9">
          <cell r="B9">
            <v>26.174999999999994</v>
          </cell>
          <cell r="C9">
            <v>34.700000000000003</v>
          </cell>
          <cell r="D9">
            <v>20.100000000000001</v>
          </cell>
          <cell r="E9">
            <v>72.235294117647058</v>
          </cell>
          <cell r="F9">
            <v>100</v>
          </cell>
          <cell r="G9">
            <v>41</v>
          </cell>
          <cell r="H9">
            <v>6.84</v>
          </cell>
          <cell r="I9" t="str">
            <v>NO</v>
          </cell>
          <cell r="J9">
            <v>22.68</v>
          </cell>
          <cell r="K9">
            <v>0.2</v>
          </cell>
        </row>
        <row r="10">
          <cell r="B10">
            <v>26.654166666666669</v>
          </cell>
          <cell r="C10">
            <v>32.9</v>
          </cell>
          <cell r="D10">
            <v>21.5</v>
          </cell>
          <cell r="E10">
            <v>79.708333333333329</v>
          </cell>
          <cell r="F10">
            <v>99</v>
          </cell>
          <cell r="G10">
            <v>52</v>
          </cell>
          <cell r="H10">
            <v>14.4</v>
          </cell>
          <cell r="I10" t="str">
            <v>NO</v>
          </cell>
          <cell r="J10">
            <v>30.6</v>
          </cell>
          <cell r="K10">
            <v>0</v>
          </cell>
        </row>
        <row r="11">
          <cell r="B11">
            <v>26.629166666666666</v>
          </cell>
          <cell r="C11">
            <v>33</v>
          </cell>
          <cell r="D11">
            <v>21.9</v>
          </cell>
          <cell r="E11">
            <v>80.916666666666671</v>
          </cell>
          <cell r="F11">
            <v>100</v>
          </cell>
          <cell r="G11">
            <v>52</v>
          </cell>
          <cell r="H11">
            <v>14.04</v>
          </cell>
          <cell r="I11" t="str">
            <v>NO</v>
          </cell>
          <cell r="J11">
            <v>43.56</v>
          </cell>
          <cell r="K11">
            <v>0</v>
          </cell>
        </row>
        <row r="12">
          <cell r="B12">
            <v>26.841666666666669</v>
          </cell>
          <cell r="C12">
            <v>33.5</v>
          </cell>
          <cell r="D12">
            <v>23.6</v>
          </cell>
          <cell r="E12">
            <v>85.25</v>
          </cell>
          <cell r="F12">
            <v>99</v>
          </cell>
          <cell r="G12">
            <v>52</v>
          </cell>
          <cell r="H12">
            <v>11.520000000000001</v>
          </cell>
          <cell r="I12" t="str">
            <v>NO</v>
          </cell>
          <cell r="J12">
            <v>52.92</v>
          </cell>
          <cell r="K12">
            <v>4.6000000000000005</v>
          </cell>
        </row>
        <row r="13">
          <cell r="B13">
            <v>23.162499999999998</v>
          </cell>
          <cell r="C13">
            <v>27.2</v>
          </cell>
          <cell r="D13">
            <v>20.5</v>
          </cell>
          <cell r="E13">
            <v>97.235294117647058</v>
          </cell>
          <cell r="F13">
            <v>100</v>
          </cell>
          <cell r="G13">
            <v>87</v>
          </cell>
          <cell r="H13">
            <v>12.24</v>
          </cell>
          <cell r="I13" t="str">
            <v>SE</v>
          </cell>
          <cell r="J13">
            <v>40.32</v>
          </cell>
          <cell r="K13">
            <v>48.999999999999993</v>
          </cell>
        </row>
        <row r="14">
          <cell r="B14">
            <v>23.770833333333329</v>
          </cell>
          <cell r="C14">
            <v>29.7</v>
          </cell>
          <cell r="D14">
            <v>20.100000000000001</v>
          </cell>
          <cell r="E14">
            <v>83.5</v>
          </cell>
          <cell r="F14">
            <v>100</v>
          </cell>
          <cell r="G14">
            <v>63</v>
          </cell>
          <cell r="H14">
            <v>14.04</v>
          </cell>
          <cell r="I14" t="str">
            <v>L</v>
          </cell>
          <cell r="J14">
            <v>27</v>
          </cell>
          <cell r="K14">
            <v>2.8000000000000003</v>
          </cell>
        </row>
        <row r="15">
          <cell r="B15">
            <v>24.558333333333334</v>
          </cell>
          <cell r="C15">
            <v>29</v>
          </cell>
          <cell r="D15">
            <v>20</v>
          </cell>
          <cell r="E15">
            <v>75.75</v>
          </cell>
          <cell r="F15">
            <v>100</v>
          </cell>
          <cell r="G15">
            <v>47</v>
          </cell>
          <cell r="H15">
            <v>15.840000000000002</v>
          </cell>
          <cell r="I15" t="str">
            <v>L</v>
          </cell>
          <cell r="J15">
            <v>32.4</v>
          </cell>
          <cell r="K15">
            <v>0</v>
          </cell>
        </row>
        <row r="16">
          <cell r="B16">
            <v>23.454166666666666</v>
          </cell>
          <cell r="C16">
            <v>30.1</v>
          </cell>
          <cell r="D16">
            <v>15.5</v>
          </cell>
          <cell r="E16">
            <v>72.083333333333329</v>
          </cell>
          <cell r="F16">
            <v>100</v>
          </cell>
          <cell r="G16">
            <v>48</v>
          </cell>
          <cell r="H16">
            <v>15.840000000000002</v>
          </cell>
          <cell r="I16" t="str">
            <v>SE</v>
          </cell>
          <cell r="J16">
            <v>31.680000000000003</v>
          </cell>
          <cell r="K16">
            <v>0</v>
          </cell>
        </row>
        <row r="17">
          <cell r="B17">
            <v>23.787500000000005</v>
          </cell>
          <cell r="C17">
            <v>31.1</v>
          </cell>
          <cell r="D17">
            <v>17.600000000000001</v>
          </cell>
          <cell r="E17">
            <v>79</v>
          </cell>
          <cell r="F17">
            <v>96</v>
          </cell>
          <cell r="G17">
            <v>52</v>
          </cell>
          <cell r="H17">
            <v>11.879999999999999</v>
          </cell>
          <cell r="I17" t="str">
            <v>L</v>
          </cell>
          <cell r="J17">
            <v>24.840000000000003</v>
          </cell>
          <cell r="K17">
            <v>3</v>
          </cell>
        </row>
        <row r="18">
          <cell r="B18">
            <v>25.208333333333329</v>
          </cell>
          <cell r="C18">
            <v>31.7</v>
          </cell>
          <cell r="D18">
            <v>20.2</v>
          </cell>
          <cell r="E18">
            <v>81.909090909090907</v>
          </cell>
          <cell r="F18">
            <v>100</v>
          </cell>
          <cell r="G18">
            <v>48</v>
          </cell>
          <cell r="H18">
            <v>7.9200000000000008</v>
          </cell>
          <cell r="I18" t="str">
            <v>NO</v>
          </cell>
          <cell r="J18">
            <v>24.12</v>
          </cell>
          <cell r="K18">
            <v>0</v>
          </cell>
        </row>
        <row r="19">
          <cell r="B19">
            <v>23.658333333333335</v>
          </cell>
          <cell r="C19">
            <v>32.299999999999997</v>
          </cell>
          <cell r="D19">
            <v>19</v>
          </cell>
          <cell r="E19">
            <v>83.3</v>
          </cell>
          <cell r="F19">
            <v>100</v>
          </cell>
          <cell r="G19">
            <v>46</v>
          </cell>
          <cell r="H19">
            <v>15.840000000000002</v>
          </cell>
          <cell r="I19" t="str">
            <v>O</v>
          </cell>
          <cell r="J19">
            <v>39.24</v>
          </cell>
          <cell r="K19">
            <v>2</v>
          </cell>
        </row>
        <row r="20">
          <cell r="B20">
            <v>24.258333333333329</v>
          </cell>
          <cell r="C20">
            <v>32.5</v>
          </cell>
          <cell r="D20">
            <v>18.399999999999999</v>
          </cell>
          <cell r="E20">
            <v>77.7</v>
          </cell>
          <cell r="F20">
            <v>100</v>
          </cell>
          <cell r="G20">
            <v>46</v>
          </cell>
          <cell r="H20">
            <v>14.76</v>
          </cell>
          <cell r="I20" t="str">
            <v>O</v>
          </cell>
          <cell r="J20">
            <v>28.08</v>
          </cell>
          <cell r="K20">
            <v>0</v>
          </cell>
        </row>
        <row r="21">
          <cell r="B21">
            <v>24.720833333333331</v>
          </cell>
          <cell r="C21">
            <v>33.9</v>
          </cell>
          <cell r="D21">
            <v>18.2</v>
          </cell>
          <cell r="E21">
            <v>79.315789473684205</v>
          </cell>
          <cell r="F21">
            <v>100</v>
          </cell>
          <cell r="G21">
            <v>47</v>
          </cell>
          <cell r="H21">
            <v>37.440000000000005</v>
          </cell>
          <cell r="I21" t="str">
            <v>O</v>
          </cell>
          <cell r="J21">
            <v>67.680000000000007</v>
          </cell>
          <cell r="K21">
            <v>2.6</v>
          </cell>
        </row>
        <row r="22">
          <cell r="B22">
            <v>25.6875</v>
          </cell>
          <cell r="C22">
            <v>34.200000000000003</v>
          </cell>
          <cell r="D22">
            <v>18.5</v>
          </cell>
          <cell r="E22">
            <v>73.526315789473685</v>
          </cell>
          <cell r="F22">
            <v>100</v>
          </cell>
          <cell r="G22">
            <v>39</v>
          </cell>
          <cell r="H22">
            <v>6.84</v>
          </cell>
          <cell r="I22" t="str">
            <v>O</v>
          </cell>
          <cell r="J22">
            <v>42.12</v>
          </cell>
          <cell r="K22">
            <v>3.2</v>
          </cell>
        </row>
        <row r="23">
          <cell r="B23">
            <v>26.287500000000005</v>
          </cell>
          <cell r="C23">
            <v>32.9</v>
          </cell>
          <cell r="D23">
            <v>20.7</v>
          </cell>
          <cell r="E23">
            <v>77.416666666666671</v>
          </cell>
          <cell r="F23">
            <v>100</v>
          </cell>
          <cell r="G23">
            <v>45</v>
          </cell>
          <cell r="H23">
            <v>11.16</v>
          </cell>
          <cell r="I23" t="str">
            <v>O</v>
          </cell>
          <cell r="J23">
            <v>32.04</v>
          </cell>
          <cell r="K23">
            <v>3.2</v>
          </cell>
        </row>
        <row r="24">
          <cell r="B24">
            <v>25.595833333333335</v>
          </cell>
          <cell r="C24">
            <v>33.200000000000003</v>
          </cell>
          <cell r="D24">
            <v>19.7</v>
          </cell>
          <cell r="E24">
            <v>65.166666666666671</v>
          </cell>
          <cell r="F24">
            <v>92</v>
          </cell>
          <cell r="G24">
            <v>33</v>
          </cell>
          <cell r="H24">
            <v>10.44</v>
          </cell>
          <cell r="I24" t="str">
            <v>O</v>
          </cell>
          <cell r="J24">
            <v>21.96</v>
          </cell>
          <cell r="K24">
            <v>0</v>
          </cell>
        </row>
        <row r="25">
          <cell r="B25">
            <v>26.291666666666661</v>
          </cell>
          <cell r="C25">
            <v>31.9</v>
          </cell>
          <cell r="D25">
            <v>21.5</v>
          </cell>
          <cell r="E25">
            <v>65.75</v>
          </cell>
          <cell r="F25">
            <v>93</v>
          </cell>
          <cell r="G25">
            <v>42</v>
          </cell>
          <cell r="H25">
            <v>17.28</v>
          </cell>
          <cell r="I25" t="str">
            <v>L</v>
          </cell>
          <cell r="J25">
            <v>34.92</v>
          </cell>
          <cell r="K25">
            <v>0</v>
          </cell>
        </row>
        <row r="26">
          <cell r="B26">
            <v>25.075000000000003</v>
          </cell>
          <cell r="C26">
            <v>31.5</v>
          </cell>
          <cell r="D26">
            <v>19.899999999999999</v>
          </cell>
          <cell r="E26">
            <v>65.541666666666671</v>
          </cell>
          <cell r="F26">
            <v>91</v>
          </cell>
          <cell r="G26">
            <v>39</v>
          </cell>
          <cell r="H26">
            <v>16.2</v>
          </cell>
          <cell r="I26" t="str">
            <v>L</v>
          </cell>
          <cell r="J26">
            <v>29.52</v>
          </cell>
          <cell r="K26">
            <v>0</v>
          </cell>
        </row>
        <row r="27">
          <cell r="B27">
            <v>25.858333333333338</v>
          </cell>
          <cell r="C27">
            <v>34.200000000000003</v>
          </cell>
          <cell r="D27">
            <v>18.100000000000001</v>
          </cell>
          <cell r="E27">
            <v>65.541666666666671</v>
          </cell>
          <cell r="F27">
            <v>100</v>
          </cell>
          <cell r="G27">
            <v>27</v>
          </cell>
          <cell r="H27">
            <v>10.8</v>
          </cell>
          <cell r="I27" t="str">
            <v>L</v>
          </cell>
          <cell r="J27">
            <v>22.68</v>
          </cell>
          <cell r="K27">
            <v>0</v>
          </cell>
        </row>
        <row r="28">
          <cell r="B28">
            <v>26.787500000000005</v>
          </cell>
          <cell r="C28">
            <v>35.1</v>
          </cell>
          <cell r="D28">
            <v>19.5</v>
          </cell>
          <cell r="E28">
            <v>69</v>
          </cell>
          <cell r="F28">
            <v>99</v>
          </cell>
          <cell r="G28">
            <v>34</v>
          </cell>
          <cell r="H28">
            <v>6.48</v>
          </cell>
          <cell r="I28" t="str">
            <v>O</v>
          </cell>
          <cell r="J28">
            <v>17.28</v>
          </cell>
          <cell r="K28">
            <v>0</v>
          </cell>
        </row>
        <row r="29">
          <cell r="B29">
            <v>25.716666666666665</v>
          </cell>
          <cell r="C29">
            <v>32.9</v>
          </cell>
          <cell r="D29">
            <v>22.5</v>
          </cell>
          <cell r="E29">
            <v>83.291666666666671</v>
          </cell>
          <cell r="F29">
            <v>100</v>
          </cell>
          <cell r="G29">
            <v>50</v>
          </cell>
          <cell r="H29">
            <v>18.36</v>
          </cell>
          <cell r="I29" t="str">
            <v>O</v>
          </cell>
          <cell r="J29">
            <v>35.64</v>
          </cell>
          <cell r="K29">
            <v>3.8000000000000003</v>
          </cell>
        </row>
        <row r="30">
          <cell r="B30">
            <v>25.145833333333332</v>
          </cell>
          <cell r="C30">
            <v>33.4</v>
          </cell>
          <cell r="D30">
            <v>20.100000000000001</v>
          </cell>
          <cell r="E30">
            <v>72.125</v>
          </cell>
          <cell r="F30">
            <v>100</v>
          </cell>
          <cell r="G30">
            <v>26</v>
          </cell>
          <cell r="H30">
            <v>10.8</v>
          </cell>
          <cell r="I30" t="str">
            <v>S</v>
          </cell>
          <cell r="J30">
            <v>32.4</v>
          </cell>
          <cell r="K30">
            <v>0.4</v>
          </cell>
        </row>
        <row r="31">
          <cell r="B31">
            <v>25</v>
          </cell>
          <cell r="C31">
            <v>35.299999999999997</v>
          </cell>
          <cell r="D31">
            <v>14.4</v>
          </cell>
          <cell r="E31">
            <v>49.708333333333336</v>
          </cell>
          <cell r="F31">
            <v>86</v>
          </cell>
          <cell r="G31">
            <v>13</v>
          </cell>
          <cell r="H31">
            <v>7.9200000000000008</v>
          </cell>
          <cell r="I31" t="str">
            <v>O</v>
          </cell>
          <cell r="J31">
            <v>21.240000000000002</v>
          </cell>
          <cell r="K31">
            <v>0</v>
          </cell>
        </row>
        <row r="32">
          <cell r="B32">
            <v>24.925000000000008</v>
          </cell>
          <cell r="C32">
            <v>35.200000000000003</v>
          </cell>
          <cell r="D32">
            <v>16.100000000000001</v>
          </cell>
          <cell r="E32">
            <v>62.458333333333336</v>
          </cell>
          <cell r="F32">
            <v>89</v>
          </cell>
          <cell r="G32">
            <v>28</v>
          </cell>
          <cell r="H32">
            <v>10.08</v>
          </cell>
          <cell r="I32" t="str">
            <v>O</v>
          </cell>
          <cell r="J32">
            <v>25.2</v>
          </cell>
          <cell r="K32">
            <v>0</v>
          </cell>
        </row>
        <row r="33">
          <cell r="B33">
            <v>26.366666666666664</v>
          </cell>
          <cell r="C33">
            <v>34.6</v>
          </cell>
          <cell r="D33">
            <v>18.7</v>
          </cell>
          <cell r="E33">
            <v>64.583333333333329</v>
          </cell>
          <cell r="F33">
            <v>100</v>
          </cell>
          <cell r="G33">
            <v>28</v>
          </cell>
          <cell r="H33">
            <v>16.920000000000002</v>
          </cell>
          <cell r="I33" t="str">
            <v>L</v>
          </cell>
          <cell r="J33">
            <v>30.6</v>
          </cell>
          <cell r="K33">
            <v>0</v>
          </cell>
        </row>
        <row r="34">
          <cell r="B34">
            <v>26.870833333333337</v>
          </cell>
          <cell r="C34">
            <v>35.6</v>
          </cell>
          <cell r="D34">
            <v>19.2</v>
          </cell>
          <cell r="E34">
            <v>65.333333333333329</v>
          </cell>
          <cell r="F34">
            <v>100</v>
          </cell>
          <cell r="G34">
            <v>32</v>
          </cell>
          <cell r="H34">
            <v>12.96</v>
          </cell>
          <cell r="I34" t="str">
            <v>L</v>
          </cell>
          <cell r="J34">
            <v>30.96</v>
          </cell>
          <cell r="K34">
            <v>0</v>
          </cell>
        </row>
        <row r="35">
          <cell r="B35">
            <v>26.645833333333332</v>
          </cell>
          <cell r="C35">
            <v>32.4</v>
          </cell>
          <cell r="D35">
            <v>20.2</v>
          </cell>
          <cell r="E35">
            <v>74.916666666666671</v>
          </cell>
          <cell r="F35">
            <v>100</v>
          </cell>
          <cell r="G35">
            <v>48</v>
          </cell>
          <cell r="H35">
            <v>11.879999999999999</v>
          </cell>
          <cell r="I35" t="str">
            <v>L</v>
          </cell>
          <cell r="J35">
            <v>23.040000000000003</v>
          </cell>
          <cell r="K35">
            <v>6</v>
          </cell>
        </row>
      </sheetData>
      <sheetData sheetId="1">
        <row r="5">
          <cell r="B5">
            <v>26.583333333333339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25.520833333333329</v>
          </cell>
          <cell r="C5">
            <v>32.4</v>
          </cell>
          <cell r="D5">
            <v>20.8</v>
          </cell>
          <cell r="E5">
            <v>85.666666666666671</v>
          </cell>
          <cell r="F5">
            <v>95</v>
          </cell>
          <cell r="G5">
            <v>58</v>
          </cell>
          <cell r="H5">
            <v>19.440000000000001</v>
          </cell>
          <cell r="I5" t="str">
            <v>N</v>
          </cell>
          <cell r="J5">
            <v>45</v>
          </cell>
          <cell r="K5">
            <v>35.600000000000009</v>
          </cell>
        </row>
        <row r="6">
          <cell r="B6">
            <v>24.537499999999998</v>
          </cell>
          <cell r="C6">
            <v>30.6</v>
          </cell>
          <cell r="D6">
            <v>21.1</v>
          </cell>
          <cell r="E6">
            <v>78.041666666666671</v>
          </cell>
          <cell r="F6">
            <v>95</v>
          </cell>
          <cell r="G6">
            <v>51</v>
          </cell>
          <cell r="H6">
            <v>11.16</v>
          </cell>
          <cell r="I6" t="str">
            <v>S</v>
          </cell>
          <cell r="J6">
            <v>24.840000000000003</v>
          </cell>
          <cell r="K6">
            <v>0.4</v>
          </cell>
        </row>
        <row r="7">
          <cell r="B7">
            <v>27.125</v>
          </cell>
          <cell r="C7">
            <v>32.299999999999997</v>
          </cell>
          <cell r="D7">
            <v>23.2</v>
          </cell>
          <cell r="E7">
            <v>73.791666666666671</v>
          </cell>
          <cell r="F7">
            <v>94</v>
          </cell>
          <cell r="G7">
            <v>51</v>
          </cell>
          <cell r="H7">
            <v>8.2799999999999994</v>
          </cell>
          <cell r="I7" t="str">
            <v>S</v>
          </cell>
          <cell r="J7">
            <v>17.64</v>
          </cell>
          <cell r="K7">
            <v>0</v>
          </cell>
        </row>
        <row r="8">
          <cell r="B8">
            <v>28.649999999999995</v>
          </cell>
          <cell r="C8">
            <v>35.4</v>
          </cell>
          <cell r="D8">
            <v>24.3</v>
          </cell>
          <cell r="E8">
            <v>71.208333333333329</v>
          </cell>
          <cell r="F8">
            <v>91</v>
          </cell>
          <cell r="G8">
            <v>45</v>
          </cell>
          <cell r="H8">
            <v>19.8</v>
          </cell>
          <cell r="I8" t="str">
            <v>S</v>
          </cell>
          <cell r="J8">
            <v>42.480000000000004</v>
          </cell>
          <cell r="K8">
            <v>0</v>
          </cell>
        </row>
        <row r="9">
          <cell r="B9">
            <v>28.016666666666669</v>
          </cell>
          <cell r="C9">
            <v>34.700000000000003</v>
          </cell>
          <cell r="D9">
            <v>23</v>
          </cell>
          <cell r="E9">
            <v>73.041666666666671</v>
          </cell>
          <cell r="F9">
            <v>94</v>
          </cell>
          <cell r="G9">
            <v>45</v>
          </cell>
          <cell r="H9">
            <v>11.16</v>
          </cell>
          <cell r="I9" t="str">
            <v>N</v>
          </cell>
          <cell r="J9">
            <v>42.12</v>
          </cell>
          <cell r="K9">
            <v>0</v>
          </cell>
        </row>
        <row r="10">
          <cell r="B10">
            <v>27.612499999999997</v>
          </cell>
          <cell r="C10">
            <v>33.299999999999997</v>
          </cell>
          <cell r="D10">
            <v>24.2</v>
          </cell>
          <cell r="E10">
            <v>78.083333333333329</v>
          </cell>
          <cell r="F10">
            <v>94</v>
          </cell>
          <cell r="G10">
            <v>52</v>
          </cell>
          <cell r="H10">
            <v>10.08</v>
          </cell>
          <cell r="I10" t="str">
            <v>O</v>
          </cell>
          <cell r="J10">
            <v>27.720000000000002</v>
          </cell>
          <cell r="K10">
            <v>0.60000000000000009</v>
          </cell>
        </row>
        <row r="11">
          <cell r="B11">
            <v>28.304166666666671</v>
          </cell>
          <cell r="C11">
            <v>33.6</v>
          </cell>
          <cell r="D11">
            <v>24.6</v>
          </cell>
          <cell r="E11">
            <v>76.5</v>
          </cell>
          <cell r="F11">
            <v>94</v>
          </cell>
          <cell r="G11">
            <v>52</v>
          </cell>
          <cell r="H11">
            <v>15.120000000000001</v>
          </cell>
          <cell r="I11" t="str">
            <v>N</v>
          </cell>
          <cell r="J11">
            <v>34.56</v>
          </cell>
          <cell r="K11">
            <v>2.6</v>
          </cell>
        </row>
        <row r="12">
          <cell r="B12">
            <v>30.329166666666666</v>
          </cell>
          <cell r="C12">
            <v>36.5</v>
          </cell>
          <cell r="D12">
            <v>24.5</v>
          </cell>
          <cell r="E12">
            <v>65.708333333333329</v>
          </cell>
          <cell r="F12">
            <v>93</v>
          </cell>
          <cell r="G12">
            <v>38</v>
          </cell>
          <cell r="H12">
            <v>13.68</v>
          </cell>
          <cell r="I12" t="str">
            <v>N</v>
          </cell>
          <cell r="J12">
            <v>34.200000000000003</v>
          </cell>
          <cell r="K12">
            <v>0</v>
          </cell>
        </row>
        <row r="13">
          <cell r="B13">
            <v>27.033333333333331</v>
          </cell>
          <cell r="C13">
            <v>31.8</v>
          </cell>
          <cell r="D13">
            <v>23.3</v>
          </cell>
          <cell r="E13">
            <v>81.708333333333329</v>
          </cell>
          <cell r="F13">
            <v>95</v>
          </cell>
          <cell r="G13">
            <v>58</v>
          </cell>
          <cell r="H13">
            <v>15.48</v>
          </cell>
          <cell r="I13" t="str">
            <v>N</v>
          </cell>
          <cell r="J13">
            <v>37.800000000000004</v>
          </cell>
          <cell r="K13">
            <v>14.6</v>
          </cell>
        </row>
        <row r="14">
          <cell r="B14">
            <v>26.170833333333331</v>
          </cell>
          <cell r="C14">
            <v>33</v>
          </cell>
          <cell r="D14">
            <v>22.8</v>
          </cell>
          <cell r="E14">
            <v>80.166666666666671</v>
          </cell>
          <cell r="F14">
            <v>95</v>
          </cell>
          <cell r="G14">
            <v>51</v>
          </cell>
          <cell r="H14">
            <v>9.3600000000000012</v>
          </cell>
          <cell r="I14" t="str">
            <v>S</v>
          </cell>
          <cell r="J14">
            <v>17.64</v>
          </cell>
          <cell r="K14">
            <v>0</v>
          </cell>
        </row>
        <row r="15">
          <cell r="B15">
            <v>27.65</v>
          </cell>
          <cell r="C15">
            <v>33.1</v>
          </cell>
          <cell r="D15">
            <v>23.5</v>
          </cell>
          <cell r="E15">
            <v>68.958333333333329</v>
          </cell>
          <cell r="F15">
            <v>95</v>
          </cell>
          <cell r="G15">
            <v>36</v>
          </cell>
          <cell r="H15">
            <v>10.08</v>
          </cell>
          <cell r="I15" t="str">
            <v>SE</v>
          </cell>
          <cell r="J15">
            <v>25.2</v>
          </cell>
          <cell r="K15">
            <v>0</v>
          </cell>
        </row>
        <row r="16">
          <cell r="B16">
            <v>26.516666666666666</v>
          </cell>
          <cell r="C16">
            <v>33.6</v>
          </cell>
          <cell r="D16">
            <v>20.100000000000001</v>
          </cell>
          <cell r="E16">
            <v>62.708333333333336</v>
          </cell>
          <cell r="F16">
            <v>88</v>
          </cell>
          <cell r="G16">
            <v>32</v>
          </cell>
          <cell r="H16">
            <v>6.12</v>
          </cell>
          <cell r="I16" t="str">
            <v>S</v>
          </cell>
          <cell r="J16">
            <v>15.840000000000002</v>
          </cell>
          <cell r="K16">
            <v>0</v>
          </cell>
        </row>
        <row r="17">
          <cell r="B17">
            <v>28.220833333333335</v>
          </cell>
          <cell r="C17">
            <v>36</v>
          </cell>
          <cell r="D17">
            <v>21.4</v>
          </cell>
          <cell r="E17">
            <v>59.041666666666664</v>
          </cell>
          <cell r="F17">
            <v>88</v>
          </cell>
          <cell r="G17">
            <v>26</v>
          </cell>
          <cell r="H17">
            <v>6.48</v>
          </cell>
          <cell r="I17" t="str">
            <v>S</v>
          </cell>
          <cell r="J17">
            <v>14.76</v>
          </cell>
          <cell r="K17">
            <v>0</v>
          </cell>
        </row>
        <row r="18">
          <cell r="B18">
            <v>27.604166666666661</v>
          </cell>
          <cell r="C18">
            <v>32.6</v>
          </cell>
          <cell r="D18">
            <v>24</v>
          </cell>
          <cell r="E18">
            <v>72.833333333333329</v>
          </cell>
          <cell r="F18">
            <v>92</v>
          </cell>
          <cell r="G18">
            <v>49</v>
          </cell>
          <cell r="H18">
            <v>5.7600000000000007</v>
          </cell>
          <cell r="I18" t="str">
            <v>N</v>
          </cell>
          <cell r="J18">
            <v>15.120000000000001</v>
          </cell>
          <cell r="K18">
            <v>2.6</v>
          </cell>
        </row>
        <row r="19">
          <cell r="B19">
            <v>26.537499999999998</v>
          </cell>
          <cell r="C19">
            <v>32.1</v>
          </cell>
          <cell r="D19">
            <v>23.2</v>
          </cell>
          <cell r="E19">
            <v>79.041666666666671</v>
          </cell>
          <cell r="F19">
            <v>94</v>
          </cell>
          <cell r="G19">
            <v>50</v>
          </cell>
          <cell r="H19">
            <v>7.2</v>
          </cell>
          <cell r="I19" t="str">
            <v>N</v>
          </cell>
          <cell r="J19">
            <v>31.680000000000003</v>
          </cell>
          <cell r="K19">
            <v>0</v>
          </cell>
        </row>
        <row r="20">
          <cell r="B20">
            <v>27.466666666666665</v>
          </cell>
          <cell r="C20">
            <v>36.299999999999997</v>
          </cell>
          <cell r="D20">
            <v>21.2</v>
          </cell>
          <cell r="E20">
            <v>73.166666666666671</v>
          </cell>
          <cell r="F20">
            <v>95</v>
          </cell>
          <cell r="G20">
            <v>35</v>
          </cell>
          <cell r="H20">
            <v>9</v>
          </cell>
          <cell r="I20" t="str">
            <v>O</v>
          </cell>
          <cell r="J20">
            <v>23.040000000000003</v>
          </cell>
          <cell r="K20">
            <v>0.2</v>
          </cell>
        </row>
        <row r="21">
          <cell r="B21">
            <v>28.775000000000002</v>
          </cell>
          <cell r="C21">
            <v>36.299999999999997</v>
          </cell>
          <cell r="D21">
            <v>22.2</v>
          </cell>
          <cell r="E21">
            <v>64.291666666666671</v>
          </cell>
          <cell r="F21">
            <v>89</v>
          </cell>
          <cell r="G21">
            <v>35</v>
          </cell>
          <cell r="H21">
            <v>11.16</v>
          </cell>
          <cell r="I21" t="str">
            <v>O</v>
          </cell>
          <cell r="J21">
            <v>45.36</v>
          </cell>
          <cell r="K21">
            <v>0</v>
          </cell>
        </row>
        <row r="22">
          <cell r="B22">
            <v>27.637499999999999</v>
          </cell>
          <cell r="C22">
            <v>34.299999999999997</v>
          </cell>
          <cell r="D22">
            <v>23.6</v>
          </cell>
          <cell r="E22">
            <v>73.75</v>
          </cell>
          <cell r="F22">
            <v>91</v>
          </cell>
          <cell r="G22">
            <v>51</v>
          </cell>
          <cell r="H22">
            <v>16.920000000000002</v>
          </cell>
          <cell r="I22" t="str">
            <v>O</v>
          </cell>
          <cell r="J22">
            <v>39.96</v>
          </cell>
          <cell r="K22">
            <v>14.999999999999998</v>
          </cell>
        </row>
        <row r="23">
          <cell r="B23">
            <v>26.216666666666669</v>
          </cell>
          <cell r="C23">
            <v>33.700000000000003</v>
          </cell>
          <cell r="D23">
            <v>22.8</v>
          </cell>
          <cell r="E23">
            <v>80.916666666666671</v>
          </cell>
          <cell r="F23">
            <v>96</v>
          </cell>
          <cell r="G23">
            <v>53</v>
          </cell>
          <cell r="H23">
            <v>7.5600000000000005</v>
          </cell>
          <cell r="I23" t="str">
            <v>S</v>
          </cell>
          <cell r="J23">
            <v>28.08</v>
          </cell>
          <cell r="K23">
            <v>1.4</v>
          </cell>
        </row>
        <row r="24">
          <cell r="B24">
            <v>28.012499999999999</v>
          </cell>
          <cell r="C24">
            <v>35.200000000000003</v>
          </cell>
          <cell r="D24">
            <v>22</v>
          </cell>
          <cell r="E24">
            <v>65.583333333333329</v>
          </cell>
          <cell r="F24">
            <v>95</v>
          </cell>
          <cell r="G24">
            <v>31</v>
          </cell>
          <cell r="H24">
            <v>7.9200000000000008</v>
          </cell>
          <cell r="I24" t="str">
            <v>S</v>
          </cell>
          <cell r="J24">
            <v>20.52</v>
          </cell>
          <cell r="K24">
            <v>0</v>
          </cell>
        </row>
        <row r="25">
          <cell r="B25">
            <v>27.658333333333335</v>
          </cell>
          <cell r="C25">
            <v>34.700000000000003</v>
          </cell>
          <cell r="D25">
            <v>21.6</v>
          </cell>
          <cell r="E25">
            <v>60.291666666666664</v>
          </cell>
          <cell r="F25">
            <v>87</v>
          </cell>
          <cell r="G25">
            <v>37</v>
          </cell>
          <cell r="H25">
            <v>10.44</v>
          </cell>
          <cell r="I25" t="str">
            <v>S</v>
          </cell>
          <cell r="J25">
            <v>24.12</v>
          </cell>
          <cell r="K25">
            <v>0</v>
          </cell>
        </row>
        <row r="26">
          <cell r="B26">
            <v>28.320833333333326</v>
          </cell>
          <cell r="C26">
            <v>35</v>
          </cell>
          <cell r="D26">
            <v>22.9</v>
          </cell>
          <cell r="E26">
            <v>61.75</v>
          </cell>
          <cell r="F26">
            <v>84</v>
          </cell>
          <cell r="G26">
            <v>33</v>
          </cell>
          <cell r="H26">
            <v>11.16</v>
          </cell>
          <cell r="I26" t="str">
            <v>S</v>
          </cell>
          <cell r="J26">
            <v>23.400000000000002</v>
          </cell>
          <cell r="K26">
            <v>0</v>
          </cell>
        </row>
        <row r="27">
          <cell r="B27">
            <v>29.337500000000006</v>
          </cell>
          <cell r="C27">
            <v>36.6</v>
          </cell>
          <cell r="D27">
            <v>22.8</v>
          </cell>
          <cell r="E27">
            <v>56</v>
          </cell>
          <cell r="F27">
            <v>81</v>
          </cell>
          <cell r="G27">
            <v>28</v>
          </cell>
          <cell r="H27">
            <v>10.44</v>
          </cell>
          <cell r="I27" t="str">
            <v>S</v>
          </cell>
          <cell r="J27">
            <v>20.16</v>
          </cell>
          <cell r="K27">
            <v>0</v>
          </cell>
        </row>
        <row r="28">
          <cell r="B28">
            <v>28.270833333333332</v>
          </cell>
          <cell r="C28">
            <v>36.299999999999997</v>
          </cell>
          <cell r="D28">
            <v>23.3</v>
          </cell>
          <cell r="E28">
            <v>69.25</v>
          </cell>
          <cell r="F28">
            <v>86</v>
          </cell>
          <cell r="G28">
            <v>41</v>
          </cell>
          <cell r="H28">
            <v>10.44</v>
          </cell>
          <cell r="I28" t="str">
            <v>O</v>
          </cell>
          <cell r="J28">
            <v>20.88</v>
          </cell>
          <cell r="K28">
            <v>0</v>
          </cell>
        </row>
        <row r="29">
          <cell r="B29">
            <v>26.266666666666666</v>
          </cell>
          <cell r="C29">
            <v>33.200000000000003</v>
          </cell>
          <cell r="D29">
            <v>24</v>
          </cell>
          <cell r="E29">
            <v>82.625</v>
          </cell>
          <cell r="F29">
            <v>93</v>
          </cell>
          <cell r="G29">
            <v>58</v>
          </cell>
          <cell r="H29">
            <v>11.16</v>
          </cell>
          <cell r="I29" t="str">
            <v>S</v>
          </cell>
          <cell r="J29">
            <v>34.56</v>
          </cell>
          <cell r="K29">
            <v>0.60000000000000009</v>
          </cell>
        </row>
        <row r="30">
          <cell r="B30">
            <v>26.216666666666669</v>
          </cell>
          <cell r="C30">
            <v>33.4</v>
          </cell>
          <cell r="D30">
            <v>21.8</v>
          </cell>
          <cell r="E30">
            <v>72.5</v>
          </cell>
          <cell r="F30">
            <v>95</v>
          </cell>
          <cell r="G30">
            <v>36</v>
          </cell>
          <cell r="H30">
            <v>10.08</v>
          </cell>
          <cell r="I30" t="str">
            <v>S</v>
          </cell>
          <cell r="J30">
            <v>27.36</v>
          </cell>
          <cell r="K30">
            <v>4.4000000000000004</v>
          </cell>
        </row>
        <row r="31">
          <cell r="B31">
            <v>27.787499999999998</v>
          </cell>
          <cell r="C31">
            <v>36.700000000000003</v>
          </cell>
          <cell r="D31">
            <v>20.2</v>
          </cell>
          <cell r="E31">
            <v>50.041666666666664</v>
          </cell>
          <cell r="F31">
            <v>81</v>
          </cell>
          <cell r="G31">
            <v>15</v>
          </cell>
          <cell r="H31">
            <v>9</v>
          </cell>
          <cell r="I31" t="str">
            <v>S</v>
          </cell>
          <cell r="J31">
            <v>20.52</v>
          </cell>
          <cell r="K31">
            <v>0</v>
          </cell>
        </row>
        <row r="32">
          <cell r="B32">
            <v>27.616666666666671</v>
          </cell>
          <cell r="C32">
            <v>37.6</v>
          </cell>
          <cell r="D32">
            <v>17.8</v>
          </cell>
          <cell r="E32">
            <v>53.25</v>
          </cell>
          <cell r="F32">
            <v>85</v>
          </cell>
          <cell r="G32">
            <v>29</v>
          </cell>
          <cell r="H32">
            <v>8.2799999999999994</v>
          </cell>
          <cell r="I32" t="str">
            <v>S</v>
          </cell>
          <cell r="J32">
            <v>20.52</v>
          </cell>
          <cell r="K32">
            <v>0</v>
          </cell>
        </row>
        <row r="33">
          <cell r="B33">
            <v>30.341666666666669</v>
          </cell>
          <cell r="C33">
            <v>37.5</v>
          </cell>
          <cell r="D33">
            <v>24.1</v>
          </cell>
          <cell r="E33">
            <v>53.166666666666664</v>
          </cell>
          <cell r="F33">
            <v>79</v>
          </cell>
          <cell r="G33">
            <v>26</v>
          </cell>
          <cell r="H33">
            <v>7.9200000000000008</v>
          </cell>
          <cell r="I33" t="str">
            <v>S</v>
          </cell>
          <cell r="J33">
            <v>20.88</v>
          </cell>
          <cell r="K33">
            <v>0</v>
          </cell>
        </row>
        <row r="34">
          <cell r="B34">
            <v>30.854166666666661</v>
          </cell>
          <cell r="C34">
            <v>38.4</v>
          </cell>
          <cell r="D34">
            <v>24.3</v>
          </cell>
          <cell r="E34">
            <v>52.166666666666664</v>
          </cell>
          <cell r="F34">
            <v>75</v>
          </cell>
          <cell r="G34">
            <v>30</v>
          </cell>
          <cell r="H34">
            <v>10.44</v>
          </cell>
          <cell r="I34" t="str">
            <v>S</v>
          </cell>
          <cell r="J34">
            <v>27</v>
          </cell>
          <cell r="K34">
            <v>0</v>
          </cell>
        </row>
        <row r="35">
          <cell r="B35">
            <v>28.983333333333334</v>
          </cell>
          <cell r="C35">
            <v>34.200000000000003</v>
          </cell>
          <cell r="D35">
            <v>24.6</v>
          </cell>
          <cell r="E35">
            <v>70.625</v>
          </cell>
          <cell r="F35">
            <v>93</v>
          </cell>
          <cell r="G35">
            <v>45</v>
          </cell>
          <cell r="H35">
            <v>10.44</v>
          </cell>
          <cell r="I35" t="str">
            <v>N</v>
          </cell>
          <cell r="J35">
            <v>26.64</v>
          </cell>
          <cell r="K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27.366666666666664</v>
          </cell>
          <cell r="C5">
            <v>32.9</v>
          </cell>
          <cell r="D5">
            <v>23.7</v>
          </cell>
          <cell r="E5">
            <v>75.833333333333329</v>
          </cell>
          <cell r="F5">
            <v>95</v>
          </cell>
          <cell r="G5">
            <v>50</v>
          </cell>
          <cell r="H5">
            <v>29.880000000000003</v>
          </cell>
          <cell r="I5" t="str">
            <v>NE</v>
          </cell>
          <cell r="J5">
            <v>61.560000000000009</v>
          </cell>
          <cell r="K5">
            <v>0.4</v>
          </cell>
        </row>
        <row r="6">
          <cell r="B6">
            <v>24.691666666666663</v>
          </cell>
          <cell r="C6">
            <v>30</v>
          </cell>
          <cell r="D6">
            <v>21.7</v>
          </cell>
          <cell r="E6">
            <v>84.208333333333329</v>
          </cell>
          <cell r="F6">
            <v>96</v>
          </cell>
          <cell r="G6">
            <v>58</v>
          </cell>
          <cell r="H6">
            <v>11.520000000000001</v>
          </cell>
          <cell r="I6" t="str">
            <v>S</v>
          </cell>
          <cell r="J6">
            <v>36</v>
          </cell>
          <cell r="K6">
            <v>19.000000000000004</v>
          </cell>
        </row>
        <row r="7">
          <cell r="B7">
            <v>27.75</v>
          </cell>
          <cell r="C7">
            <v>33.799999999999997</v>
          </cell>
          <cell r="D7">
            <v>23.8</v>
          </cell>
          <cell r="E7">
            <v>76.958333333333329</v>
          </cell>
          <cell r="F7">
            <v>95</v>
          </cell>
          <cell r="G7">
            <v>48</v>
          </cell>
          <cell r="H7">
            <v>2.16</v>
          </cell>
          <cell r="I7" t="str">
            <v>SO</v>
          </cell>
          <cell r="J7">
            <v>20.88</v>
          </cell>
          <cell r="K7">
            <v>0</v>
          </cell>
        </row>
        <row r="8">
          <cell r="B8">
            <v>29.074999999999992</v>
          </cell>
          <cell r="C8">
            <v>36</v>
          </cell>
          <cell r="D8">
            <v>23.8</v>
          </cell>
          <cell r="E8">
            <v>73.625</v>
          </cell>
          <cell r="F8">
            <v>96</v>
          </cell>
          <cell r="G8">
            <v>43</v>
          </cell>
          <cell r="H8">
            <v>12.96</v>
          </cell>
          <cell r="I8" t="str">
            <v>NE</v>
          </cell>
          <cell r="J8">
            <v>39.96</v>
          </cell>
          <cell r="K8">
            <v>0</v>
          </cell>
        </row>
        <row r="9">
          <cell r="B9">
            <v>27.666666666666668</v>
          </cell>
          <cell r="C9">
            <v>34.1</v>
          </cell>
          <cell r="D9">
            <v>22.8</v>
          </cell>
          <cell r="E9">
            <v>77</v>
          </cell>
          <cell r="F9">
            <v>96</v>
          </cell>
          <cell r="G9">
            <v>49</v>
          </cell>
          <cell r="H9">
            <v>22.32</v>
          </cell>
          <cell r="I9" t="str">
            <v>NO</v>
          </cell>
          <cell r="J9">
            <v>50.76</v>
          </cell>
          <cell r="K9">
            <v>18.400000000000002</v>
          </cell>
        </row>
        <row r="10">
          <cell r="B10">
            <v>28.945833333333336</v>
          </cell>
          <cell r="C10">
            <v>34.799999999999997</v>
          </cell>
          <cell r="D10">
            <v>24.3</v>
          </cell>
          <cell r="E10">
            <v>73.166666666666671</v>
          </cell>
          <cell r="F10">
            <v>95</v>
          </cell>
          <cell r="G10">
            <v>45</v>
          </cell>
          <cell r="H10">
            <v>19.079999999999998</v>
          </cell>
          <cell r="I10" t="str">
            <v>N</v>
          </cell>
          <cell r="J10">
            <v>40.32</v>
          </cell>
          <cell r="K10">
            <v>0</v>
          </cell>
        </row>
        <row r="11">
          <cell r="B11">
            <v>28.766666666666666</v>
          </cell>
          <cell r="C11">
            <v>34.299999999999997</v>
          </cell>
          <cell r="D11">
            <v>24.5</v>
          </cell>
          <cell r="E11">
            <v>74.416666666666671</v>
          </cell>
          <cell r="F11">
            <v>95</v>
          </cell>
          <cell r="G11">
            <v>49</v>
          </cell>
          <cell r="H11">
            <v>21.96</v>
          </cell>
          <cell r="I11" t="str">
            <v>N</v>
          </cell>
          <cell r="J11">
            <v>45.36</v>
          </cell>
          <cell r="K11">
            <v>0.8</v>
          </cell>
        </row>
        <row r="12">
          <cell r="B12">
            <v>30.479166666666668</v>
          </cell>
          <cell r="C12">
            <v>35.9</v>
          </cell>
          <cell r="D12">
            <v>25.7</v>
          </cell>
          <cell r="E12">
            <v>67.791666666666671</v>
          </cell>
          <cell r="F12">
            <v>91</v>
          </cell>
          <cell r="G12">
            <v>44</v>
          </cell>
          <cell r="H12">
            <v>19.079999999999998</v>
          </cell>
          <cell r="I12" t="str">
            <v>N</v>
          </cell>
          <cell r="J12">
            <v>40.680000000000007</v>
          </cell>
          <cell r="K12">
            <v>0</v>
          </cell>
        </row>
        <row r="13">
          <cell r="B13">
            <v>30.399999999999995</v>
          </cell>
          <cell r="C13">
            <v>36.700000000000003</v>
          </cell>
          <cell r="D13">
            <v>25.9</v>
          </cell>
          <cell r="E13">
            <v>69.916666666666671</v>
          </cell>
          <cell r="F13">
            <v>92</v>
          </cell>
          <cell r="G13">
            <v>42</v>
          </cell>
          <cell r="H13">
            <v>19.440000000000001</v>
          </cell>
          <cell r="I13" t="str">
            <v>N</v>
          </cell>
          <cell r="J13">
            <v>39.24</v>
          </cell>
          <cell r="K13">
            <v>0</v>
          </cell>
        </row>
        <row r="14">
          <cell r="B14">
            <v>25.816666666666666</v>
          </cell>
          <cell r="C14">
            <v>30.2</v>
          </cell>
          <cell r="D14">
            <v>22.7</v>
          </cell>
          <cell r="E14">
            <v>88.583333333333329</v>
          </cell>
          <cell r="F14">
            <v>96</v>
          </cell>
          <cell r="G14">
            <v>67</v>
          </cell>
          <cell r="H14">
            <v>9.7200000000000006</v>
          </cell>
          <cell r="I14" t="str">
            <v>S</v>
          </cell>
          <cell r="J14">
            <v>29.52</v>
          </cell>
          <cell r="K14">
            <v>14.399999999999997</v>
          </cell>
        </row>
        <row r="15">
          <cell r="B15">
            <v>27.783333333333335</v>
          </cell>
          <cell r="C15">
            <v>33.200000000000003</v>
          </cell>
          <cell r="D15">
            <v>23.8</v>
          </cell>
          <cell r="E15">
            <v>77.291666666666671</v>
          </cell>
          <cell r="F15">
            <v>96</v>
          </cell>
          <cell r="G15">
            <v>48</v>
          </cell>
          <cell r="H15">
            <v>18.36</v>
          </cell>
          <cell r="I15" t="str">
            <v>SE</v>
          </cell>
          <cell r="J15">
            <v>31.680000000000003</v>
          </cell>
          <cell r="K15">
            <v>0</v>
          </cell>
        </row>
        <row r="16">
          <cell r="B16">
            <v>27.074999999999999</v>
          </cell>
          <cell r="C16">
            <v>33.799999999999997</v>
          </cell>
          <cell r="D16">
            <v>19.899999999999999</v>
          </cell>
          <cell r="E16">
            <v>68.708333333333329</v>
          </cell>
          <cell r="F16">
            <v>96</v>
          </cell>
          <cell r="G16">
            <v>42</v>
          </cell>
          <cell r="H16">
            <v>10.44</v>
          </cell>
          <cell r="I16" t="str">
            <v>SE</v>
          </cell>
          <cell r="J16">
            <v>25.92</v>
          </cell>
          <cell r="K16">
            <v>0</v>
          </cell>
        </row>
        <row r="17">
          <cell r="B17">
            <v>27.354166666666668</v>
          </cell>
          <cell r="C17">
            <v>33.5</v>
          </cell>
          <cell r="D17">
            <v>22.5</v>
          </cell>
          <cell r="E17">
            <v>71.375</v>
          </cell>
          <cell r="F17">
            <v>94</v>
          </cell>
          <cell r="G17">
            <v>46</v>
          </cell>
          <cell r="H17">
            <v>2.52</v>
          </cell>
          <cell r="I17" t="str">
            <v>L</v>
          </cell>
          <cell r="J17">
            <v>20.16</v>
          </cell>
          <cell r="K17">
            <v>0</v>
          </cell>
        </row>
        <row r="18">
          <cell r="B18">
            <v>26.712499999999995</v>
          </cell>
          <cell r="C18">
            <v>33.5</v>
          </cell>
          <cell r="D18">
            <v>21.5</v>
          </cell>
          <cell r="E18">
            <v>76.375</v>
          </cell>
          <cell r="F18">
            <v>96</v>
          </cell>
          <cell r="G18">
            <v>50</v>
          </cell>
          <cell r="H18">
            <v>16.2</v>
          </cell>
          <cell r="I18" t="str">
            <v>NE</v>
          </cell>
          <cell r="J18">
            <v>41.76</v>
          </cell>
          <cell r="K18">
            <v>0</v>
          </cell>
        </row>
        <row r="19">
          <cell r="B19">
            <v>27.629166666666663</v>
          </cell>
          <cell r="C19">
            <v>33.4</v>
          </cell>
          <cell r="D19">
            <v>22.5</v>
          </cell>
          <cell r="E19">
            <v>75.041666666666671</v>
          </cell>
          <cell r="F19">
            <v>96</v>
          </cell>
          <cell r="G19">
            <v>50</v>
          </cell>
          <cell r="H19">
            <v>15.840000000000002</v>
          </cell>
          <cell r="I19" t="str">
            <v>N</v>
          </cell>
          <cell r="J19">
            <v>31.680000000000003</v>
          </cell>
          <cell r="K19">
            <v>0</v>
          </cell>
        </row>
        <row r="20">
          <cell r="B20">
            <v>27.820833333333329</v>
          </cell>
          <cell r="C20">
            <v>35.799999999999997</v>
          </cell>
          <cell r="D20">
            <v>21.9</v>
          </cell>
          <cell r="E20">
            <v>73.958333333333329</v>
          </cell>
          <cell r="F20">
            <v>96</v>
          </cell>
          <cell r="G20">
            <v>39</v>
          </cell>
          <cell r="H20">
            <v>15.840000000000002</v>
          </cell>
          <cell r="I20" t="str">
            <v>O</v>
          </cell>
          <cell r="J20">
            <v>39.6</v>
          </cell>
          <cell r="K20">
            <v>0</v>
          </cell>
        </row>
        <row r="21">
          <cell r="B21">
            <v>28.479166666666668</v>
          </cell>
          <cell r="C21">
            <v>34.4</v>
          </cell>
          <cell r="D21">
            <v>23.2</v>
          </cell>
          <cell r="E21">
            <v>72.791666666666671</v>
          </cell>
          <cell r="F21">
            <v>95</v>
          </cell>
          <cell r="G21">
            <v>48</v>
          </cell>
          <cell r="H21">
            <v>19.8</v>
          </cell>
          <cell r="I21" t="str">
            <v>O</v>
          </cell>
          <cell r="J21">
            <v>36.36</v>
          </cell>
          <cell r="K21">
            <v>0</v>
          </cell>
        </row>
        <row r="22">
          <cell r="B22">
            <v>26.25833333333334</v>
          </cell>
          <cell r="C22">
            <v>34</v>
          </cell>
          <cell r="D22">
            <v>22.6</v>
          </cell>
          <cell r="E22">
            <v>85.708333333333329</v>
          </cell>
          <cell r="F22">
            <v>96</v>
          </cell>
          <cell r="G22">
            <v>55</v>
          </cell>
          <cell r="H22">
            <v>18.720000000000002</v>
          </cell>
          <cell r="I22" t="str">
            <v>SE</v>
          </cell>
          <cell r="J22">
            <v>42.84</v>
          </cell>
          <cell r="K22">
            <v>12</v>
          </cell>
        </row>
        <row r="23">
          <cell r="B23">
            <v>28</v>
          </cell>
          <cell r="C23">
            <v>35.299999999999997</v>
          </cell>
          <cell r="D23">
            <v>23.4</v>
          </cell>
          <cell r="E23">
            <v>78.041666666666671</v>
          </cell>
          <cell r="F23">
            <v>96</v>
          </cell>
          <cell r="G23">
            <v>41</v>
          </cell>
          <cell r="H23">
            <v>8.2799999999999994</v>
          </cell>
          <cell r="I23" t="str">
            <v>S</v>
          </cell>
          <cell r="J23">
            <v>22.32</v>
          </cell>
          <cell r="K23">
            <v>0.4</v>
          </cell>
        </row>
        <row r="24">
          <cell r="B24">
            <v>29.108333333333338</v>
          </cell>
          <cell r="C24">
            <v>35.5</v>
          </cell>
          <cell r="D24">
            <v>24.7</v>
          </cell>
          <cell r="E24">
            <v>66.583333333333329</v>
          </cell>
          <cell r="F24">
            <v>93</v>
          </cell>
          <cell r="G24">
            <v>31</v>
          </cell>
          <cell r="H24">
            <v>16.2</v>
          </cell>
          <cell r="I24" t="str">
            <v>S</v>
          </cell>
          <cell r="J24">
            <v>33.119999999999997</v>
          </cell>
          <cell r="K24">
            <v>0</v>
          </cell>
        </row>
        <row r="25">
          <cell r="B25">
            <v>27.749999999999996</v>
          </cell>
          <cell r="C25">
            <v>36.4</v>
          </cell>
          <cell r="D25">
            <v>21</v>
          </cell>
          <cell r="E25">
            <v>70.375</v>
          </cell>
          <cell r="F25">
            <v>97</v>
          </cell>
          <cell r="G25">
            <v>34</v>
          </cell>
          <cell r="H25">
            <v>2.8800000000000003</v>
          </cell>
          <cell r="I25" t="str">
            <v>SE</v>
          </cell>
          <cell r="J25">
            <v>23.759999999999998</v>
          </cell>
          <cell r="K25">
            <v>0</v>
          </cell>
        </row>
        <row r="26">
          <cell r="B26">
            <v>27.662500000000005</v>
          </cell>
          <cell r="C26">
            <v>33.6</v>
          </cell>
          <cell r="D26">
            <v>24.1</v>
          </cell>
          <cell r="E26">
            <v>78.166666666666671</v>
          </cell>
          <cell r="F26">
            <v>96</v>
          </cell>
          <cell r="G26">
            <v>50</v>
          </cell>
          <cell r="H26">
            <v>4.32</v>
          </cell>
          <cell r="I26" t="str">
            <v>L</v>
          </cell>
          <cell r="J26">
            <v>21.6</v>
          </cell>
          <cell r="K26">
            <v>1.2000000000000002</v>
          </cell>
        </row>
        <row r="27">
          <cell r="B27">
            <v>28.758333333333336</v>
          </cell>
          <cell r="C27">
            <v>36</v>
          </cell>
          <cell r="D27">
            <v>24.4</v>
          </cell>
          <cell r="E27">
            <v>74.791666666666671</v>
          </cell>
          <cell r="F27">
            <v>95</v>
          </cell>
          <cell r="G27">
            <v>42</v>
          </cell>
          <cell r="H27">
            <v>2.52</v>
          </cell>
          <cell r="I27" t="str">
            <v>NE</v>
          </cell>
          <cell r="J27">
            <v>21.240000000000002</v>
          </cell>
          <cell r="K27">
            <v>0</v>
          </cell>
        </row>
        <row r="28">
          <cell r="B28">
            <v>28.666666666666671</v>
          </cell>
          <cell r="C28">
            <v>34.700000000000003</v>
          </cell>
          <cell r="D28">
            <v>24.5</v>
          </cell>
          <cell r="E28">
            <v>76.458333333333329</v>
          </cell>
          <cell r="F28">
            <v>95</v>
          </cell>
          <cell r="G28">
            <v>50</v>
          </cell>
          <cell r="H28">
            <v>15.840000000000002</v>
          </cell>
          <cell r="I28" t="str">
            <v>NE</v>
          </cell>
          <cell r="J28">
            <v>30.240000000000002</v>
          </cell>
          <cell r="K28">
            <v>0</v>
          </cell>
        </row>
        <row r="29">
          <cell r="B29">
            <v>27.637500000000003</v>
          </cell>
          <cell r="C29">
            <v>35.799999999999997</v>
          </cell>
          <cell r="D29">
            <v>24.2</v>
          </cell>
          <cell r="E29">
            <v>82.666666666666671</v>
          </cell>
          <cell r="F29">
            <v>96</v>
          </cell>
          <cell r="G29">
            <v>47</v>
          </cell>
          <cell r="H29">
            <v>21.240000000000002</v>
          </cell>
          <cell r="I29" t="str">
            <v>NE</v>
          </cell>
          <cell r="J29">
            <v>55.080000000000005</v>
          </cell>
          <cell r="K29">
            <v>2.2000000000000002</v>
          </cell>
        </row>
        <row r="30">
          <cell r="B30">
            <v>25.833333333333332</v>
          </cell>
          <cell r="C30">
            <v>31.4</v>
          </cell>
          <cell r="D30">
            <v>21.9</v>
          </cell>
          <cell r="E30">
            <v>83.625</v>
          </cell>
          <cell r="F30">
            <v>98</v>
          </cell>
          <cell r="G30">
            <v>56</v>
          </cell>
          <cell r="H30">
            <v>17.64</v>
          </cell>
          <cell r="I30" t="str">
            <v>SO</v>
          </cell>
          <cell r="J30">
            <v>42.480000000000004</v>
          </cell>
          <cell r="K30">
            <v>69.799999999999983</v>
          </cell>
        </row>
        <row r="31">
          <cell r="B31">
            <v>27.733333333333331</v>
          </cell>
          <cell r="C31">
            <v>34.6</v>
          </cell>
          <cell r="D31">
            <v>22.1</v>
          </cell>
          <cell r="E31">
            <v>68.541666666666671</v>
          </cell>
          <cell r="F31">
            <v>95</v>
          </cell>
          <cell r="G31">
            <v>32</v>
          </cell>
          <cell r="H31">
            <v>12.24</v>
          </cell>
          <cell r="I31" t="str">
            <v>S</v>
          </cell>
          <cell r="J31">
            <v>24.840000000000003</v>
          </cell>
          <cell r="K31">
            <v>0</v>
          </cell>
        </row>
        <row r="32">
          <cell r="B32">
            <v>27.987500000000001</v>
          </cell>
          <cell r="C32">
            <v>36.6</v>
          </cell>
          <cell r="D32">
            <v>20.2</v>
          </cell>
          <cell r="E32">
            <v>68.666666666666671</v>
          </cell>
          <cell r="F32">
            <v>96</v>
          </cell>
          <cell r="G32">
            <v>34</v>
          </cell>
          <cell r="H32">
            <v>0.72000000000000008</v>
          </cell>
          <cell r="I32" t="str">
            <v>S</v>
          </cell>
          <cell r="J32">
            <v>17.28</v>
          </cell>
          <cell r="K32">
            <v>0</v>
          </cell>
        </row>
        <row r="33">
          <cell r="B33">
            <v>29.745833333333334</v>
          </cell>
          <cell r="C33">
            <v>36.200000000000003</v>
          </cell>
          <cell r="D33">
            <v>25.2</v>
          </cell>
          <cell r="E33">
            <v>68.833333333333329</v>
          </cell>
          <cell r="F33">
            <v>95</v>
          </cell>
          <cell r="G33">
            <v>36</v>
          </cell>
          <cell r="H33">
            <v>14.4</v>
          </cell>
          <cell r="I33" t="str">
            <v>L</v>
          </cell>
          <cell r="J33">
            <v>25.56</v>
          </cell>
          <cell r="K33">
            <v>0</v>
          </cell>
        </row>
        <row r="34">
          <cell r="B34">
            <v>28.629166666666666</v>
          </cell>
          <cell r="C34">
            <v>34.6</v>
          </cell>
          <cell r="D34">
            <v>23.3</v>
          </cell>
          <cell r="E34">
            <v>75.375</v>
          </cell>
          <cell r="F34">
            <v>95</v>
          </cell>
          <cell r="G34">
            <v>51</v>
          </cell>
          <cell r="H34">
            <v>15.48</v>
          </cell>
          <cell r="I34" t="str">
            <v>NE</v>
          </cell>
          <cell r="J34">
            <v>26.64</v>
          </cell>
          <cell r="K34">
            <v>0</v>
          </cell>
        </row>
        <row r="35">
          <cell r="B35">
            <v>28.295833333333334</v>
          </cell>
          <cell r="C35">
            <v>33</v>
          </cell>
          <cell r="D35">
            <v>25.1</v>
          </cell>
          <cell r="E35">
            <v>74.791666666666671</v>
          </cell>
          <cell r="F35">
            <v>94</v>
          </cell>
          <cell r="G35">
            <v>52</v>
          </cell>
          <cell r="H35">
            <v>19.079999999999998</v>
          </cell>
          <cell r="I35" t="str">
            <v>N</v>
          </cell>
          <cell r="J35">
            <v>31.319999999999997</v>
          </cell>
          <cell r="K35">
            <v>0</v>
          </cell>
        </row>
      </sheetData>
      <sheetData sheetId="1">
        <row r="5">
          <cell r="B5">
            <v>26.583333333333339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25.937500000000004</v>
          </cell>
          <cell r="C5">
            <v>34.200000000000003</v>
          </cell>
          <cell r="D5">
            <v>21.6</v>
          </cell>
          <cell r="E5">
            <v>76.583333333333329</v>
          </cell>
          <cell r="F5">
            <v>95</v>
          </cell>
          <cell r="G5">
            <v>43</v>
          </cell>
          <cell r="H5">
            <v>29.16</v>
          </cell>
          <cell r="I5" t="str">
            <v>O</v>
          </cell>
          <cell r="J5">
            <v>46.440000000000005</v>
          </cell>
          <cell r="K5">
            <v>36.4</v>
          </cell>
        </row>
        <row r="6">
          <cell r="B6">
            <v>25.808333333333334</v>
          </cell>
          <cell r="C6">
            <v>31.9</v>
          </cell>
          <cell r="D6">
            <v>22.3</v>
          </cell>
          <cell r="E6">
            <v>77</v>
          </cell>
          <cell r="F6">
            <v>93</v>
          </cell>
          <cell r="G6">
            <v>47</v>
          </cell>
          <cell r="H6">
            <v>16.559999999999999</v>
          </cell>
          <cell r="I6" t="str">
            <v>S</v>
          </cell>
          <cell r="J6">
            <v>24.12</v>
          </cell>
          <cell r="K6">
            <v>0.4</v>
          </cell>
        </row>
        <row r="7">
          <cell r="B7">
            <v>27.670833333333334</v>
          </cell>
          <cell r="C7">
            <v>34.299999999999997</v>
          </cell>
          <cell r="D7">
            <v>22.8</v>
          </cell>
          <cell r="E7">
            <v>72.375</v>
          </cell>
          <cell r="F7">
            <v>93</v>
          </cell>
          <cell r="G7">
            <v>39</v>
          </cell>
          <cell r="H7">
            <v>18</v>
          </cell>
          <cell r="I7" t="str">
            <v>SE</v>
          </cell>
          <cell r="J7">
            <v>26.28</v>
          </cell>
          <cell r="K7">
            <v>0</v>
          </cell>
        </row>
        <row r="8">
          <cell r="B8">
            <v>27.425000000000001</v>
          </cell>
          <cell r="C8">
            <v>33.6</v>
          </cell>
          <cell r="D8">
            <v>23.1</v>
          </cell>
          <cell r="E8">
            <v>69.041666666666671</v>
          </cell>
          <cell r="F8">
            <v>90</v>
          </cell>
          <cell r="G8">
            <v>40</v>
          </cell>
          <cell r="H8">
            <v>14.04</v>
          </cell>
          <cell r="I8" t="str">
            <v>SE</v>
          </cell>
          <cell r="J8">
            <v>39.6</v>
          </cell>
          <cell r="K8">
            <v>0</v>
          </cell>
        </row>
        <row r="9">
          <cell r="B9">
            <v>27.195833333333336</v>
          </cell>
          <cell r="C9">
            <v>34</v>
          </cell>
          <cell r="D9">
            <v>21.2</v>
          </cell>
          <cell r="E9">
            <v>70.833333333333329</v>
          </cell>
          <cell r="F9">
            <v>92</v>
          </cell>
          <cell r="G9">
            <v>40</v>
          </cell>
          <cell r="H9">
            <v>20.88</v>
          </cell>
          <cell r="I9" t="str">
            <v>NE</v>
          </cell>
          <cell r="J9">
            <v>46.080000000000005</v>
          </cell>
          <cell r="K9">
            <v>18.2</v>
          </cell>
        </row>
        <row r="10">
          <cell r="B10">
            <v>28.100000000000009</v>
          </cell>
          <cell r="C10">
            <v>34.1</v>
          </cell>
          <cell r="D10">
            <v>23.5</v>
          </cell>
          <cell r="E10">
            <v>65.75</v>
          </cell>
          <cell r="F10">
            <v>91</v>
          </cell>
          <cell r="G10">
            <v>31</v>
          </cell>
          <cell r="H10">
            <v>19.8</v>
          </cell>
          <cell r="I10" t="str">
            <v>NO</v>
          </cell>
          <cell r="J10">
            <v>39.24</v>
          </cell>
          <cell r="K10">
            <v>0</v>
          </cell>
        </row>
        <row r="11">
          <cell r="B11">
            <v>26.899999999999995</v>
          </cell>
          <cell r="D11">
            <v>20.9</v>
          </cell>
          <cell r="E11">
            <v>75.333333333333329</v>
          </cell>
          <cell r="F11">
            <v>95</v>
          </cell>
          <cell r="G11">
            <v>47</v>
          </cell>
          <cell r="H11">
            <v>20.16</v>
          </cell>
          <cell r="I11" t="str">
            <v>N</v>
          </cell>
          <cell r="J11">
            <v>34.56</v>
          </cell>
          <cell r="K11">
            <v>27.2</v>
          </cell>
        </row>
        <row r="12">
          <cell r="B12">
            <v>26.762500000000003</v>
          </cell>
          <cell r="C12">
            <v>33.200000000000003</v>
          </cell>
          <cell r="D12">
            <v>23</v>
          </cell>
          <cell r="E12">
            <v>76</v>
          </cell>
          <cell r="F12">
            <v>94</v>
          </cell>
          <cell r="G12">
            <v>42</v>
          </cell>
          <cell r="H12">
            <v>32.4</v>
          </cell>
          <cell r="I12" t="str">
            <v>NO</v>
          </cell>
          <cell r="J12">
            <v>53.28</v>
          </cell>
          <cell r="K12">
            <v>4.2</v>
          </cell>
        </row>
        <row r="13">
          <cell r="B13">
            <v>25.345833333333331</v>
          </cell>
          <cell r="C13">
            <v>32.4</v>
          </cell>
          <cell r="D13">
            <v>23.4</v>
          </cell>
          <cell r="E13">
            <v>84.083333333333329</v>
          </cell>
          <cell r="F13">
            <v>93</v>
          </cell>
          <cell r="G13">
            <v>54</v>
          </cell>
          <cell r="H13">
            <v>20.52</v>
          </cell>
          <cell r="I13" t="str">
            <v>NE</v>
          </cell>
          <cell r="J13">
            <v>47.88</v>
          </cell>
          <cell r="K13">
            <v>9.3999999999999986</v>
          </cell>
        </row>
        <row r="14">
          <cell r="B14">
            <v>25.241666666666671</v>
          </cell>
          <cell r="C14">
            <v>29.1</v>
          </cell>
          <cell r="D14">
            <v>23.5</v>
          </cell>
          <cell r="E14">
            <v>85.083333333333329</v>
          </cell>
          <cell r="F14">
            <v>94</v>
          </cell>
          <cell r="G14">
            <v>66</v>
          </cell>
          <cell r="H14">
            <v>18.720000000000002</v>
          </cell>
          <cell r="I14" t="str">
            <v>SE</v>
          </cell>
          <cell r="J14">
            <v>31.319999999999997</v>
          </cell>
          <cell r="K14">
            <v>0</v>
          </cell>
        </row>
        <row r="15">
          <cell r="B15">
            <v>24.391666666666666</v>
          </cell>
          <cell r="C15">
            <v>28.4</v>
          </cell>
          <cell r="D15">
            <v>21.1</v>
          </cell>
          <cell r="E15">
            <v>75</v>
          </cell>
          <cell r="F15">
            <v>93</v>
          </cell>
          <cell r="G15">
            <v>55</v>
          </cell>
          <cell r="H15">
            <v>19.440000000000001</v>
          </cell>
          <cell r="I15" t="str">
            <v>SE</v>
          </cell>
          <cell r="J15">
            <v>45</v>
          </cell>
          <cell r="K15">
            <v>5.2</v>
          </cell>
        </row>
        <row r="16">
          <cell r="B16">
            <v>24.174999999999997</v>
          </cell>
          <cell r="C16">
            <v>28.4</v>
          </cell>
          <cell r="D16">
            <v>21.4</v>
          </cell>
          <cell r="E16">
            <v>80.833333333333329</v>
          </cell>
          <cell r="F16">
            <v>93</v>
          </cell>
          <cell r="G16">
            <v>66</v>
          </cell>
          <cell r="H16">
            <v>23.759999999999998</v>
          </cell>
          <cell r="I16" t="str">
            <v>SE</v>
          </cell>
          <cell r="J16">
            <v>50.4</v>
          </cell>
          <cell r="K16">
            <v>1.5999999999999999</v>
          </cell>
        </row>
        <row r="17">
          <cell r="B17">
            <v>24.170833333333334</v>
          </cell>
          <cell r="C17">
            <v>30</v>
          </cell>
          <cell r="D17">
            <v>20.9</v>
          </cell>
          <cell r="E17">
            <v>78.75</v>
          </cell>
          <cell r="F17">
            <v>93</v>
          </cell>
          <cell r="G17">
            <v>54</v>
          </cell>
          <cell r="H17">
            <v>19.440000000000001</v>
          </cell>
          <cell r="I17" t="str">
            <v>NE</v>
          </cell>
          <cell r="J17">
            <v>46.440000000000005</v>
          </cell>
          <cell r="K17">
            <v>5.6</v>
          </cell>
        </row>
        <row r="18">
          <cell r="B18">
            <v>24.033333333333331</v>
          </cell>
          <cell r="C18">
            <v>29.4</v>
          </cell>
          <cell r="D18">
            <v>20.9</v>
          </cell>
          <cell r="E18">
            <v>79.5</v>
          </cell>
          <cell r="F18">
            <v>94</v>
          </cell>
          <cell r="G18">
            <v>54</v>
          </cell>
          <cell r="H18">
            <v>17.28</v>
          </cell>
          <cell r="I18" t="str">
            <v>N</v>
          </cell>
          <cell r="J18">
            <v>27.720000000000002</v>
          </cell>
          <cell r="K18">
            <v>9</v>
          </cell>
        </row>
        <row r="19">
          <cell r="B19">
            <v>24.224999999999998</v>
          </cell>
          <cell r="C19">
            <v>30.4</v>
          </cell>
          <cell r="D19">
            <v>21.3</v>
          </cell>
          <cell r="E19">
            <v>80.791666666666671</v>
          </cell>
          <cell r="F19">
            <v>93</v>
          </cell>
          <cell r="G19">
            <v>52</v>
          </cell>
          <cell r="H19">
            <v>16.2</v>
          </cell>
          <cell r="I19" t="str">
            <v>NE</v>
          </cell>
          <cell r="J19">
            <v>34.200000000000003</v>
          </cell>
          <cell r="K19">
            <v>1.8</v>
          </cell>
        </row>
        <row r="20">
          <cell r="B20">
            <v>23.245833333333334</v>
          </cell>
          <cell r="C20">
            <v>26.9</v>
          </cell>
          <cell r="D20">
            <v>20.8</v>
          </cell>
          <cell r="E20">
            <v>87.791666666666671</v>
          </cell>
          <cell r="F20">
            <v>95</v>
          </cell>
          <cell r="G20">
            <v>66</v>
          </cell>
          <cell r="H20">
            <v>12.24</v>
          </cell>
          <cell r="I20" t="str">
            <v>N</v>
          </cell>
          <cell r="J20">
            <v>37.800000000000004</v>
          </cell>
          <cell r="K20">
            <v>33.4</v>
          </cell>
        </row>
        <row r="21">
          <cell r="B21">
            <v>25.391666666666666</v>
          </cell>
          <cell r="C21">
            <v>32.9</v>
          </cell>
          <cell r="D21">
            <v>20.2</v>
          </cell>
          <cell r="E21">
            <v>74.833333333333329</v>
          </cell>
          <cell r="F21">
            <v>95</v>
          </cell>
          <cell r="G21">
            <v>43</v>
          </cell>
          <cell r="H21">
            <v>15.840000000000002</v>
          </cell>
          <cell r="I21" t="str">
            <v>N</v>
          </cell>
          <cell r="J21">
            <v>35.64</v>
          </cell>
          <cell r="K21">
            <v>0</v>
          </cell>
        </row>
        <row r="22">
          <cell r="B22">
            <v>26.116666666666664</v>
          </cell>
          <cell r="C22">
            <v>32</v>
          </cell>
          <cell r="D22">
            <v>21.7</v>
          </cell>
          <cell r="E22">
            <v>75.208333333333329</v>
          </cell>
          <cell r="F22">
            <v>92</v>
          </cell>
          <cell r="G22">
            <v>47</v>
          </cell>
          <cell r="H22">
            <v>13.68</v>
          </cell>
          <cell r="I22" t="str">
            <v>O</v>
          </cell>
          <cell r="J22">
            <v>44.64</v>
          </cell>
          <cell r="K22">
            <v>3.2</v>
          </cell>
        </row>
        <row r="23">
          <cell r="B23">
            <v>27.416666666666671</v>
          </cell>
          <cell r="C23">
            <v>33.6</v>
          </cell>
          <cell r="D23">
            <v>22.5</v>
          </cell>
          <cell r="E23">
            <v>73.791666666666671</v>
          </cell>
          <cell r="F23">
            <v>93</v>
          </cell>
          <cell r="G23">
            <v>44</v>
          </cell>
          <cell r="H23">
            <v>11.520000000000001</v>
          </cell>
          <cell r="I23" t="str">
            <v>SO</v>
          </cell>
          <cell r="J23">
            <v>26.28</v>
          </cell>
          <cell r="K23">
            <v>0</v>
          </cell>
        </row>
        <row r="24">
          <cell r="B24">
            <v>26.624999999999996</v>
          </cell>
          <cell r="C24">
            <v>32.4</v>
          </cell>
          <cell r="D24">
            <v>23.5</v>
          </cell>
          <cell r="E24">
            <v>76</v>
          </cell>
          <cell r="F24">
            <v>90</v>
          </cell>
          <cell r="G24">
            <v>52</v>
          </cell>
          <cell r="H24">
            <v>19.440000000000001</v>
          </cell>
          <cell r="I24" t="str">
            <v>O</v>
          </cell>
          <cell r="J24">
            <v>39.6</v>
          </cell>
          <cell r="K24">
            <v>0</v>
          </cell>
        </row>
        <row r="25">
          <cell r="B25">
            <v>25.350000000000005</v>
          </cell>
          <cell r="C25">
            <v>29.8</v>
          </cell>
          <cell r="D25">
            <v>21.8</v>
          </cell>
          <cell r="E25">
            <v>74.166666666666671</v>
          </cell>
          <cell r="F25">
            <v>92</v>
          </cell>
          <cell r="G25">
            <v>55</v>
          </cell>
          <cell r="H25">
            <v>13.68</v>
          </cell>
          <cell r="I25" t="str">
            <v>SE</v>
          </cell>
          <cell r="J25">
            <v>32.04</v>
          </cell>
          <cell r="K25">
            <v>0</v>
          </cell>
        </row>
        <row r="26">
          <cell r="B26">
            <v>25.929166666666671</v>
          </cell>
          <cell r="C26">
            <v>31.2</v>
          </cell>
          <cell r="D26">
            <v>20.399999999999999</v>
          </cell>
          <cell r="E26">
            <v>67.708333333333329</v>
          </cell>
          <cell r="F26">
            <v>82</v>
          </cell>
          <cell r="G26">
            <v>49</v>
          </cell>
          <cell r="H26">
            <v>16.920000000000002</v>
          </cell>
          <cell r="I26" t="str">
            <v>SE</v>
          </cell>
          <cell r="J26">
            <v>30.96</v>
          </cell>
          <cell r="K26">
            <v>0</v>
          </cell>
        </row>
        <row r="27">
          <cell r="B27">
            <v>27.033333333333331</v>
          </cell>
          <cell r="C27">
            <v>32.6</v>
          </cell>
          <cell r="D27">
            <v>22.6</v>
          </cell>
          <cell r="E27">
            <v>72.208333333333329</v>
          </cell>
          <cell r="F27">
            <v>93</v>
          </cell>
          <cell r="G27">
            <v>47</v>
          </cell>
          <cell r="H27">
            <v>13.32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27.041666666666668</v>
          </cell>
          <cell r="C28">
            <v>31.9</v>
          </cell>
          <cell r="D28">
            <v>22.6</v>
          </cell>
          <cell r="E28">
            <v>72.625</v>
          </cell>
          <cell r="F28">
            <v>92</v>
          </cell>
          <cell r="G28">
            <v>52</v>
          </cell>
          <cell r="H28">
            <v>15.120000000000001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26.445833333333329</v>
          </cell>
          <cell r="C29">
            <v>30.4</v>
          </cell>
          <cell r="D29">
            <v>23.6</v>
          </cell>
          <cell r="E29">
            <v>78.5</v>
          </cell>
          <cell r="F29">
            <v>92</v>
          </cell>
          <cell r="G29">
            <v>54</v>
          </cell>
          <cell r="H29">
            <v>20.52</v>
          </cell>
          <cell r="I29" t="str">
            <v>N</v>
          </cell>
          <cell r="J29">
            <v>35.64</v>
          </cell>
          <cell r="K29">
            <v>6.8000000000000007</v>
          </cell>
        </row>
        <row r="30">
          <cell r="B30">
            <v>25.262499999999999</v>
          </cell>
          <cell r="C30">
            <v>29.6</v>
          </cell>
          <cell r="D30">
            <v>22.9</v>
          </cell>
          <cell r="E30">
            <v>82.875</v>
          </cell>
          <cell r="F30">
            <v>94</v>
          </cell>
          <cell r="G30">
            <v>59</v>
          </cell>
          <cell r="H30">
            <v>16.2</v>
          </cell>
          <cell r="I30" t="str">
            <v>SO</v>
          </cell>
          <cell r="J30">
            <v>25.92</v>
          </cell>
          <cell r="K30">
            <v>3.2</v>
          </cell>
        </row>
        <row r="31">
          <cell r="B31">
            <v>27.24166666666666</v>
          </cell>
          <cell r="C31">
            <v>33.299999999999997</v>
          </cell>
          <cell r="D31">
            <v>23.1</v>
          </cell>
          <cell r="E31">
            <v>75.75</v>
          </cell>
          <cell r="F31">
            <v>94</v>
          </cell>
          <cell r="G31">
            <v>50</v>
          </cell>
          <cell r="H31">
            <v>10.8</v>
          </cell>
          <cell r="I31" t="str">
            <v>NE</v>
          </cell>
          <cell r="J31">
            <v>23.040000000000003</v>
          </cell>
          <cell r="K31">
            <v>0</v>
          </cell>
        </row>
        <row r="32">
          <cell r="B32">
            <v>27.287499999999998</v>
          </cell>
          <cell r="C32">
            <v>31.8</v>
          </cell>
          <cell r="D32">
            <v>23.8</v>
          </cell>
          <cell r="E32">
            <v>74.291666666666671</v>
          </cell>
          <cell r="F32">
            <v>91</v>
          </cell>
          <cell r="G32">
            <v>51</v>
          </cell>
          <cell r="H32">
            <v>14.04</v>
          </cell>
          <cell r="I32" t="str">
            <v>S</v>
          </cell>
          <cell r="J32">
            <v>25.92</v>
          </cell>
          <cell r="K32">
            <v>0</v>
          </cell>
        </row>
        <row r="33">
          <cell r="B33">
            <v>26.95</v>
          </cell>
          <cell r="C33">
            <v>32.1</v>
          </cell>
          <cell r="D33">
            <v>24</v>
          </cell>
          <cell r="E33">
            <v>73.416666666666671</v>
          </cell>
          <cell r="F33">
            <v>87</v>
          </cell>
          <cell r="G33">
            <v>53</v>
          </cell>
          <cell r="H33">
            <v>14.04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26.291666666666661</v>
          </cell>
          <cell r="C34">
            <v>32</v>
          </cell>
          <cell r="D34">
            <v>23.5</v>
          </cell>
          <cell r="E34">
            <v>79.541666666666671</v>
          </cell>
          <cell r="F34">
            <v>95</v>
          </cell>
          <cell r="G34">
            <v>50</v>
          </cell>
          <cell r="H34">
            <v>12.6</v>
          </cell>
          <cell r="I34" t="str">
            <v>N</v>
          </cell>
          <cell r="J34">
            <v>39.24</v>
          </cell>
          <cell r="K34">
            <v>18.8</v>
          </cell>
        </row>
        <row r="35">
          <cell r="B35">
            <v>23.758333333333329</v>
          </cell>
          <cell r="C35">
            <v>27.9</v>
          </cell>
          <cell r="D35">
            <v>22.3</v>
          </cell>
          <cell r="E35">
            <v>89.541666666666671</v>
          </cell>
          <cell r="F35">
            <v>93</v>
          </cell>
          <cell r="G35">
            <v>72</v>
          </cell>
          <cell r="H35">
            <v>18.36</v>
          </cell>
          <cell r="I35" t="str">
            <v>NE</v>
          </cell>
          <cell r="J35">
            <v>51.84</v>
          </cell>
          <cell r="K35">
            <v>9.4</v>
          </cell>
        </row>
      </sheetData>
      <sheetData sheetId="1">
        <row r="5">
          <cell r="B5">
            <v>24.162499999999998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21.729166666666668</v>
          </cell>
          <cell r="C5">
            <v>26.3</v>
          </cell>
          <cell r="D5">
            <v>17.600000000000001</v>
          </cell>
          <cell r="E5">
            <v>90.416666666666671</v>
          </cell>
          <cell r="F5">
            <v>96</v>
          </cell>
          <cell r="G5">
            <v>73</v>
          </cell>
          <cell r="H5">
            <v>32.76</v>
          </cell>
          <cell r="I5" t="str">
            <v>L</v>
          </cell>
          <cell r="J5">
            <v>64.08</v>
          </cell>
          <cell r="K5">
            <v>15.4</v>
          </cell>
        </row>
        <row r="6">
          <cell r="B6">
            <v>22.224999999999998</v>
          </cell>
          <cell r="C6">
            <v>28.7</v>
          </cell>
          <cell r="D6">
            <v>17.600000000000001</v>
          </cell>
          <cell r="E6">
            <v>80.375</v>
          </cell>
          <cell r="F6">
            <v>96</v>
          </cell>
          <cell r="G6">
            <v>54</v>
          </cell>
          <cell r="H6">
            <v>12.24</v>
          </cell>
          <cell r="I6" t="str">
            <v>S</v>
          </cell>
          <cell r="J6">
            <v>28.08</v>
          </cell>
          <cell r="K6">
            <v>0</v>
          </cell>
        </row>
        <row r="7">
          <cell r="B7">
            <v>23.395833333333332</v>
          </cell>
          <cell r="C7">
            <v>30.8</v>
          </cell>
          <cell r="D7">
            <v>19.399999999999999</v>
          </cell>
          <cell r="E7">
            <v>83.208333333333329</v>
          </cell>
          <cell r="F7">
            <v>94</v>
          </cell>
          <cell r="G7">
            <v>55</v>
          </cell>
          <cell r="H7">
            <v>11.879999999999999</v>
          </cell>
          <cell r="I7" t="str">
            <v>L</v>
          </cell>
          <cell r="J7">
            <v>35.28</v>
          </cell>
          <cell r="K7">
            <v>0</v>
          </cell>
        </row>
        <row r="8">
          <cell r="B8">
            <v>24.716666666666669</v>
          </cell>
          <cell r="C8">
            <v>31.6</v>
          </cell>
          <cell r="D8">
            <v>20.3</v>
          </cell>
          <cell r="E8">
            <v>83.333333333333329</v>
          </cell>
          <cell r="F8">
            <v>95</v>
          </cell>
          <cell r="G8">
            <v>61</v>
          </cell>
          <cell r="H8">
            <v>18</v>
          </cell>
          <cell r="I8" t="str">
            <v>NE</v>
          </cell>
          <cell r="J8">
            <v>29.16</v>
          </cell>
          <cell r="K8">
            <v>0.2</v>
          </cell>
        </row>
        <row r="9">
          <cell r="B9">
            <v>26.237500000000001</v>
          </cell>
          <cell r="C9">
            <v>34.1</v>
          </cell>
          <cell r="D9">
            <v>20.8</v>
          </cell>
          <cell r="E9">
            <v>78.166666666666671</v>
          </cell>
          <cell r="F9">
            <v>95</v>
          </cell>
          <cell r="G9">
            <v>48</v>
          </cell>
          <cell r="H9">
            <v>16.2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27.679166666666674</v>
          </cell>
          <cell r="C10">
            <v>34.299999999999997</v>
          </cell>
          <cell r="D10">
            <v>22.5</v>
          </cell>
          <cell r="E10">
            <v>72.958333333333329</v>
          </cell>
          <cell r="F10">
            <v>93</v>
          </cell>
          <cell r="G10">
            <v>48</v>
          </cell>
          <cell r="H10">
            <v>15.48</v>
          </cell>
          <cell r="I10" t="str">
            <v>NO</v>
          </cell>
          <cell r="J10">
            <v>37.440000000000005</v>
          </cell>
          <cell r="K10">
            <v>3.6</v>
          </cell>
        </row>
        <row r="11">
          <cell r="B11">
            <v>27.179166666666664</v>
          </cell>
          <cell r="C11">
            <v>33.1</v>
          </cell>
          <cell r="D11">
            <v>22.3</v>
          </cell>
          <cell r="E11">
            <v>75.166666666666671</v>
          </cell>
          <cell r="F11">
            <v>96</v>
          </cell>
          <cell r="G11">
            <v>50</v>
          </cell>
          <cell r="H11">
            <v>24.840000000000003</v>
          </cell>
          <cell r="I11" t="str">
            <v>NO</v>
          </cell>
          <cell r="J11">
            <v>51.12</v>
          </cell>
          <cell r="K11">
            <v>0</v>
          </cell>
        </row>
        <row r="12">
          <cell r="B12">
            <v>28.183333333333334</v>
          </cell>
          <cell r="C12">
            <v>35</v>
          </cell>
          <cell r="D12">
            <v>23.1</v>
          </cell>
          <cell r="E12">
            <v>72.625</v>
          </cell>
          <cell r="F12">
            <v>91</v>
          </cell>
          <cell r="G12">
            <v>46</v>
          </cell>
          <cell r="H12">
            <v>19.440000000000001</v>
          </cell>
          <cell r="I12" t="str">
            <v>NO</v>
          </cell>
          <cell r="J12">
            <v>39.96</v>
          </cell>
          <cell r="K12">
            <v>0</v>
          </cell>
        </row>
        <row r="13">
          <cell r="B13">
            <v>23.275000000000002</v>
          </cell>
          <cell r="C13">
            <v>26.2</v>
          </cell>
          <cell r="D13">
            <v>21.2</v>
          </cell>
          <cell r="E13">
            <v>90.416666666666671</v>
          </cell>
          <cell r="F13">
            <v>97</v>
          </cell>
          <cell r="G13">
            <v>70</v>
          </cell>
          <cell r="H13">
            <v>11.879999999999999</v>
          </cell>
          <cell r="I13" t="str">
            <v>L</v>
          </cell>
          <cell r="J13">
            <v>35.28</v>
          </cell>
          <cell r="K13">
            <v>147.6</v>
          </cell>
        </row>
        <row r="14">
          <cell r="B14">
            <v>25.245833333333337</v>
          </cell>
          <cell r="C14">
            <v>31.3</v>
          </cell>
          <cell r="D14">
            <v>21.4</v>
          </cell>
          <cell r="E14">
            <v>83</v>
          </cell>
          <cell r="F14">
            <v>96</v>
          </cell>
          <cell r="G14">
            <v>57</v>
          </cell>
          <cell r="H14">
            <v>18</v>
          </cell>
          <cell r="I14" t="str">
            <v>SE</v>
          </cell>
          <cell r="J14">
            <v>33.840000000000003</v>
          </cell>
          <cell r="K14">
            <v>0.2</v>
          </cell>
        </row>
        <row r="15">
          <cell r="B15">
            <v>24.483333333333334</v>
          </cell>
          <cell r="C15">
            <v>29.1</v>
          </cell>
          <cell r="D15">
            <v>20</v>
          </cell>
          <cell r="E15">
            <v>73.791666666666671</v>
          </cell>
          <cell r="F15">
            <v>95</v>
          </cell>
          <cell r="G15">
            <v>45</v>
          </cell>
          <cell r="H15">
            <v>21.240000000000002</v>
          </cell>
          <cell r="I15" t="str">
            <v>L</v>
          </cell>
          <cell r="J15">
            <v>34.200000000000003</v>
          </cell>
          <cell r="K15">
            <v>0</v>
          </cell>
        </row>
        <row r="16">
          <cell r="B16">
            <v>22.675000000000001</v>
          </cell>
          <cell r="C16">
            <v>29.7</v>
          </cell>
          <cell r="D16">
            <v>15.5</v>
          </cell>
          <cell r="E16">
            <v>72.125</v>
          </cell>
          <cell r="F16">
            <v>94</v>
          </cell>
          <cell r="G16">
            <v>34</v>
          </cell>
          <cell r="H16">
            <v>20.52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22.691666666666663</v>
          </cell>
          <cell r="C17">
            <v>30.1</v>
          </cell>
          <cell r="D17">
            <v>15.3</v>
          </cell>
          <cell r="E17">
            <v>73.458333333333329</v>
          </cell>
          <cell r="F17">
            <v>91</v>
          </cell>
          <cell r="G17">
            <v>49</v>
          </cell>
          <cell r="H17">
            <v>18.36</v>
          </cell>
          <cell r="I17" t="str">
            <v>L</v>
          </cell>
          <cell r="J17">
            <v>29.52</v>
          </cell>
          <cell r="K17">
            <v>0</v>
          </cell>
        </row>
        <row r="18">
          <cell r="B18">
            <v>24.887499999999999</v>
          </cell>
          <cell r="C18">
            <v>32.700000000000003</v>
          </cell>
          <cell r="D18">
            <v>19.100000000000001</v>
          </cell>
          <cell r="E18">
            <v>76.625</v>
          </cell>
          <cell r="F18">
            <v>96</v>
          </cell>
          <cell r="G18">
            <v>38</v>
          </cell>
          <cell r="H18">
            <v>9.7200000000000006</v>
          </cell>
          <cell r="I18" t="str">
            <v>L</v>
          </cell>
          <cell r="J18">
            <v>21.96</v>
          </cell>
          <cell r="K18">
            <v>0</v>
          </cell>
        </row>
        <row r="19">
          <cell r="B19">
            <v>24.537500000000005</v>
          </cell>
          <cell r="C19">
            <v>32.700000000000003</v>
          </cell>
          <cell r="D19">
            <v>19.399999999999999</v>
          </cell>
          <cell r="E19">
            <v>78.083333333333329</v>
          </cell>
          <cell r="F19">
            <v>96</v>
          </cell>
          <cell r="G19">
            <v>37</v>
          </cell>
          <cell r="H19">
            <v>11.16</v>
          </cell>
          <cell r="I19" t="str">
            <v>NE</v>
          </cell>
          <cell r="J19">
            <v>32.4</v>
          </cell>
          <cell r="K19">
            <v>0.2</v>
          </cell>
        </row>
        <row r="20">
          <cell r="B20">
            <v>25.274999999999995</v>
          </cell>
          <cell r="C20">
            <v>34.299999999999997</v>
          </cell>
          <cell r="D20">
            <v>18.8</v>
          </cell>
          <cell r="E20">
            <v>74.333333333333329</v>
          </cell>
          <cell r="F20">
            <v>96</v>
          </cell>
          <cell r="G20">
            <v>38</v>
          </cell>
          <cell r="H20">
            <v>16.559999999999999</v>
          </cell>
          <cell r="I20" t="str">
            <v>L</v>
          </cell>
          <cell r="J20">
            <v>32.4</v>
          </cell>
          <cell r="K20">
            <v>0</v>
          </cell>
        </row>
        <row r="21">
          <cell r="B21">
            <v>24.616666666666671</v>
          </cell>
          <cell r="C21">
            <v>34.5</v>
          </cell>
          <cell r="D21">
            <v>18.5</v>
          </cell>
          <cell r="E21">
            <v>78.083333333333329</v>
          </cell>
          <cell r="F21">
            <v>95</v>
          </cell>
          <cell r="G21">
            <v>42</v>
          </cell>
          <cell r="H21">
            <v>31.680000000000003</v>
          </cell>
          <cell r="I21" t="str">
            <v>L</v>
          </cell>
          <cell r="J21">
            <v>75.239999999999995</v>
          </cell>
          <cell r="K21">
            <v>7.4</v>
          </cell>
        </row>
        <row r="22">
          <cell r="B22">
            <v>25.366666666666671</v>
          </cell>
          <cell r="C22">
            <v>34</v>
          </cell>
          <cell r="D22">
            <v>18.899999999999999</v>
          </cell>
          <cell r="E22">
            <v>74.625</v>
          </cell>
          <cell r="F22">
            <v>96</v>
          </cell>
          <cell r="G22">
            <v>37</v>
          </cell>
          <cell r="H22">
            <v>9</v>
          </cell>
          <cell r="I22" t="str">
            <v>SO</v>
          </cell>
          <cell r="J22">
            <v>24.48</v>
          </cell>
          <cell r="K22">
            <v>0</v>
          </cell>
        </row>
        <row r="23">
          <cell r="B23">
            <v>26.370833333333334</v>
          </cell>
          <cell r="C23">
            <v>33.4</v>
          </cell>
          <cell r="D23">
            <v>20.6</v>
          </cell>
          <cell r="E23">
            <v>68.541666666666671</v>
          </cell>
          <cell r="F23">
            <v>92</v>
          </cell>
          <cell r="G23">
            <v>32</v>
          </cell>
          <cell r="H23">
            <v>11.16</v>
          </cell>
          <cell r="I23" t="str">
            <v>SO</v>
          </cell>
          <cell r="J23">
            <v>39.96</v>
          </cell>
          <cell r="K23">
            <v>0</v>
          </cell>
        </row>
        <row r="24">
          <cell r="B24">
            <v>25.058333333333337</v>
          </cell>
          <cell r="C24">
            <v>33</v>
          </cell>
          <cell r="D24">
            <v>17.8</v>
          </cell>
          <cell r="E24">
            <v>61.458333333333336</v>
          </cell>
          <cell r="F24">
            <v>88</v>
          </cell>
          <cell r="G24">
            <v>31</v>
          </cell>
          <cell r="H24">
            <v>12.24</v>
          </cell>
          <cell r="I24" t="str">
            <v>S</v>
          </cell>
          <cell r="J24">
            <v>25.56</v>
          </cell>
          <cell r="K24">
            <v>0</v>
          </cell>
        </row>
        <row r="25">
          <cell r="B25">
            <v>25.016666666666666</v>
          </cell>
          <cell r="C25">
            <v>31.2</v>
          </cell>
          <cell r="D25">
            <v>20.3</v>
          </cell>
          <cell r="E25">
            <v>68.25</v>
          </cell>
          <cell r="F25">
            <v>92</v>
          </cell>
          <cell r="G25">
            <v>46</v>
          </cell>
          <cell r="H25">
            <v>28.08</v>
          </cell>
          <cell r="I25" t="str">
            <v>L</v>
          </cell>
          <cell r="J25">
            <v>42.84</v>
          </cell>
          <cell r="K25">
            <v>0.2</v>
          </cell>
        </row>
        <row r="26">
          <cell r="B26">
            <v>24.208333333333329</v>
          </cell>
          <cell r="C26">
            <v>31.5</v>
          </cell>
          <cell r="D26">
            <v>18.2</v>
          </cell>
          <cell r="E26">
            <v>66.875</v>
          </cell>
          <cell r="F26">
            <v>93</v>
          </cell>
          <cell r="G26">
            <v>37</v>
          </cell>
          <cell r="H26">
            <v>19.440000000000001</v>
          </cell>
          <cell r="I26" t="str">
            <v>L</v>
          </cell>
          <cell r="J26">
            <v>32.4</v>
          </cell>
          <cell r="K26">
            <v>0</v>
          </cell>
        </row>
        <row r="27">
          <cell r="B27">
            <v>25.629166666666666</v>
          </cell>
          <cell r="C27">
            <v>33.700000000000003</v>
          </cell>
          <cell r="D27">
            <v>18.8</v>
          </cell>
          <cell r="E27">
            <v>64</v>
          </cell>
          <cell r="F27">
            <v>93</v>
          </cell>
          <cell r="G27">
            <v>31</v>
          </cell>
          <cell r="H27">
            <v>18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27.074999999999999</v>
          </cell>
          <cell r="C28">
            <v>36.5</v>
          </cell>
          <cell r="D28">
            <v>17.899999999999999</v>
          </cell>
          <cell r="E28">
            <v>62.375</v>
          </cell>
          <cell r="F28">
            <v>95</v>
          </cell>
          <cell r="G28">
            <v>26</v>
          </cell>
          <cell r="H28">
            <v>10.8</v>
          </cell>
          <cell r="I28" t="str">
            <v>SO</v>
          </cell>
          <cell r="J28">
            <v>28.08</v>
          </cell>
          <cell r="K28">
            <v>0</v>
          </cell>
        </row>
        <row r="29">
          <cell r="B29">
            <v>24.925000000000008</v>
          </cell>
          <cell r="C29">
            <v>28.4</v>
          </cell>
          <cell r="D29">
            <v>21.8</v>
          </cell>
          <cell r="E29">
            <v>72.958333333333329</v>
          </cell>
          <cell r="F29">
            <v>92</v>
          </cell>
          <cell r="G29">
            <v>51</v>
          </cell>
          <cell r="H29">
            <v>21.240000000000002</v>
          </cell>
          <cell r="I29" t="str">
            <v>S</v>
          </cell>
          <cell r="J29">
            <v>46.440000000000005</v>
          </cell>
          <cell r="K29">
            <v>0</v>
          </cell>
        </row>
        <row r="30">
          <cell r="B30">
            <v>24.241666666666671</v>
          </cell>
          <cell r="C30">
            <v>33</v>
          </cell>
          <cell r="D30">
            <v>19</v>
          </cell>
          <cell r="E30">
            <v>67.458333333333329</v>
          </cell>
          <cell r="F30">
            <v>94</v>
          </cell>
          <cell r="G30">
            <v>26</v>
          </cell>
          <cell r="H30">
            <v>18.720000000000002</v>
          </cell>
          <cell r="I30" t="str">
            <v>S</v>
          </cell>
          <cell r="J30">
            <v>52.56</v>
          </cell>
          <cell r="K30">
            <v>0</v>
          </cell>
        </row>
        <row r="31">
          <cell r="B31">
            <v>22.329166666666666</v>
          </cell>
          <cell r="C31">
            <v>34.799999999999997</v>
          </cell>
          <cell r="D31">
            <v>11.7</v>
          </cell>
          <cell r="E31">
            <v>56.833333333333336</v>
          </cell>
          <cell r="F31">
            <v>90</v>
          </cell>
          <cell r="G31">
            <v>14</v>
          </cell>
          <cell r="H31">
            <v>11.16</v>
          </cell>
          <cell r="I31" t="str">
            <v>SO</v>
          </cell>
          <cell r="J31">
            <v>33.119999999999997</v>
          </cell>
          <cell r="K31">
            <v>0</v>
          </cell>
        </row>
        <row r="32">
          <cell r="B32">
            <v>24.63333333333334</v>
          </cell>
          <cell r="C32">
            <v>35.5</v>
          </cell>
          <cell r="D32">
            <v>14.9</v>
          </cell>
          <cell r="E32">
            <v>59.666666666666664</v>
          </cell>
          <cell r="F32">
            <v>89</v>
          </cell>
          <cell r="G32">
            <v>26</v>
          </cell>
          <cell r="H32">
            <v>16.559999999999999</v>
          </cell>
          <cell r="I32" t="str">
            <v>SO</v>
          </cell>
          <cell r="J32">
            <v>31.680000000000003</v>
          </cell>
          <cell r="K32">
            <v>0</v>
          </cell>
        </row>
        <row r="33">
          <cell r="B33">
            <v>26.337500000000002</v>
          </cell>
          <cell r="C33">
            <v>34.9</v>
          </cell>
          <cell r="D33">
            <v>17.8</v>
          </cell>
          <cell r="E33">
            <v>60.541666666666664</v>
          </cell>
          <cell r="F33">
            <v>93</v>
          </cell>
          <cell r="G33">
            <v>29</v>
          </cell>
          <cell r="H33">
            <v>19.079999999999998</v>
          </cell>
          <cell r="I33" t="str">
            <v>L</v>
          </cell>
          <cell r="J33">
            <v>33.480000000000004</v>
          </cell>
          <cell r="K33">
            <v>0</v>
          </cell>
        </row>
        <row r="34">
          <cell r="B34">
            <v>26.933333333333334</v>
          </cell>
          <cell r="C34">
            <v>35.700000000000003</v>
          </cell>
          <cell r="D34">
            <v>19.3</v>
          </cell>
          <cell r="E34">
            <v>57.375</v>
          </cell>
          <cell r="F34">
            <v>84</v>
          </cell>
          <cell r="G34">
            <v>28</v>
          </cell>
          <cell r="H34">
            <v>19.079999999999998</v>
          </cell>
          <cell r="I34" t="str">
            <v>NE</v>
          </cell>
          <cell r="J34">
            <v>36.36</v>
          </cell>
          <cell r="K34">
            <v>0</v>
          </cell>
        </row>
        <row r="35">
          <cell r="B35">
            <v>27.275000000000002</v>
          </cell>
          <cell r="C35">
            <v>35.700000000000003</v>
          </cell>
          <cell r="D35">
            <v>19.100000000000001</v>
          </cell>
          <cell r="E35">
            <v>62.958333333333336</v>
          </cell>
          <cell r="F35">
            <v>91</v>
          </cell>
          <cell r="G35">
            <v>34</v>
          </cell>
          <cell r="H35">
            <v>19.440000000000001</v>
          </cell>
          <cell r="I35" t="str">
            <v>NE</v>
          </cell>
          <cell r="J35">
            <v>33.119999999999997</v>
          </cell>
          <cell r="K35">
            <v>0</v>
          </cell>
        </row>
      </sheetData>
      <sheetData sheetId="1">
        <row r="5">
          <cell r="B5">
            <v>26.612500000000001</v>
          </cell>
        </row>
      </sheetData>
      <sheetData sheetId="2"/>
      <sheetData sheetId="3"/>
      <sheetData sheetId="4"/>
      <sheetData sheetId="5"/>
      <sheetData sheetId="6"/>
      <sheetData sheetId="7">
        <row r="5">
          <cell r="B5">
            <v>21.141666666666666</v>
          </cell>
        </row>
      </sheetData>
      <sheetData sheetId="8"/>
      <sheetData sheetId="9"/>
      <sheetData sheetId="10"/>
      <sheetData sheetId="11">
        <row r="5">
          <cell r="B5">
            <v>27.287499999999998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21.841666666666672</v>
          </cell>
          <cell r="C5">
            <v>25.4</v>
          </cell>
          <cell r="D5">
            <v>16.7</v>
          </cell>
          <cell r="E5">
            <v>87.208333333333329</v>
          </cell>
          <cell r="F5">
            <v>96</v>
          </cell>
          <cell r="G5">
            <v>72</v>
          </cell>
          <cell r="H5">
            <v>20.52</v>
          </cell>
          <cell r="I5" t="str">
            <v>NE</v>
          </cell>
          <cell r="J5">
            <v>45.36</v>
          </cell>
          <cell r="K5">
            <v>15.799999999999999</v>
          </cell>
        </row>
        <row r="6">
          <cell r="B6">
            <v>21.095833333333335</v>
          </cell>
          <cell r="C6">
            <v>27.5</v>
          </cell>
          <cell r="D6">
            <v>17.5</v>
          </cell>
          <cell r="E6">
            <v>80.375</v>
          </cell>
          <cell r="F6">
            <v>97</v>
          </cell>
          <cell r="G6">
            <v>52</v>
          </cell>
          <cell r="H6">
            <v>12.6</v>
          </cell>
          <cell r="I6" t="str">
            <v>S</v>
          </cell>
          <cell r="J6">
            <v>28.8</v>
          </cell>
          <cell r="K6">
            <v>0</v>
          </cell>
        </row>
        <row r="7">
          <cell r="B7">
            <v>23.379166666666663</v>
          </cell>
          <cell r="C7">
            <v>29.4</v>
          </cell>
          <cell r="D7">
            <v>19.399999999999999</v>
          </cell>
          <cell r="E7">
            <v>77.541666666666671</v>
          </cell>
          <cell r="F7">
            <v>91</v>
          </cell>
          <cell r="G7">
            <v>54</v>
          </cell>
          <cell r="H7">
            <v>10.8</v>
          </cell>
          <cell r="I7" t="str">
            <v>NE</v>
          </cell>
          <cell r="J7">
            <v>23.400000000000002</v>
          </cell>
          <cell r="K7">
            <v>0.6</v>
          </cell>
        </row>
        <row r="8">
          <cell r="B8">
            <v>23.645833333333329</v>
          </cell>
          <cell r="C8">
            <v>30.8</v>
          </cell>
          <cell r="D8">
            <v>19.5</v>
          </cell>
          <cell r="E8">
            <v>83.166666666666671</v>
          </cell>
          <cell r="F8">
            <v>95</v>
          </cell>
          <cell r="G8">
            <v>56</v>
          </cell>
          <cell r="H8">
            <v>17.28</v>
          </cell>
          <cell r="I8" t="str">
            <v>NE</v>
          </cell>
          <cell r="J8">
            <v>39.6</v>
          </cell>
          <cell r="K8">
            <v>0.2</v>
          </cell>
        </row>
        <row r="9">
          <cell r="B9">
            <v>25.524999999999995</v>
          </cell>
          <cell r="C9">
            <v>32.6</v>
          </cell>
          <cell r="D9">
            <v>19.899999999999999</v>
          </cell>
          <cell r="E9">
            <v>73.25</v>
          </cell>
          <cell r="F9">
            <v>94</v>
          </cell>
          <cell r="G9">
            <v>45</v>
          </cell>
          <cell r="H9">
            <v>21.240000000000002</v>
          </cell>
          <cell r="I9" t="str">
            <v>NE</v>
          </cell>
          <cell r="J9">
            <v>41.04</v>
          </cell>
          <cell r="K9">
            <v>0</v>
          </cell>
        </row>
        <row r="10">
          <cell r="B10">
            <v>27.266666666666669</v>
          </cell>
          <cell r="C10">
            <v>32.200000000000003</v>
          </cell>
          <cell r="D10">
            <v>23.4</v>
          </cell>
          <cell r="E10">
            <v>65.583333333333329</v>
          </cell>
          <cell r="F10">
            <v>83</v>
          </cell>
          <cell r="G10">
            <v>46</v>
          </cell>
          <cell r="H10">
            <v>15.48</v>
          </cell>
          <cell r="I10" t="str">
            <v>N</v>
          </cell>
          <cell r="J10">
            <v>42.84</v>
          </cell>
          <cell r="K10">
            <v>0</v>
          </cell>
        </row>
        <row r="11">
          <cell r="B11">
            <v>25.787499999999998</v>
          </cell>
          <cell r="C11">
            <v>30.7</v>
          </cell>
          <cell r="D11">
            <v>21.2</v>
          </cell>
          <cell r="E11">
            <v>74.5</v>
          </cell>
          <cell r="F11">
            <v>94</v>
          </cell>
          <cell r="G11">
            <v>55</v>
          </cell>
          <cell r="H11">
            <v>19.079999999999998</v>
          </cell>
          <cell r="I11" t="str">
            <v>N</v>
          </cell>
          <cell r="J11">
            <v>50.04</v>
          </cell>
          <cell r="K11">
            <v>0</v>
          </cell>
        </row>
        <row r="12">
          <cell r="B12">
            <v>27.55</v>
          </cell>
          <cell r="C12">
            <v>33.299999999999997</v>
          </cell>
          <cell r="D12">
            <v>24.3</v>
          </cell>
          <cell r="E12">
            <v>68.833333333333329</v>
          </cell>
          <cell r="F12">
            <v>88</v>
          </cell>
          <cell r="G12">
            <v>43</v>
          </cell>
          <cell r="H12">
            <v>16.920000000000002</v>
          </cell>
          <cell r="I12" t="str">
            <v>NO</v>
          </cell>
          <cell r="J12">
            <v>45</v>
          </cell>
          <cell r="K12">
            <v>0</v>
          </cell>
        </row>
        <row r="13">
          <cell r="B13">
            <v>22.279166666666665</v>
          </cell>
          <cell r="C13">
            <v>26.7</v>
          </cell>
          <cell r="D13">
            <v>20.3</v>
          </cell>
          <cell r="E13">
            <v>91.125</v>
          </cell>
          <cell r="F13">
            <v>97</v>
          </cell>
          <cell r="G13">
            <v>67</v>
          </cell>
          <cell r="H13">
            <v>15.840000000000002</v>
          </cell>
          <cell r="I13" t="str">
            <v>NE</v>
          </cell>
          <cell r="J13">
            <v>31.680000000000003</v>
          </cell>
          <cell r="K13">
            <v>71.999999999999986</v>
          </cell>
        </row>
        <row r="14">
          <cell r="B14">
            <v>24.729166666666661</v>
          </cell>
          <cell r="C14">
            <v>30.2</v>
          </cell>
          <cell r="D14">
            <v>21.1</v>
          </cell>
          <cell r="E14">
            <v>81.375</v>
          </cell>
          <cell r="F14">
            <v>96</v>
          </cell>
          <cell r="G14">
            <v>56</v>
          </cell>
          <cell r="H14">
            <v>14.04</v>
          </cell>
          <cell r="I14" t="str">
            <v>SE</v>
          </cell>
          <cell r="J14">
            <v>30.6</v>
          </cell>
          <cell r="K14">
            <v>0</v>
          </cell>
        </row>
        <row r="15">
          <cell r="B15">
            <v>24.062500000000004</v>
          </cell>
          <cell r="C15">
            <v>28.8</v>
          </cell>
          <cell r="D15">
            <v>19.2</v>
          </cell>
          <cell r="E15">
            <v>70.791666666666671</v>
          </cell>
          <cell r="F15">
            <v>93</v>
          </cell>
          <cell r="G15">
            <v>44</v>
          </cell>
          <cell r="H15">
            <v>18.720000000000002</v>
          </cell>
          <cell r="I15" t="str">
            <v>SE</v>
          </cell>
          <cell r="J15">
            <v>41.4</v>
          </cell>
          <cell r="K15">
            <v>0</v>
          </cell>
        </row>
        <row r="16">
          <cell r="B16">
            <v>22.525000000000002</v>
          </cell>
          <cell r="C16">
            <v>28.9</v>
          </cell>
          <cell r="D16">
            <v>16.100000000000001</v>
          </cell>
          <cell r="E16">
            <v>67.25</v>
          </cell>
          <cell r="F16">
            <v>85</v>
          </cell>
          <cell r="G16">
            <v>43</v>
          </cell>
          <cell r="H16">
            <v>22.68</v>
          </cell>
          <cell r="I16" t="str">
            <v>NE</v>
          </cell>
          <cell r="J16">
            <v>39.6</v>
          </cell>
          <cell r="K16">
            <v>0</v>
          </cell>
        </row>
        <row r="17">
          <cell r="B17">
            <v>23.308333333333334</v>
          </cell>
          <cell r="C17">
            <v>28.7</v>
          </cell>
          <cell r="D17">
            <v>16.600000000000001</v>
          </cell>
          <cell r="E17">
            <v>66.833333333333329</v>
          </cell>
          <cell r="F17">
            <v>80</v>
          </cell>
          <cell r="G17">
            <v>54</v>
          </cell>
          <cell r="H17">
            <v>13.32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23.55</v>
          </cell>
          <cell r="C18">
            <v>29.8</v>
          </cell>
          <cell r="D18">
            <v>19.899999999999999</v>
          </cell>
          <cell r="E18">
            <v>78.541666666666671</v>
          </cell>
          <cell r="F18">
            <v>96</v>
          </cell>
          <cell r="G18">
            <v>50</v>
          </cell>
          <cell r="H18">
            <v>15.840000000000002</v>
          </cell>
          <cell r="I18" t="str">
            <v>NE</v>
          </cell>
          <cell r="J18">
            <v>39.24</v>
          </cell>
          <cell r="K18">
            <v>9.1999999999999993</v>
          </cell>
        </row>
        <row r="19">
          <cell r="B19">
            <v>23.416666666666668</v>
          </cell>
          <cell r="C19">
            <v>30.8</v>
          </cell>
          <cell r="D19">
            <v>18.2</v>
          </cell>
          <cell r="E19">
            <v>76.75</v>
          </cell>
          <cell r="F19">
            <v>97</v>
          </cell>
          <cell r="G19">
            <v>46</v>
          </cell>
          <cell r="H19">
            <v>14.76</v>
          </cell>
          <cell r="I19" t="str">
            <v>NE</v>
          </cell>
          <cell r="J19">
            <v>35.28</v>
          </cell>
          <cell r="K19">
            <v>2.4000000000000004</v>
          </cell>
        </row>
        <row r="20">
          <cell r="B20">
            <v>25.345833333333335</v>
          </cell>
          <cell r="C20">
            <v>31.7</v>
          </cell>
          <cell r="D20">
            <v>19.399999999999999</v>
          </cell>
          <cell r="E20">
            <v>66.666666666666671</v>
          </cell>
          <cell r="F20">
            <v>94</v>
          </cell>
          <cell r="G20">
            <v>36</v>
          </cell>
          <cell r="H20">
            <v>16.920000000000002</v>
          </cell>
          <cell r="I20" t="str">
            <v>NE</v>
          </cell>
          <cell r="J20">
            <v>34.56</v>
          </cell>
          <cell r="K20">
            <v>0</v>
          </cell>
        </row>
        <row r="21">
          <cell r="B21">
            <v>25.158333333333335</v>
          </cell>
          <cell r="C21">
            <v>32.5</v>
          </cell>
          <cell r="D21">
            <v>19.3</v>
          </cell>
          <cell r="E21">
            <v>70.5</v>
          </cell>
          <cell r="F21">
            <v>92</v>
          </cell>
          <cell r="G21">
            <v>43</v>
          </cell>
          <cell r="H21">
            <v>19.8</v>
          </cell>
          <cell r="I21" t="str">
            <v>NE</v>
          </cell>
          <cell r="J21">
            <v>36</v>
          </cell>
          <cell r="K21">
            <v>0</v>
          </cell>
        </row>
        <row r="22">
          <cell r="B22">
            <v>25.745833333333337</v>
          </cell>
          <cell r="C22">
            <v>31.8</v>
          </cell>
          <cell r="D22">
            <v>20.6</v>
          </cell>
          <cell r="E22">
            <v>66.458333333333329</v>
          </cell>
          <cell r="F22">
            <v>92</v>
          </cell>
          <cell r="G22">
            <v>39</v>
          </cell>
          <cell r="H22">
            <v>14.4</v>
          </cell>
          <cell r="I22" t="str">
            <v>SO</v>
          </cell>
          <cell r="J22">
            <v>39.6</v>
          </cell>
          <cell r="K22">
            <v>5.6</v>
          </cell>
        </row>
        <row r="23">
          <cell r="B23">
            <v>26.862500000000008</v>
          </cell>
          <cell r="C23">
            <v>31.4</v>
          </cell>
          <cell r="D23">
            <v>21.9</v>
          </cell>
          <cell r="E23">
            <v>57</v>
          </cell>
          <cell r="F23">
            <v>83</v>
          </cell>
          <cell r="G23">
            <v>30</v>
          </cell>
          <cell r="H23">
            <v>16.920000000000002</v>
          </cell>
          <cell r="I23" t="str">
            <v>S</v>
          </cell>
          <cell r="J23">
            <v>37.440000000000005</v>
          </cell>
          <cell r="K23">
            <v>0</v>
          </cell>
        </row>
        <row r="24">
          <cell r="B24">
            <v>25.004166666666663</v>
          </cell>
          <cell r="C24">
            <v>30.4</v>
          </cell>
          <cell r="D24">
            <v>19.5</v>
          </cell>
          <cell r="E24">
            <v>54.833333333333336</v>
          </cell>
          <cell r="F24">
            <v>73</v>
          </cell>
          <cell r="G24">
            <v>35</v>
          </cell>
          <cell r="H24">
            <v>10.8</v>
          </cell>
          <cell r="I24" t="str">
            <v>S</v>
          </cell>
          <cell r="J24">
            <v>29.880000000000003</v>
          </cell>
          <cell r="K24">
            <v>0</v>
          </cell>
        </row>
        <row r="25">
          <cell r="B25">
            <v>24.654166666666665</v>
          </cell>
          <cell r="C25">
            <v>30.8</v>
          </cell>
          <cell r="D25">
            <v>20.2</v>
          </cell>
          <cell r="E25">
            <v>63.125</v>
          </cell>
          <cell r="F25">
            <v>88</v>
          </cell>
          <cell r="G25">
            <v>44</v>
          </cell>
          <cell r="H25">
            <v>23.759999999999998</v>
          </cell>
          <cell r="I25" t="str">
            <v>L</v>
          </cell>
          <cell r="J25">
            <v>44.28</v>
          </cell>
          <cell r="K25">
            <v>0</v>
          </cell>
        </row>
        <row r="26">
          <cell r="B26">
            <v>23.891666666666666</v>
          </cell>
          <cell r="C26">
            <v>30.4</v>
          </cell>
          <cell r="D26">
            <v>18.899999999999999</v>
          </cell>
          <cell r="E26">
            <v>61.5</v>
          </cell>
          <cell r="F26">
            <v>84</v>
          </cell>
          <cell r="G26">
            <v>35</v>
          </cell>
          <cell r="H26">
            <v>22.68</v>
          </cell>
          <cell r="I26" t="str">
            <v>NE</v>
          </cell>
          <cell r="J26">
            <v>43.56</v>
          </cell>
          <cell r="K26">
            <v>0</v>
          </cell>
        </row>
        <row r="27">
          <cell r="B27">
            <v>25.466666666666669</v>
          </cell>
          <cell r="C27">
            <v>32.799999999999997</v>
          </cell>
          <cell r="D27">
            <v>20</v>
          </cell>
          <cell r="E27">
            <v>59.541666666666664</v>
          </cell>
          <cell r="F27">
            <v>81</v>
          </cell>
          <cell r="G27">
            <v>30</v>
          </cell>
          <cell r="H27">
            <v>16.559999999999999</v>
          </cell>
          <cell r="I27" t="str">
            <v>NE</v>
          </cell>
          <cell r="J27">
            <v>36</v>
          </cell>
          <cell r="K27">
            <v>0</v>
          </cell>
        </row>
        <row r="28">
          <cell r="B28">
            <v>26.625</v>
          </cell>
          <cell r="C28">
            <v>34.4</v>
          </cell>
          <cell r="D28">
            <v>20.399999999999999</v>
          </cell>
          <cell r="E28">
            <v>58.833333333333336</v>
          </cell>
          <cell r="F28">
            <v>79</v>
          </cell>
          <cell r="G28">
            <v>31</v>
          </cell>
          <cell r="H28">
            <v>11.879999999999999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25.279166666666672</v>
          </cell>
          <cell r="C29">
            <v>29.4</v>
          </cell>
          <cell r="D29">
            <v>21.6</v>
          </cell>
          <cell r="E29">
            <v>67.458333333333329</v>
          </cell>
          <cell r="F29">
            <v>78</v>
          </cell>
          <cell r="G29">
            <v>49</v>
          </cell>
          <cell r="H29">
            <v>11.520000000000001</v>
          </cell>
          <cell r="I29" t="str">
            <v>S</v>
          </cell>
          <cell r="J29">
            <v>57.6</v>
          </cell>
          <cell r="K29">
            <v>0</v>
          </cell>
        </row>
        <row r="30">
          <cell r="B30">
            <v>22.670833333333334</v>
          </cell>
          <cell r="C30">
            <v>30</v>
          </cell>
          <cell r="D30">
            <v>18</v>
          </cell>
          <cell r="E30">
            <v>71.458333333333329</v>
          </cell>
          <cell r="F30">
            <v>94</v>
          </cell>
          <cell r="G30">
            <v>33</v>
          </cell>
          <cell r="H30">
            <v>15.48</v>
          </cell>
          <cell r="I30" t="str">
            <v>S</v>
          </cell>
          <cell r="J30">
            <v>36.72</v>
          </cell>
          <cell r="K30">
            <v>0</v>
          </cell>
        </row>
        <row r="31">
          <cell r="B31">
            <v>24.083333333333332</v>
          </cell>
          <cell r="C31">
            <v>31.6</v>
          </cell>
          <cell r="D31">
            <v>16.600000000000001</v>
          </cell>
          <cell r="E31">
            <v>38.583333333333336</v>
          </cell>
          <cell r="F31">
            <v>60</v>
          </cell>
          <cell r="G31">
            <v>15</v>
          </cell>
          <cell r="H31">
            <v>10.8</v>
          </cell>
          <cell r="I31" t="str">
            <v>S</v>
          </cell>
          <cell r="J31">
            <v>25.2</v>
          </cell>
          <cell r="K31">
            <v>0</v>
          </cell>
        </row>
        <row r="32">
          <cell r="B32">
            <v>26.662499999999998</v>
          </cell>
          <cell r="C32">
            <v>34</v>
          </cell>
          <cell r="D32">
            <v>18.8</v>
          </cell>
          <cell r="E32">
            <v>44.791666666666664</v>
          </cell>
          <cell r="F32">
            <v>66</v>
          </cell>
          <cell r="G32">
            <v>27</v>
          </cell>
          <cell r="H32">
            <v>16.2</v>
          </cell>
          <cell r="I32" t="str">
            <v>NE</v>
          </cell>
          <cell r="J32">
            <v>37.440000000000005</v>
          </cell>
          <cell r="K32">
            <v>0</v>
          </cell>
        </row>
        <row r="33">
          <cell r="B33">
            <v>26.395833333333332</v>
          </cell>
          <cell r="C33">
            <v>33.6</v>
          </cell>
          <cell r="D33">
            <v>20</v>
          </cell>
          <cell r="E33">
            <v>56</v>
          </cell>
          <cell r="F33">
            <v>79</v>
          </cell>
          <cell r="G33">
            <v>29</v>
          </cell>
          <cell r="H33">
            <v>18.36</v>
          </cell>
          <cell r="I33" t="str">
            <v>NE</v>
          </cell>
          <cell r="J33">
            <v>37.800000000000004</v>
          </cell>
          <cell r="K33">
            <v>0</v>
          </cell>
        </row>
        <row r="34">
          <cell r="B34">
            <v>26.854166666666661</v>
          </cell>
          <cell r="C34">
            <v>34.5</v>
          </cell>
          <cell r="D34">
            <v>19.899999999999999</v>
          </cell>
          <cell r="E34">
            <v>53.375</v>
          </cell>
          <cell r="F34">
            <v>78</v>
          </cell>
          <cell r="G34">
            <v>29</v>
          </cell>
          <cell r="H34">
            <v>17.64</v>
          </cell>
          <cell r="I34" t="str">
            <v>NE</v>
          </cell>
          <cell r="J34">
            <v>36</v>
          </cell>
          <cell r="K34">
            <v>0</v>
          </cell>
        </row>
        <row r="35">
          <cell r="B35">
            <v>26.879166666666666</v>
          </cell>
          <cell r="C35">
            <v>34.799999999999997</v>
          </cell>
          <cell r="D35">
            <v>19.5</v>
          </cell>
          <cell r="E35">
            <v>61.708333333333336</v>
          </cell>
          <cell r="F35">
            <v>90</v>
          </cell>
          <cell r="G35">
            <v>33</v>
          </cell>
          <cell r="H35">
            <v>16.2</v>
          </cell>
          <cell r="I35" t="str">
            <v>NE</v>
          </cell>
          <cell r="J35">
            <v>34.56</v>
          </cell>
          <cell r="K35">
            <v>0</v>
          </cell>
        </row>
      </sheetData>
      <sheetData sheetId="1">
        <row r="5">
          <cell r="B5">
            <v>25.916666666666661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24.658333333333335</v>
          </cell>
          <cell r="C5">
            <v>29.3</v>
          </cell>
          <cell r="D5">
            <v>19.399999999999999</v>
          </cell>
          <cell r="E5">
            <v>82.791666666666671</v>
          </cell>
          <cell r="F5">
            <v>94</v>
          </cell>
          <cell r="G5">
            <v>70</v>
          </cell>
          <cell r="H5">
            <v>34.92</v>
          </cell>
          <cell r="I5" t="str">
            <v>O</v>
          </cell>
          <cell r="J5">
            <v>79.2</v>
          </cell>
          <cell r="K5">
            <v>16.599999999999998</v>
          </cell>
        </row>
        <row r="6">
          <cell r="B6">
            <v>24.166666666666661</v>
          </cell>
          <cell r="C6">
            <v>29.8</v>
          </cell>
          <cell r="D6">
            <v>20.8</v>
          </cell>
          <cell r="E6">
            <v>77.208333333333329</v>
          </cell>
          <cell r="F6">
            <v>93</v>
          </cell>
          <cell r="G6">
            <v>50</v>
          </cell>
          <cell r="H6">
            <v>15.840000000000002</v>
          </cell>
          <cell r="I6" t="str">
            <v>S</v>
          </cell>
          <cell r="J6">
            <v>28.44</v>
          </cell>
          <cell r="K6">
            <v>0.2</v>
          </cell>
        </row>
        <row r="7">
          <cell r="B7">
            <v>26.5625</v>
          </cell>
          <cell r="C7">
            <v>34.1</v>
          </cell>
          <cell r="D7">
            <v>21.9</v>
          </cell>
          <cell r="E7">
            <v>71.375</v>
          </cell>
          <cell r="F7">
            <v>87</v>
          </cell>
          <cell r="G7">
            <v>43</v>
          </cell>
          <cell r="H7">
            <v>13.32</v>
          </cell>
          <cell r="I7" t="str">
            <v>SO</v>
          </cell>
          <cell r="J7">
            <v>42.12</v>
          </cell>
          <cell r="K7">
            <v>0.2</v>
          </cell>
        </row>
        <row r="8">
          <cell r="B8">
            <v>29.487499999999997</v>
          </cell>
          <cell r="C8">
            <v>36.6</v>
          </cell>
          <cell r="D8">
            <v>24</v>
          </cell>
          <cell r="E8">
            <v>68.25</v>
          </cell>
          <cell r="F8">
            <v>91</v>
          </cell>
          <cell r="G8">
            <v>35</v>
          </cell>
          <cell r="H8">
            <v>12.96</v>
          </cell>
          <cell r="I8" t="str">
            <v>SO</v>
          </cell>
          <cell r="J8">
            <v>30.240000000000002</v>
          </cell>
          <cell r="K8">
            <v>0</v>
          </cell>
        </row>
        <row r="9">
          <cell r="B9">
            <v>30.779166666666654</v>
          </cell>
          <cell r="C9">
            <v>36.4</v>
          </cell>
          <cell r="D9">
            <v>25</v>
          </cell>
          <cell r="E9">
            <v>60.083333333333336</v>
          </cell>
          <cell r="F9">
            <v>84</v>
          </cell>
          <cell r="G9">
            <v>37</v>
          </cell>
          <cell r="H9">
            <v>16.2</v>
          </cell>
          <cell r="I9" t="str">
            <v>O</v>
          </cell>
          <cell r="J9">
            <v>44.28</v>
          </cell>
          <cell r="K9">
            <v>0</v>
          </cell>
        </row>
        <row r="10">
          <cell r="B10">
            <v>30.724999999999998</v>
          </cell>
          <cell r="C10">
            <v>36.200000000000003</v>
          </cell>
          <cell r="D10">
            <v>25.4</v>
          </cell>
          <cell r="E10">
            <v>60.125</v>
          </cell>
          <cell r="F10">
            <v>80</v>
          </cell>
          <cell r="G10">
            <v>40</v>
          </cell>
          <cell r="H10">
            <v>16.2</v>
          </cell>
          <cell r="I10" t="str">
            <v>O</v>
          </cell>
          <cell r="J10">
            <v>32.4</v>
          </cell>
          <cell r="K10">
            <v>0</v>
          </cell>
        </row>
        <row r="11">
          <cell r="B11">
            <v>31.466666666666658</v>
          </cell>
          <cell r="C11">
            <v>36.9</v>
          </cell>
          <cell r="D11">
            <v>26.8</v>
          </cell>
          <cell r="E11">
            <v>57.125</v>
          </cell>
          <cell r="F11">
            <v>78</v>
          </cell>
          <cell r="G11">
            <v>37</v>
          </cell>
          <cell r="H11">
            <v>18</v>
          </cell>
          <cell r="I11" t="str">
            <v>O</v>
          </cell>
          <cell r="J11">
            <v>46.440000000000005</v>
          </cell>
          <cell r="K11">
            <v>0</v>
          </cell>
        </row>
        <row r="12">
          <cell r="B12">
            <v>32.19583333333334</v>
          </cell>
          <cell r="C12">
            <v>37.6</v>
          </cell>
          <cell r="D12">
            <v>27.9</v>
          </cell>
          <cell r="E12">
            <v>54.625</v>
          </cell>
          <cell r="F12">
            <v>71</v>
          </cell>
          <cell r="G12">
            <v>38</v>
          </cell>
          <cell r="H12">
            <v>15.120000000000001</v>
          </cell>
          <cell r="I12" t="str">
            <v>O</v>
          </cell>
          <cell r="J12">
            <v>35.64</v>
          </cell>
          <cell r="K12">
            <v>0</v>
          </cell>
        </row>
        <row r="13">
          <cell r="B13">
            <v>28.404166666666658</v>
          </cell>
          <cell r="C13">
            <v>35.299999999999997</v>
          </cell>
          <cell r="D13">
            <v>23.2</v>
          </cell>
          <cell r="E13">
            <v>75.666666666666671</v>
          </cell>
          <cell r="F13">
            <v>93</v>
          </cell>
          <cell r="G13">
            <v>48</v>
          </cell>
          <cell r="H13">
            <v>17.28</v>
          </cell>
          <cell r="I13" t="str">
            <v>O</v>
          </cell>
          <cell r="J13">
            <v>36</v>
          </cell>
          <cell r="K13">
            <v>8.1999999999999993</v>
          </cell>
        </row>
        <row r="14">
          <cell r="B14">
            <v>27.241666666666674</v>
          </cell>
          <cell r="C14">
            <v>35.5</v>
          </cell>
          <cell r="D14">
            <v>22.4</v>
          </cell>
          <cell r="E14">
            <v>76.416666666666671</v>
          </cell>
          <cell r="F14">
            <v>96</v>
          </cell>
          <cell r="G14">
            <v>42</v>
          </cell>
          <cell r="H14">
            <v>13.32</v>
          </cell>
          <cell r="I14" t="str">
            <v>SO</v>
          </cell>
          <cell r="J14">
            <v>27.36</v>
          </cell>
          <cell r="K14">
            <v>0</v>
          </cell>
        </row>
        <row r="15">
          <cell r="B15">
            <v>29.166666666666668</v>
          </cell>
          <cell r="C15">
            <v>35.1</v>
          </cell>
          <cell r="D15">
            <v>23.8</v>
          </cell>
          <cell r="E15">
            <v>63.75</v>
          </cell>
          <cell r="F15">
            <v>92</v>
          </cell>
          <cell r="G15">
            <v>34</v>
          </cell>
          <cell r="H15">
            <v>15.120000000000001</v>
          </cell>
          <cell r="I15" t="str">
            <v>O</v>
          </cell>
          <cell r="J15">
            <v>27.36</v>
          </cell>
          <cell r="K15">
            <v>0</v>
          </cell>
        </row>
        <row r="16">
          <cell r="B16">
            <v>28.258333333333336</v>
          </cell>
          <cell r="C16">
            <v>35.700000000000003</v>
          </cell>
          <cell r="D16">
            <v>21.3</v>
          </cell>
          <cell r="E16">
            <v>52.5</v>
          </cell>
          <cell r="F16">
            <v>86</v>
          </cell>
          <cell r="G16">
            <v>20</v>
          </cell>
          <cell r="H16">
            <v>14.4</v>
          </cell>
          <cell r="I16" t="str">
            <v>O</v>
          </cell>
          <cell r="J16">
            <v>30.6</v>
          </cell>
          <cell r="K16">
            <v>0</v>
          </cell>
        </row>
        <row r="17">
          <cell r="B17">
            <v>28.375</v>
          </cell>
          <cell r="C17">
            <v>37.5</v>
          </cell>
          <cell r="D17">
            <v>20</v>
          </cell>
          <cell r="E17">
            <v>52.916666666666664</v>
          </cell>
          <cell r="F17">
            <v>86</v>
          </cell>
          <cell r="G17">
            <v>21</v>
          </cell>
          <cell r="H17">
            <v>11.16</v>
          </cell>
          <cell r="I17" t="str">
            <v>O</v>
          </cell>
          <cell r="J17">
            <v>23.040000000000003</v>
          </cell>
          <cell r="K17">
            <v>0</v>
          </cell>
        </row>
        <row r="18">
          <cell r="B18">
            <v>29.375000000000004</v>
          </cell>
          <cell r="C18">
            <v>38</v>
          </cell>
          <cell r="D18">
            <v>21.9</v>
          </cell>
          <cell r="E18">
            <v>52.041666666666664</v>
          </cell>
          <cell r="F18">
            <v>79</v>
          </cell>
          <cell r="G18">
            <v>20</v>
          </cell>
          <cell r="H18">
            <v>9.7200000000000006</v>
          </cell>
          <cell r="I18" t="str">
            <v>O</v>
          </cell>
          <cell r="J18">
            <v>20.16</v>
          </cell>
          <cell r="K18">
            <v>0</v>
          </cell>
        </row>
        <row r="19">
          <cell r="B19">
            <v>29.13333333333334</v>
          </cell>
          <cell r="C19">
            <v>36.299999999999997</v>
          </cell>
          <cell r="D19">
            <v>23.1</v>
          </cell>
          <cell r="E19">
            <v>62.708333333333336</v>
          </cell>
          <cell r="F19">
            <v>88</v>
          </cell>
          <cell r="G19">
            <v>32</v>
          </cell>
          <cell r="H19">
            <v>17.64</v>
          </cell>
          <cell r="I19" t="str">
            <v>O</v>
          </cell>
          <cell r="J19">
            <v>44.28</v>
          </cell>
          <cell r="K19">
            <v>0</v>
          </cell>
        </row>
        <row r="20">
          <cell r="B20">
            <v>30.283333333333331</v>
          </cell>
          <cell r="C20">
            <v>39.299999999999997</v>
          </cell>
          <cell r="D20">
            <v>23.5</v>
          </cell>
          <cell r="E20">
            <v>57.166666666666664</v>
          </cell>
          <cell r="F20">
            <v>86</v>
          </cell>
          <cell r="G20">
            <v>23</v>
          </cell>
          <cell r="H20">
            <v>8.2799999999999994</v>
          </cell>
          <cell r="I20" t="str">
            <v>O</v>
          </cell>
          <cell r="J20">
            <v>19.8</v>
          </cell>
          <cell r="K20">
            <v>0</v>
          </cell>
        </row>
        <row r="21">
          <cell r="B21">
            <v>29.141666666666666</v>
          </cell>
          <cell r="C21">
            <v>36.4</v>
          </cell>
          <cell r="D21">
            <v>22.4</v>
          </cell>
          <cell r="E21">
            <v>66</v>
          </cell>
          <cell r="F21">
            <v>94</v>
          </cell>
          <cell r="G21">
            <v>37</v>
          </cell>
          <cell r="H21">
            <v>18</v>
          </cell>
          <cell r="I21" t="str">
            <v>O</v>
          </cell>
          <cell r="J21">
            <v>53.64</v>
          </cell>
          <cell r="K21">
            <v>21.2</v>
          </cell>
        </row>
        <row r="22">
          <cell r="B22">
            <v>28.850000000000009</v>
          </cell>
          <cell r="C22">
            <v>35.9</v>
          </cell>
          <cell r="D22">
            <v>23.7</v>
          </cell>
          <cell r="E22">
            <v>69.5</v>
          </cell>
          <cell r="F22">
            <v>93</v>
          </cell>
          <cell r="G22">
            <v>39</v>
          </cell>
          <cell r="H22">
            <v>12.24</v>
          </cell>
          <cell r="I22" t="str">
            <v>O</v>
          </cell>
          <cell r="J22">
            <v>25.2</v>
          </cell>
          <cell r="K22">
            <v>0</v>
          </cell>
        </row>
        <row r="23">
          <cell r="B23">
            <v>29.770833333333339</v>
          </cell>
          <cell r="C23">
            <v>36.4</v>
          </cell>
          <cell r="D23">
            <v>23.2</v>
          </cell>
          <cell r="E23">
            <v>59.875</v>
          </cell>
          <cell r="F23">
            <v>92</v>
          </cell>
          <cell r="G23">
            <v>26</v>
          </cell>
          <cell r="H23">
            <v>17.64</v>
          </cell>
          <cell r="I23" t="str">
            <v>O</v>
          </cell>
          <cell r="J23">
            <v>32.76</v>
          </cell>
          <cell r="K23">
            <v>0.6</v>
          </cell>
        </row>
        <row r="24">
          <cell r="B24">
            <v>28.475000000000005</v>
          </cell>
          <cell r="C24">
            <v>35.1</v>
          </cell>
          <cell r="D24">
            <v>21.5</v>
          </cell>
          <cell r="E24">
            <v>46.833333333333336</v>
          </cell>
          <cell r="F24">
            <v>74</v>
          </cell>
          <cell r="G24">
            <v>21</v>
          </cell>
          <cell r="H24">
            <v>19.440000000000001</v>
          </cell>
          <cell r="I24" t="str">
            <v>NO</v>
          </cell>
          <cell r="J24">
            <v>38.880000000000003</v>
          </cell>
          <cell r="K24">
            <v>0</v>
          </cell>
        </row>
        <row r="25">
          <cell r="B25">
            <v>27.487500000000001</v>
          </cell>
          <cell r="C25">
            <v>35.700000000000003</v>
          </cell>
          <cell r="D25">
            <v>19.7</v>
          </cell>
          <cell r="E25">
            <v>52.125</v>
          </cell>
          <cell r="F25">
            <v>78</v>
          </cell>
          <cell r="G25">
            <v>30</v>
          </cell>
          <cell r="H25">
            <v>12.96</v>
          </cell>
          <cell r="I25" t="str">
            <v>S</v>
          </cell>
          <cell r="J25">
            <v>25.92</v>
          </cell>
          <cell r="K25">
            <v>0</v>
          </cell>
        </row>
        <row r="26">
          <cell r="B26">
            <v>30.212499999999995</v>
          </cell>
          <cell r="C26">
            <v>37.200000000000003</v>
          </cell>
          <cell r="D26">
            <v>24</v>
          </cell>
          <cell r="E26">
            <v>54.375</v>
          </cell>
          <cell r="F26">
            <v>78</v>
          </cell>
          <cell r="G26">
            <v>31</v>
          </cell>
          <cell r="H26">
            <v>11.520000000000001</v>
          </cell>
          <cell r="I26" t="str">
            <v>O</v>
          </cell>
          <cell r="J26">
            <v>29.16</v>
          </cell>
          <cell r="K26">
            <v>0</v>
          </cell>
        </row>
        <row r="27">
          <cell r="B27">
            <v>31.379166666666666</v>
          </cell>
          <cell r="C27">
            <v>38.6</v>
          </cell>
          <cell r="D27">
            <v>26.1</v>
          </cell>
          <cell r="E27">
            <v>50.958333333333336</v>
          </cell>
          <cell r="F27">
            <v>73</v>
          </cell>
          <cell r="G27">
            <v>26</v>
          </cell>
          <cell r="H27">
            <v>11.16</v>
          </cell>
          <cell r="I27" t="str">
            <v>O</v>
          </cell>
          <cell r="J27">
            <v>26.28</v>
          </cell>
          <cell r="K27">
            <v>0</v>
          </cell>
        </row>
        <row r="28">
          <cell r="B28">
            <v>30.937500000000004</v>
          </cell>
          <cell r="C28">
            <v>39.4</v>
          </cell>
          <cell r="D28">
            <v>25.9</v>
          </cell>
          <cell r="E28">
            <v>54.416666666666664</v>
          </cell>
          <cell r="F28">
            <v>73</v>
          </cell>
          <cell r="G28">
            <v>26</v>
          </cell>
          <cell r="H28">
            <v>14.76</v>
          </cell>
          <cell r="I28" t="str">
            <v>O</v>
          </cell>
          <cell r="J28">
            <v>43.2</v>
          </cell>
          <cell r="K28">
            <v>0.4</v>
          </cell>
        </row>
        <row r="29">
          <cell r="B29">
            <v>26.962500000000002</v>
          </cell>
          <cell r="C29">
            <v>37.6</v>
          </cell>
          <cell r="D29">
            <v>21.7</v>
          </cell>
          <cell r="E29">
            <v>73.25</v>
          </cell>
          <cell r="F29">
            <v>94</v>
          </cell>
          <cell r="G29">
            <v>38</v>
          </cell>
          <cell r="H29">
            <v>27</v>
          </cell>
          <cell r="I29" t="str">
            <v>O</v>
          </cell>
          <cell r="J29">
            <v>73.08</v>
          </cell>
          <cell r="K29">
            <v>10.799999999999999</v>
          </cell>
        </row>
        <row r="30">
          <cell r="B30">
            <v>25.537500000000005</v>
          </cell>
          <cell r="C30">
            <v>34</v>
          </cell>
          <cell r="D30">
            <v>21</v>
          </cell>
          <cell r="E30">
            <v>71.541666666666671</v>
          </cell>
          <cell r="F30">
            <v>92</v>
          </cell>
          <cell r="G30">
            <v>34</v>
          </cell>
          <cell r="H30">
            <v>14.76</v>
          </cell>
          <cell r="I30" t="str">
            <v>O</v>
          </cell>
          <cell r="J30">
            <v>32.4</v>
          </cell>
          <cell r="K30">
            <v>0</v>
          </cell>
        </row>
        <row r="31">
          <cell r="B31">
            <v>27.374999999999996</v>
          </cell>
          <cell r="C31">
            <v>36.700000000000003</v>
          </cell>
          <cell r="D31">
            <v>17.3</v>
          </cell>
          <cell r="E31">
            <v>43.333333333333336</v>
          </cell>
          <cell r="F31">
            <v>80</v>
          </cell>
          <cell r="G31">
            <v>16</v>
          </cell>
          <cell r="H31">
            <v>12.96</v>
          </cell>
          <cell r="I31" t="str">
            <v>O</v>
          </cell>
          <cell r="J31">
            <v>27.720000000000002</v>
          </cell>
          <cell r="K31">
            <v>0</v>
          </cell>
        </row>
        <row r="32">
          <cell r="B32">
            <v>28.325000000000003</v>
          </cell>
          <cell r="C32">
            <v>39.700000000000003</v>
          </cell>
          <cell r="D32">
            <v>18.2</v>
          </cell>
          <cell r="E32">
            <v>45.625</v>
          </cell>
          <cell r="F32">
            <v>81</v>
          </cell>
          <cell r="G32">
            <v>11</v>
          </cell>
          <cell r="H32">
            <v>10.08</v>
          </cell>
          <cell r="I32" t="str">
            <v>O</v>
          </cell>
          <cell r="J32">
            <v>23.040000000000003</v>
          </cell>
          <cell r="K32">
            <v>0</v>
          </cell>
        </row>
        <row r="33">
          <cell r="B33">
            <v>30.854166666666671</v>
          </cell>
          <cell r="C33">
            <v>40.299999999999997</v>
          </cell>
          <cell r="D33">
            <v>22.3</v>
          </cell>
          <cell r="E33">
            <v>43.125</v>
          </cell>
          <cell r="F33">
            <v>74</v>
          </cell>
          <cell r="G33">
            <v>15</v>
          </cell>
          <cell r="H33">
            <v>15.120000000000001</v>
          </cell>
          <cell r="I33" t="str">
            <v>O</v>
          </cell>
          <cell r="J33">
            <v>39.96</v>
          </cell>
          <cell r="K33">
            <v>0</v>
          </cell>
        </row>
        <row r="34">
          <cell r="B34">
            <v>31.199999999999992</v>
          </cell>
          <cell r="C34">
            <v>40.200000000000003</v>
          </cell>
          <cell r="D34">
            <v>21.6</v>
          </cell>
          <cell r="E34">
            <v>48.333333333333336</v>
          </cell>
          <cell r="F34">
            <v>84</v>
          </cell>
          <cell r="G34">
            <v>21</v>
          </cell>
          <cell r="H34">
            <v>11.520000000000001</v>
          </cell>
          <cell r="I34" t="str">
            <v>O</v>
          </cell>
          <cell r="J34">
            <v>29.52</v>
          </cell>
          <cell r="K34">
            <v>0</v>
          </cell>
        </row>
        <row r="35">
          <cell r="B35">
            <v>32.225000000000001</v>
          </cell>
          <cell r="C35">
            <v>39.700000000000003</v>
          </cell>
          <cell r="D35">
            <v>26</v>
          </cell>
          <cell r="E35">
            <v>50.583333333333336</v>
          </cell>
          <cell r="F35">
            <v>79</v>
          </cell>
          <cell r="G35">
            <v>28</v>
          </cell>
          <cell r="H35">
            <v>13.32</v>
          </cell>
          <cell r="I35" t="str">
            <v>O</v>
          </cell>
          <cell r="J35">
            <v>28.44</v>
          </cell>
          <cell r="K35">
            <v>0</v>
          </cell>
        </row>
      </sheetData>
      <sheetData sheetId="1">
        <row r="5">
          <cell r="B5">
            <v>31.120833333333334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24.266666666666666</v>
          </cell>
          <cell r="C5">
            <v>29.2</v>
          </cell>
          <cell r="D5">
            <v>20.8</v>
          </cell>
          <cell r="E5">
            <v>83.875</v>
          </cell>
          <cell r="F5">
            <v>95</v>
          </cell>
          <cell r="G5">
            <v>66</v>
          </cell>
          <cell r="H5">
            <v>29.52</v>
          </cell>
          <cell r="I5" t="str">
            <v>NE</v>
          </cell>
          <cell r="J5">
            <v>54.36</v>
          </cell>
          <cell r="K5">
            <v>0</v>
          </cell>
        </row>
        <row r="6">
          <cell r="B6">
            <v>23.970833333333335</v>
          </cell>
          <cell r="C6">
            <v>30.4</v>
          </cell>
          <cell r="D6">
            <v>19.3</v>
          </cell>
          <cell r="E6">
            <v>75.041666666666671</v>
          </cell>
          <cell r="F6">
            <v>94</v>
          </cell>
          <cell r="G6">
            <v>50</v>
          </cell>
          <cell r="H6">
            <v>13.32</v>
          </cell>
          <cell r="I6" t="str">
            <v>S</v>
          </cell>
          <cell r="J6">
            <v>29.16</v>
          </cell>
          <cell r="K6">
            <v>0</v>
          </cell>
        </row>
        <row r="7">
          <cell r="B7">
            <v>24.766666666666669</v>
          </cell>
          <cell r="C7">
            <v>33</v>
          </cell>
          <cell r="D7">
            <v>19.3</v>
          </cell>
          <cell r="E7">
            <v>81.291666666666671</v>
          </cell>
          <cell r="F7">
            <v>96</v>
          </cell>
          <cell r="G7">
            <v>53</v>
          </cell>
          <cell r="H7">
            <v>16.559999999999999</v>
          </cell>
          <cell r="I7" t="str">
            <v>S</v>
          </cell>
          <cell r="J7">
            <v>37.080000000000005</v>
          </cell>
          <cell r="K7">
            <v>1.2</v>
          </cell>
        </row>
        <row r="8">
          <cell r="B8">
            <v>24.916666666666671</v>
          </cell>
          <cell r="C8">
            <v>33.700000000000003</v>
          </cell>
          <cell r="D8">
            <v>20.3</v>
          </cell>
          <cell r="E8">
            <v>84.208333333333329</v>
          </cell>
          <cell r="F8">
            <v>97</v>
          </cell>
          <cell r="G8">
            <v>53</v>
          </cell>
          <cell r="H8">
            <v>0.72000000000000008</v>
          </cell>
          <cell r="I8" t="str">
            <v>L</v>
          </cell>
          <cell r="J8">
            <v>54.72</v>
          </cell>
          <cell r="K8">
            <v>1.4</v>
          </cell>
        </row>
        <row r="9">
          <cell r="B9">
            <v>26.916666666666671</v>
          </cell>
          <cell r="C9">
            <v>35</v>
          </cell>
          <cell r="D9">
            <v>20.2</v>
          </cell>
          <cell r="E9">
            <v>75.916666666666671</v>
          </cell>
          <cell r="F9">
            <v>96</v>
          </cell>
          <cell r="G9">
            <v>41</v>
          </cell>
          <cell r="H9">
            <v>7.2</v>
          </cell>
          <cell r="I9" t="str">
            <v>N</v>
          </cell>
          <cell r="J9">
            <v>30.240000000000002</v>
          </cell>
          <cell r="K9">
            <v>0</v>
          </cell>
        </row>
        <row r="10">
          <cell r="B10">
            <v>27.974999999999998</v>
          </cell>
          <cell r="C10">
            <v>34.799999999999997</v>
          </cell>
          <cell r="D10">
            <v>22.2</v>
          </cell>
          <cell r="E10">
            <v>74</v>
          </cell>
          <cell r="F10">
            <v>94</v>
          </cell>
          <cell r="G10">
            <v>46</v>
          </cell>
          <cell r="H10">
            <v>21.240000000000002</v>
          </cell>
          <cell r="I10" t="str">
            <v>N</v>
          </cell>
          <cell r="J10">
            <v>39.24</v>
          </cell>
          <cell r="K10">
            <v>0</v>
          </cell>
        </row>
        <row r="11">
          <cell r="B11">
            <v>27.558333333333337</v>
          </cell>
          <cell r="C11">
            <v>34.200000000000003</v>
          </cell>
          <cell r="D11">
            <v>23</v>
          </cell>
          <cell r="E11">
            <v>75.666666666666671</v>
          </cell>
          <cell r="F11">
            <v>94</v>
          </cell>
          <cell r="G11">
            <v>50</v>
          </cell>
          <cell r="H11">
            <v>29.16</v>
          </cell>
          <cell r="I11" t="str">
            <v>NE</v>
          </cell>
          <cell r="J11">
            <v>47.519999999999996</v>
          </cell>
          <cell r="K11">
            <v>0</v>
          </cell>
        </row>
        <row r="12">
          <cell r="B12">
            <v>27.482608695652175</v>
          </cell>
          <cell r="C12">
            <v>33.4</v>
          </cell>
          <cell r="D12">
            <v>23.1</v>
          </cell>
          <cell r="E12">
            <v>77.913043478260875</v>
          </cell>
          <cell r="F12">
            <v>94</v>
          </cell>
          <cell r="G12">
            <v>53</v>
          </cell>
          <cell r="H12">
            <v>27.720000000000002</v>
          </cell>
          <cell r="I12" t="str">
            <v>NO</v>
          </cell>
          <cell r="J12">
            <v>56.88</v>
          </cell>
          <cell r="K12">
            <v>1.4</v>
          </cell>
        </row>
        <row r="13">
          <cell r="B13">
            <v>23.204166666666676</v>
          </cell>
          <cell r="C13">
            <v>27.8</v>
          </cell>
          <cell r="D13">
            <v>21.1</v>
          </cell>
          <cell r="E13">
            <v>93.791666666666671</v>
          </cell>
          <cell r="F13">
            <v>96</v>
          </cell>
          <cell r="G13">
            <v>77</v>
          </cell>
          <cell r="H13">
            <v>12.6</v>
          </cell>
          <cell r="I13" t="str">
            <v>NE</v>
          </cell>
          <cell r="J13">
            <v>36</v>
          </cell>
          <cell r="K13">
            <v>37.000000000000007</v>
          </cell>
        </row>
        <row r="14">
          <cell r="B14">
            <v>24.391666666666666</v>
          </cell>
          <cell r="C14">
            <v>30.6</v>
          </cell>
          <cell r="D14">
            <v>20.7</v>
          </cell>
          <cell r="E14">
            <v>88</v>
          </cell>
          <cell r="F14">
            <v>97</v>
          </cell>
          <cell r="G14">
            <v>61</v>
          </cell>
          <cell r="H14">
            <v>9</v>
          </cell>
          <cell r="I14" t="str">
            <v>SE</v>
          </cell>
          <cell r="J14">
            <v>22.68</v>
          </cell>
          <cell r="K14">
            <v>15.2</v>
          </cell>
        </row>
        <row r="15">
          <cell r="B15">
            <v>25.229166666666671</v>
          </cell>
          <cell r="C15">
            <v>30.2</v>
          </cell>
          <cell r="D15">
            <v>19.8</v>
          </cell>
          <cell r="E15">
            <v>68.083333333333329</v>
          </cell>
          <cell r="F15">
            <v>87</v>
          </cell>
          <cell r="G15">
            <v>42</v>
          </cell>
          <cell r="H15">
            <v>11.879999999999999</v>
          </cell>
          <cell r="I15" t="str">
            <v>L</v>
          </cell>
          <cell r="J15">
            <v>31.319999999999997</v>
          </cell>
          <cell r="K15">
            <v>0</v>
          </cell>
        </row>
        <row r="16">
          <cell r="B16">
            <v>23.708333333333332</v>
          </cell>
          <cell r="C16">
            <v>31.3</v>
          </cell>
          <cell r="D16">
            <v>16.399999999999999</v>
          </cell>
          <cell r="E16">
            <v>69</v>
          </cell>
          <cell r="F16">
            <v>93</v>
          </cell>
          <cell r="G16">
            <v>43</v>
          </cell>
          <cell r="H16">
            <v>7.9200000000000008</v>
          </cell>
          <cell r="I16" t="str">
            <v>SE</v>
          </cell>
          <cell r="J16">
            <v>27.720000000000002</v>
          </cell>
          <cell r="K16">
            <v>0</v>
          </cell>
        </row>
        <row r="17">
          <cell r="B17">
            <v>24.641666666666666</v>
          </cell>
          <cell r="C17">
            <v>32.200000000000003</v>
          </cell>
          <cell r="D17">
            <v>18.899999999999999</v>
          </cell>
          <cell r="E17">
            <v>75.583333333333329</v>
          </cell>
          <cell r="F17">
            <v>92</v>
          </cell>
          <cell r="G17">
            <v>51</v>
          </cell>
          <cell r="H17">
            <v>5.4</v>
          </cell>
          <cell r="I17" t="str">
            <v>SE</v>
          </cell>
          <cell r="J17">
            <v>18.36</v>
          </cell>
          <cell r="K17">
            <v>0</v>
          </cell>
        </row>
        <row r="18">
          <cell r="B18">
            <v>24.974999999999994</v>
          </cell>
          <cell r="C18">
            <v>32.9</v>
          </cell>
          <cell r="D18">
            <v>20.100000000000001</v>
          </cell>
          <cell r="E18">
            <v>81.458333333333329</v>
          </cell>
          <cell r="F18">
            <v>96</v>
          </cell>
          <cell r="G18">
            <v>49</v>
          </cell>
          <cell r="H18">
            <v>10.8</v>
          </cell>
          <cell r="I18" t="str">
            <v>SE</v>
          </cell>
          <cell r="J18">
            <v>39.96</v>
          </cell>
          <cell r="K18">
            <v>0.2</v>
          </cell>
        </row>
        <row r="19">
          <cell r="B19">
            <v>25.283333333333335</v>
          </cell>
          <cell r="C19">
            <v>33</v>
          </cell>
          <cell r="D19">
            <v>20.399999999999999</v>
          </cell>
          <cell r="E19">
            <v>80.375</v>
          </cell>
          <cell r="F19">
            <v>96</v>
          </cell>
          <cell r="G19">
            <v>41</v>
          </cell>
          <cell r="H19">
            <v>8.64</v>
          </cell>
          <cell r="I19" t="str">
            <v>L</v>
          </cell>
          <cell r="J19">
            <v>32.04</v>
          </cell>
          <cell r="K19">
            <v>0.60000000000000009</v>
          </cell>
        </row>
        <row r="20">
          <cell r="B20">
            <v>24.404166666666669</v>
          </cell>
          <cell r="C20">
            <v>32.9</v>
          </cell>
          <cell r="D20">
            <v>18.7</v>
          </cell>
          <cell r="E20">
            <v>79.25</v>
          </cell>
          <cell r="F20">
            <v>97</v>
          </cell>
          <cell r="G20">
            <v>43</v>
          </cell>
          <cell r="H20">
            <v>15.840000000000002</v>
          </cell>
          <cell r="I20" t="str">
            <v>O</v>
          </cell>
          <cell r="J20">
            <v>31.680000000000003</v>
          </cell>
          <cell r="K20">
            <v>28.799999999999997</v>
          </cell>
        </row>
        <row r="21">
          <cell r="B21">
            <v>24.895833333333332</v>
          </cell>
          <cell r="C21">
            <v>33.6</v>
          </cell>
          <cell r="D21">
            <v>18.8</v>
          </cell>
          <cell r="E21">
            <v>79.25</v>
          </cell>
          <cell r="F21">
            <v>97</v>
          </cell>
          <cell r="G21">
            <v>53</v>
          </cell>
          <cell r="H21">
            <v>11.16</v>
          </cell>
          <cell r="I21" t="str">
            <v>NO</v>
          </cell>
          <cell r="J21">
            <v>30.240000000000002</v>
          </cell>
          <cell r="K21">
            <v>0</v>
          </cell>
        </row>
        <row r="22">
          <cell r="B22">
            <v>26.308333333333337</v>
          </cell>
          <cell r="C22">
            <v>34.5</v>
          </cell>
          <cell r="D22">
            <v>19.8</v>
          </cell>
          <cell r="E22">
            <v>75.666666666666671</v>
          </cell>
          <cell r="F22">
            <v>97</v>
          </cell>
          <cell r="G22">
            <v>38</v>
          </cell>
          <cell r="H22">
            <v>8.2799999999999994</v>
          </cell>
          <cell r="I22" t="str">
            <v>SO</v>
          </cell>
          <cell r="J22">
            <v>38.159999999999997</v>
          </cell>
          <cell r="K22">
            <v>4</v>
          </cell>
        </row>
        <row r="23">
          <cell r="B23">
            <v>26.765217391304351</v>
          </cell>
          <cell r="C23">
            <v>34.5</v>
          </cell>
          <cell r="D23">
            <v>20.5</v>
          </cell>
          <cell r="E23">
            <v>74.217391304347828</v>
          </cell>
          <cell r="F23">
            <v>96</v>
          </cell>
          <cell r="G23">
            <v>40</v>
          </cell>
          <cell r="H23">
            <v>13.68</v>
          </cell>
          <cell r="I23" t="str">
            <v>NO</v>
          </cell>
          <cell r="J23">
            <v>38.519999999999996</v>
          </cell>
          <cell r="K23">
            <v>0</v>
          </cell>
        </row>
        <row r="24">
          <cell r="B24">
            <v>25.683333333333326</v>
          </cell>
          <cell r="C24">
            <v>34.299999999999997</v>
          </cell>
          <cell r="D24">
            <v>17.899999999999999</v>
          </cell>
          <cell r="E24">
            <v>69.625</v>
          </cell>
          <cell r="F24">
            <v>96</v>
          </cell>
          <cell r="G24">
            <v>40</v>
          </cell>
          <cell r="H24">
            <v>12.24</v>
          </cell>
          <cell r="I24" t="str">
            <v>S</v>
          </cell>
          <cell r="J24">
            <v>33.480000000000004</v>
          </cell>
          <cell r="K24">
            <v>0</v>
          </cell>
        </row>
        <row r="25">
          <cell r="B25">
            <v>26.220833333333331</v>
          </cell>
          <cell r="C25">
            <v>32</v>
          </cell>
          <cell r="D25">
            <v>21.7</v>
          </cell>
          <cell r="E25">
            <v>69.166666666666671</v>
          </cell>
          <cell r="F25">
            <v>94</v>
          </cell>
          <cell r="G25">
            <v>42</v>
          </cell>
          <cell r="H25">
            <v>9.3600000000000012</v>
          </cell>
          <cell r="I25" t="str">
            <v>L</v>
          </cell>
          <cell r="J25">
            <v>26.64</v>
          </cell>
          <cell r="K25">
            <v>0</v>
          </cell>
        </row>
        <row r="26">
          <cell r="B26">
            <v>25.804166666666664</v>
          </cell>
          <cell r="C26">
            <v>32.299999999999997</v>
          </cell>
          <cell r="D26">
            <v>20.8</v>
          </cell>
          <cell r="E26">
            <v>59.958333333333336</v>
          </cell>
          <cell r="F26">
            <v>79</v>
          </cell>
          <cell r="G26">
            <v>37</v>
          </cell>
          <cell r="H26">
            <v>9.3600000000000012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25.595833333333328</v>
          </cell>
          <cell r="C27">
            <v>34.5</v>
          </cell>
          <cell r="D27">
            <v>18</v>
          </cell>
          <cell r="E27">
            <v>67.875</v>
          </cell>
          <cell r="F27">
            <v>96</v>
          </cell>
          <cell r="G27">
            <v>29</v>
          </cell>
          <cell r="H27">
            <v>6.84</v>
          </cell>
          <cell r="I27" t="str">
            <v>SE</v>
          </cell>
          <cell r="J27">
            <v>21.96</v>
          </cell>
          <cell r="K27">
            <v>0</v>
          </cell>
        </row>
        <row r="28">
          <cell r="B28">
            <v>27.224999999999998</v>
          </cell>
          <cell r="C28">
            <v>36.4</v>
          </cell>
          <cell r="D28">
            <v>19.399999999999999</v>
          </cell>
          <cell r="E28">
            <v>67.291666666666671</v>
          </cell>
          <cell r="F28">
            <v>95</v>
          </cell>
          <cell r="G28">
            <v>32</v>
          </cell>
          <cell r="H28">
            <v>7.2</v>
          </cell>
          <cell r="I28" t="str">
            <v>SE</v>
          </cell>
          <cell r="J28">
            <v>19.079999999999998</v>
          </cell>
          <cell r="K28">
            <v>0</v>
          </cell>
        </row>
        <row r="29">
          <cell r="B29">
            <v>26.083333333333329</v>
          </cell>
          <cell r="C29">
            <v>32.1</v>
          </cell>
          <cell r="D29">
            <v>22.2</v>
          </cell>
          <cell r="E29">
            <v>78.625</v>
          </cell>
          <cell r="F29">
            <v>95</v>
          </cell>
          <cell r="G29">
            <v>55</v>
          </cell>
          <cell r="H29">
            <v>16.920000000000002</v>
          </cell>
          <cell r="I29" t="str">
            <v>N</v>
          </cell>
          <cell r="J29">
            <v>43.56</v>
          </cell>
          <cell r="K29">
            <v>0.8</v>
          </cell>
        </row>
        <row r="30">
          <cell r="B30">
            <v>25.704166666666669</v>
          </cell>
          <cell r="C30">
            <v>34.799999999999997</v>
          </cell>
          <cell r="D30">
            <v>20.100000000000001</v>
          </cell>
          <cell r="E30">
            <v>68.958333333333329</v>
          </cell>
          <cell r="F30">
            <v>95</v>
          </cell>
          <cell r="G30">
            <v>29</v>
          </cell>
          <cell r="H30">
            <v>14.4</v>
          </cell>
          <cell r="I30" t="str">
            <v>S</v>
          </cell>
          <cell r="J30">
            <v>34.56</v>
          </cell>
          <cell r="K30">
            <v>0</v>
          </cell>
        </row>
        <row r="31">
          <cell r="B31">
            <v>25.208333333333329</v>
          </cell>
          <cell r="C31">
            <v>35.299999999999997</v>
          </cell>
          <cell r="D31">
            <v>13.7</v>
          </cell>
          <cell r="E31">
            <v>55.416666666666664</v>
          </cell>
          <cell r="F31">
            <v>94</v>
          </cell>
          <cell r="G31">
            <v>26</v>
          </cell>
          <cell r="H31">
            <v>6.12</v>
          </cell>
          <cell r="I31" t="str">
            <v>SO</v>
          </cell>
          <cell r="J31">
            <v>17.64</v>
          </cell>
          <cell r="K31">
            <v>0</v>
          </cell>
        </row>
        <row r="32">
          <cell r="B32">
            <v>26.275000000000002</v>
          </cell>
          <cell r="C32">
            <v>35.799999999999997</v>
          </cell>
          <cell r="D32">
            <v>17</v>
          </cell>
          <cell r="E32">
            <v>65.166666666666671</v>
          </cell>
          <cell r="F32">
            <v>95</v>
          </cell>
          <cell r="G32">
            <v>32</v>
          </cell>
          <cell r="H32">
            <v>11.520000000000001</v>
          </cell>
          <cell r="I32" t="str">
            <v>SE</v>
          </cell>
          <cell r="J32">
            <v>25.2</v>
          </cell>
          <cell r="K32">
            <v>0</v>
          </cell>
        </row>
        <row r="33">
          <cell r="B33">
            <v>27.174999999999997</v>
          </cell>
          <cell r="C33">
            <v>34.9</v>
          </cell>
          <cell r="D33">
            <v>20.9</v>
          </cell>
          <cell r="E33">
            <v>62.666666666666664</v>
          </cell>
          <cell r="F33">
            <v>92</v>
          </cell>
          <cell r="G33">
            <v>30</v>
          </cell>
          <cell r="H33">
            <v>14.76</v>
          </cell>
          <cell r="I33" t="str">
            <v>SE</v>
          </cell>
          <cell r="J33">
            <v>33.119999999999997</v>
          </cell>
          <cell r="K33">
            <v>0</v>
          </cell>
        </row>
        <row r="34">
          <cell r="B34">
            <v>27.325000000000006</v>
          </cell>
          <cell r="C34">
            <v>36.4</v>
          </cell>
          <cell r="D34">
            <v>20.3</v>
          </cell>
          <cell r="E34">
            <v>66.791666666666671</v>
          </cell>
          <cell r="F34">
            <v>95</v>
          </cell>
          <cell r="G34">
            <v>33</v>
          </cell>
          <cell r="H34">
            <v>9.7200000000000006</v>
          </cell>
          <cell r="I34" t="str">
            <v>SE</v>
          </cell>
          <cell r="J34">
            <v>25.2</v>
          </cell>
          <cell r="K34">
            <v>0</v>
          </cell>
        </row>
        <row r="35">
          <cell r="B35">
            <v>27.033333333333335</v>
          </cell>
          <cell r="C35">
            <v>33.700000000000003</v>
          </cell>
          <cell r="D35">
            <v>20.6</v>
          </cell>
          <cell r="E35">
            <v>73.5</v>
          </cell>
          <cell r="F35">
            <v>95</v>
          </cell>
          <cell r="G35">
            <v>48</v>
          </cell>
          <cell r="H35">
            <v>12.6</v>
          </cell>
          <cell r="I35" t="str">
            <v>L</v>
          </cell>
          <cell r="J35">
            <v>29.16</v>
          </cell>
          <cell r="K35">
            <v>0</v>
          </cell>
        </row>
      </sheetData>
      <sheetData sheetId="1">
        <row r="5">
          <cell r="B5">
            <v>27.654166666666669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23.525000000000006</v>
          </cell>
          <cell r="C5">
            <v>29.8</v>
          </cell>
          <cell r="D5">
            <v>20.8</v>
          </cell>
          <cell r="E5">
            <v>85.666666666666671</v>
          </cell>
          <cell r="F5">
            <v>96</v>
          </cell>
          <cell r="G5">
            <v>57</v>
          </cell>
          <cell r="H5">
            <v>25.56</v>
          </cell>
          <cell r="I5" t="str">
            <v>O</v>
          </cell>
          <cell r="J5">
            <v>60.839999999999996</v>
          </cell>
          <cell r="K5">
            <v>2.6</v>
          </cell>
        </row>
        <row r="6">
          <cell r="B6">
            <v>23.229166666666668</v>
          </cell>
          <cell r="C6">
            <v>28.6</v>
          </cell>
          <cell r="D6">
            <v>20.100000000000001</v>
          </cell>
          <cell r="E6">
            <v>85.166666666666671</v>
          </cell>
          <cell r="F6">
            <v>97</v>
          </cell>
          <cell r="G6">
            <v>59</v>
          </cell>
          <cell r="H6">
            <v>16.2</v>
          </cell>
          <cell r="I6" t="str">
            <v>SO</v>
          </cell>
          <cell r="J6">
            <v>29.880000000000003</v>
          </cell>
          <cell r="K6">
            <v>0</v>
          </cell>
        </row>
        <row r="7">
          <cell r="B7">
            <v>23.737499999999997</v>
          </cell>
          <cell r="C7">
            <v>31.6</v>
          </cell>
          <cell r="D7">
            <v>18.3</v>
          </cell>
          <cell r="E7">
            <v>82</v>
          </cell>
          <cell r="F7">
            <v>97</v>
          </cell>
          <cell r="G7">
            <v>48</v>
          </cell>
          <cell r="H7">
            <v>20.16</v>
          </cell>
          <cell r="I7" t="str">
            <v>L</v>
          </cell>
          <cell r="J7">
            <v>34.56</v>
          </cell>
          <cell r="K7">
            <v>10</v>
          </cell>
        </row>
        <row r="8">
          <cell r="B8">
            <v>23.824999999999999</v>
          </cell>
          <cell r="C8">
            <v>31.5</v>
          </cell>
          <cell r="D8">
            <v>20.2</v>
          </cell>
          <cell r="E8">
            <v>83.666666666666671</v>
          </cell>
          <cell r="F8">
            <v>96</v>
          </cell>
          <cell r="G8">
            <v>53</v>
          </cell>
          <cell r="H8">
            <v>18.720000000000002</v>
          </cell>
          <cell r="I8" t="str">
            <v>L</v>
          </cell>
          <cell r="J8">
            <v>52.2</v>
          </cell>
          <cell r="K8">
            <v>0.8</v>
          </cell>
        </row>
        <row r="9">
          <cell r="B9">
            <v>25.016666666666662</v>
          </cell>
          <cell r="C9">
            <v>30.8</v>
          </cell>
          <cell r="D9">
            <v>20.2</v>
          </cell>
          <cell r="E9">
            <v>77.833333333333329</v>
          </cell>
          <cell r="F9">
            <v>96</v>
          </cell>
          <cell r="G9">
            <v>53</v>
          </cell>
          <cell r="H9">
            <v>1.08</v>
          </cell>
          <cell r="I9" t="str">
            <v>N</v>
          </cell>
          <cell r="J9">
            <v>21.6</v>
          </cell>
          <cell r="K9">
            <v>0</v>
          </cell>
        </row>
        <row r="10">
          <cell r="B10">
            <v>25.825000000000003</v>
          </cell>
          <cell r="C10">
            <v>31.9</v>
          </cell>
          <cell r="D10">
            <v>20.9</v>
          </cell>
          <cell r="E10">
            <v>75.5</v>
          </cell>
          <cell r="F10">
            <v>95</v>
          </cell>
          <cell r="G10">
            <v>47</v>
          </cell>
          <cell r="H10">
            <v>19.079999999999998</v>
          </cell>
          <cell r="I10" t="str">
            <v>NO</v>
          </cell>
          <cell r="J10">
            <v>38.880000000000003</v>
          </cell>
          <cell r="K10">
            <v>0</v>
          </cell>
        </row>
        <row r="11">
          <cell r="B11">
            <v>25.308333333333326</v>
          </cell>
          <cell r="C11">
            <v>31.1</v>
          </cell>
          <cell r="D11">
            <v>22</v>
          </cell>
          <cell r="E11">
            <v>81.291666666666671</v>
          </cell>
          <cell r="F11">
            <v>94</v>
          </cell>
          <cell r="G11">
            <v>57</v>
          </cell>
          <cell r="H11">
            <v>26.28</v>
          </cell>
          <cell r="I11" t="str">
            <v>NO</v>
          </cell>
          <cell r="J11">
            <v>48.6</v>
          </cell>
          <cell r="K11">
            <v>1.4</v>
          </cell>
        </row>
        <row r="12">
          <cell r="B12">
            <v>25.529166666666669</v>
          </cell>
          <cell r="C12">
            <v>32.299999999999997</v>
          </cell>
          <cell r="D12">
            <v>21.9</v>
          </cell>
          <cell r="E12">
            <v>80.5</v>
          </cell>
          <cell r="F12">
            <v>93</v>
          </cell>
          <cell r="G12">
            <v>50</v>
          </cell>
          <cell r="H12">
            <v>24.840000000000003</v>
          </cell>
          <cell r="I12" t="str">
            <v>NO</v>
          </cell>
          <cell r="J12">
            <v>42.12</v>
          </cell>
          <cell r="K12">
            <v>0</v>
          </cell>
        </row>
        <row r="13">
          <cell r="B13">
            <v>23.895833333333329</v>
          </cell>
          <cell r="C13">
            <v>30.7</v>
          </cell>
          <cell r="D13">
            <v>21.3</v>
          </cell>
          <cell r="E13">
            <v>86.916666666666671</v>
          </cell>
          <cell r="F13">
            <v>96</v>
          </cell>
          <cell r="G13">
            <v>60</v>
          </cell>
          <cell r="H13">
            <v>37.080000000000005</v>
          </cell>
          <cell r="I13" t="str">
            <v>NO</v>
          </cell>
          <cell r="J13">
            <v>61.92</v>
          </cell>
          <cell r="K13">
            <v>9.8000000000000007</v>
          </cell>
        </row>
        <row r="14">
          <cell r="B14">
            <v>22.520833333333329</v>
          </cell>
          <cell r="C14">
            <v>27.9</v>
          </cell>
          <cell r="D14">
            <v>20.5</v>
          </cell>
          <cell r="E14">
            <v>92.958333333333329</v>
          </cell>
          <cell r="F14">
            <v>97</v>
          </cell>
          <cell r="G14">
            <v>67</v>
          </cell>
          <cell r="H14">
            <v>21.240000000000002</v>
          </cell>
          <cell r="I14" t="str">
            <v>SE</v>
          </cell>
          <cell r="J14">
            <v>30.6</v>
          </cell>
          <cell r="K14">
            <v>9</v>
          </cell>
        </row>
        <row r="15">
          <cell r="B15">
            <v>23.158333333333335</v>
          </cell>
          <cell r="C15">
            <v>27.9</v>
          </cell>
          <cell r="D15">
            <v>20</v>
          </cell>
          <cell r="E15">
            <v>83.416666666666671</v>
          </cell>
          <cell r="F15">
            <v>97</v>
          </cell>
          <cell r="G15">
            <v>59</v>
          </cell>
          <cell r="H15">
            <v>20.16</v>
          </cell>
          <cell r="I15" t="str">
            <v>L</v>
          </cell>
          <cell r="J15">
            <v>34.56</v>
          </cell>
          <cell r="K15">
            <v>5.3999999999999995</v>
          </cell>
        </row>
        <row r="16">
          <cell r="B16">
            <v>22.979166666666668</v>
          </cell>
          <cell r="C16">
            <v>29.5</v>
          </cell>
          <cell r="D16">
            <v>17.600000000000001</v>
          </cell>
          <cell r="E16">
            <v>75.166666666666671</v>
          </cell>
          <cell r="F16">
            <v>90</v>
          </cell>
          <cell r="G16">
            <v>53</v>
          </cell>
          <cell r="H16">
            <v>22.32</v>
          </cell>
          <cell r="I16" t="str">
            <v>L</v>
          </cell>
          <cell r="J16">
            <v>32.04</v>
          </cell>
          <cell r="K16">
            <v>0</v>
          </cell>
        </row>
        <row r="17">
          <cell r="B17">
            <v>22.8</v>
          </cell>
          <cell r="C17">
            <v>26.9</v>
          </cell>
          <cell r="D17">
            <v>18.2</v>
          </cell>
          <cell r="E17">
            <v>84.166666666666671</v>
          </cell>
          <cell r="F17">
            <v>96</v>
          </cell>
          <cell r="G17">
            <v>68</v>
          </cell>
          <cell r="H17">
            <v>9</v>
          </cell>
          <cell r="I17" t="str">
            <v>NE</v>
          </cell>
          <cell r="J17">
            <v>28.08</v>
          </cell>
          <cell r="K17">
            <v>1</v>
          </cell>
        </row>
        <row r="18">
          <cell r="B18">
            <v>22.162499999999998</v>
          </cell>
          <cell r="C18">
            <v>26.2</v>
          </cell>
          <cell r="D18">
            <v>19</v>
          </cell>
          <cell r="E18">
            <v>89.458333333333329</v>
          </cell>
          <cell r="F18">
            <v>96</v>
          </cell>
          <cell r="G18">
            <v>74</v>
          </cell>
          <cell r="H18">
            <v>0</v>
          </cell>
          <cell r="I18" t="str">
            <v>N</v>
          </cell>
          <cell r="J18">
            <v>21.6</v>
          </cell>
          <cell r="K18">
            <v>2.6</v>
          </cell>
        </row>
        <row r="19">
          <cell r="B19">
            <v>22.974999999999998</v>
          </cell>
          <cell r="C19">
            <v>28.7</v>
          </cell>
          <cell r="D19">
            <v>18.2</v>
          </cell>
          <cell r="E19">
            <v>87.083333333333329</v>
          </cell>
          <cell r="F19">
            <v>97</v>
          </cell>
          <cell r="G19">
            <v>59</v>
          </cell>
          <cell r="H19">
            <v>14.76</v>
          </cell>
          <cell r="I19" t="str">
            <v>NO</v>
          </cell>
          <cell r="J19">
            <v>31.319999999999997</v>
          </cell>
          <cell r="K19">
            <v>56.4</v>
          </cell>
        </row>
        <row r="20">
          <cell r="B20">
            <v>22.674999999999997</v>
          </cell>
          <cell r="C20">
            <v>28.7</v>
          </cell>
          <cell r="D20">
            <v>18.100000000000001</v>
          </cell>
          <cell r="E20">
            <v>86.875</v>
          </cell>
          <cell r="F20">
            <v>97</v>
          </cell>
          <cell r="G20">
            <v>61</v>
          </cell>
          <cell r="H20">
            <v>19.8</v>
          </cell>
          <cell r="I20" t="str">
            <v>NO</v>
          </cell>
          <cell r="J20">
            <v>55.080000000000005</v>
          </cell>
          <cell r="K20">
            <v>42.4</v>
          </cell>
        </row>
        <row r="21">
          <cell r="B21">
            <v>23.729166666666671</v>
          </cell>
          <cell r="C21">
            <v>30.8</v>
          </cell>
          <cell r="D21">
            <v>18.7</v>
          </cell>
          <cell r="E21">
            <v>84.25</v>
          </cell>
          <cell r="F21">
            <v>96</v>
          </cell>
          <cell r="G21">
            <v>55</v>
          </cell>
          <cell r="H21">
            <v>24.48</v>
          </cell>
          <cell r="I21" t="str">
            <v>O</v>
          </cell>
          <cell r="J21">
            <v>38.880000000000003</v>
          </cell>
          <cell r="K21">
            <v>0.6</v>
          </cell>
        </row>
        <row r="22">
          <cell r="B22">
            <v>24.691666666666666</v>
          </cell>
          <cell r="C22">
            <v>30.7</v>
          </cell>
          <cell r="D22">
            <v>21</v>
          </cell>
          <cell r="E22">
            <v>83.333333333333329</v>
          </cell>
          <cell r="F22">
            <v>96</v>
          </cell>
          <cell r="G22">
            <v>52</v>
          </cell>
          <cell r="H22">
            <v>21.240000000000002</v>
          </cell>
          <cell r="I22" t="str">
            <v>O</v>
          </cell>
          <cell r="J22">
            <v>41.76</v>
          </cell>
          <cell r="K22">
            <v>2.4000000000000004</v>
          </cell>
        </row>
        <row r="23">
          <cell r="B23">
            <v>24.837500000000002</v>
          </cell>
          <cell r="C23">
            <v>31.5</v>
          </cell>
          <cell r="D23">
            <v>19.100000000000001</v>
          </cell>
          <cell r="E23">
            <v>81.458333333333329</v>
          </cell>
          <cell r="F23">
            <v>97</v>
          </cell>
          <cell r="G23">
            <v>42</v>
          </cell>
          <cell r="H23">
            <v>14.04</v>
          </cell>
          <cell r="I23" t="str">
            <v>S</v>
          </cell>
          <cell r="J23">
            <v>21.240000000000002</v>
          </cell>
          <cell r="K23">
            <v>0</v>
          </cell>
        </row>
        <row r="24">
          <cell r="B24">
            <v>25.308333333333334</v>
          </cell>
          <cell r="C24">
            <v>30.5</v>
          </cell>
          <cell r="D24">
            <v>21.2</v>
          </cell>
          <cell r="E24">
            <v>75.75</v>
          </cell>
          <cell r="F24">
            <v>94</v>
          </cell>
          <cell r="G24">
            <v>48</v>
          </cell>
          <cell r="H24">
            <v>21.240000000000002</v>
          </cell>
          <cell r="I24" t="str">
            <v>S</v>
          </cell>
          <cell r="J24">
            <v>34.92</v>
          </cell>
          <cell r="K24">
            <v>2.8</v>
          </cell>
        </row>
        <row r="25">
          <cell r="B25">
            <v>24.324999999999999</v>
          </cell>
          <cell r="C25">
            <v>30.1</v>
          </cell>
          <cell r="D25">
            <v>18.899999999999999</v>
          </cell>
          <cell r="E25">
            <v>78.625</v>
          </cell>
          <cell r="F25">
            <v>96</v>
          </cell>
          <cell r="G25">
            <v>53</v>
          </cell>
          <cell r="H25">
            <v>17.28</v>
          </cell>
          <cell r="I25" t="str">
            <v>L</v>
          </cell>
          <cell r="J25">
            <v>32.04</v>
          </cell>
          <cell r="K25">
            <v>0</v>
          </cell>
        </row>
        <row r="26">
          <cell r="B26">
            <v>24.033333333333331</v>
          </cell>
          <cell r="C26">
            <v>30.4</v>
          </cell>
          <cell r="D26">
            <v>19.2</v>
          </cell>
          <cell r="E26">
            <v>77.916666666666671</v>
          </cell>
          <cell r="F26">
            <v>96</v>
          </cell>
          <cell r="G26">
            <v>47</v>
          </cell>
          <cell r="H26">
            <v>20.88</v>
          </cell>
          <cell r="I26" t="str">
            <v>L</v>
          </cell>
          <cell r="J26">
            <v>36.36</v>
          </cell>
          <cell r="K26">
            <v>0</v>
          </cell>
        </row>
        <row r="27">
          <cell r="B27">
            <v>24.716666666666669</v>
          </cell>
          <cell r="C27">
            <v>31.2</v>
          </cell>
          <cell r="D27">
            <v>19.7</v>
          </cell>
          <cell r="E27">
            <v>74.75</v>
          </cell>
          <cell r="F27">
            <v>91</v>
          </cell>
          <cell r="G27">
            <v>48</v>
          </cell>
          <cell r="H27">
            <v>13.32</v>
          </cell>
          <cell r="I27" t="str">
            <v>L</v>
          </cell>
          <cell r="J27">
            <v>26.28</v>
          </cell>
          <cell r="K27">
            <v>0.4</v>
          </cell>
        </row>
        <row r="28">
          <cell r="B28">
            <v>25.5</v>
          </cell>
          <cell r="C28">
            <v>31.7</v>
          </cell>
          <cell r="D28">
            <v>20.2</v>
          </cell>
          <cell r="E28">
            <v>76.458333333333329</v>
          </cell>
          <cell r="F28">
            <v>96</v>
          </cell>
          <cell r="G28">
            <v>41</v>
          </cell>
          <cell r="H28">
            <v>10.44</v>
          </cell>
          <cell r="I28" t="str">
            <v>N</v>
          </cell>
          <cell r="J28">
            <v>29.880000000000003</v>
          </cell>
          <cell r="K28">
            <v>0</v>
          </cell>
        </row>
        <row r="29">
          <cell r="B29">
            <v>24.375000000000004</v>
          </cell>
          <cell r="C29">
            <v>29.5</v>
          </cell>
          <cell r="D29">
            <v>22.4</v>
          </cell>
          <cell r="E29">
            <v>88.166666666666671</v>
          </cell>
          <cell r="F29">
            <v>96</v>
          </cell>
          <cell r="G29">
            <v>62</v>
          </cell>
          <cell r="H29">
            <v>19.8</v>
          </cell>
          <cell r="I29" t="str">
            <v>NO</v>
          </cell>
          <cell r="J29">
            <v>40.680000000000007</v>
          </cell>
          <cell r="K29">
            <v>0.4</v>
          </cell>
        </row>
        <row r="30">
          <cell r="B30">
            <v>23.279166666666672</v>
          </cell>
          <cell r="C30">
            <v>28.4</v>
          </cell>
          <cell r="D30">
            <v>20.399999999999999</v>
          </cell>
          <cell r="E30">
            <v>90.416666666666671</v>
          </cell>
          <cell r="F30">
            <v>96</v>
          </cell>
          <cell r="G30">
            <v>67</v>
          </cell>
          <cell r="H30">
            <v>11.520000000000001</v>
          </cell>
          <cell r="I30" t="str">
            <v>S</v>
          </cell>
          <cell r="J30">
            <v>44.64</v>
          </cell>
          <cell r="K30">
            <v>13.8</v>
          </cell>
        </row>
        <row r="31">
          <cell r="B31">
            <v>24.841666666666665</v>
          </cell>
          <cell r="C31">
            <v>31.4</v>
          </cell>
          <cell r="D31">
            <v>20</v>
          </cell>
          <cell r="E31">
            <v>73.583333333333329</v>
          </cell>
          <cell r="F31">
            <v>97</v>
          </cell>
          <cell r="G31">
            <v>42</v>
          </cell>
          <cell r="H31">
            <v>16.559999999999999</v>
          </cell>
          <cell r="I31" t="str">
            <v>S</v>
          </cell>
          <cell r="J31">
            <v>28.08</v>
          </cell>
          <cell r="K31">
            <v>3.4</v>
          </cell>
        </row>
        <row r="32">
          <cell r="B32">
            <v>25.433333333333337</v>
          </cell>
          <cell r="C32">
            <v>32.299999999999997</v>
          </cell>
          <cell r="D32">
            <v>20.399999999999999</v>
          </cell>
          <cell r="E32">
            <v>75.791666666666671</v>
          </cell>
          <cell r="F32">
            <v>94</v>
          </cell>
          <cell r="G32">
            <v>47</v>
          </cell>
          <cell r="H32">
            <v>14.4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25.191666666666674</v>
          </cell>
          <cell r="C33">
            <v>31</v>
          </cell>
          <cell r="D33">
            <v>19.3</v>
          </cell>
          <cell r="E33">
            <v>72.083333333333329</v>
          </cell>
          <cell r="F33">
            <v>90</v>
          </cell>
          <cell r="G33">
            <v>48</v>
          </cell>
          <cell r="H33">
            <v>17.64</v>
          </cell>
          <cell r="I33" t="str">
            <v>SE</v>
          </cell>
          <cell r="J33">
            <v>27</v>
          </cell>
          <cell r="K33">
            <v>0</v>
          </cell>
        </row>
        <row r="34">
          <cell r="B34">
            <v>24.841666666666658</v>
          </cell>
          <cell r="C34">
            <v>32.1</v>
          </cell>
          <cell r="D34">
            <v>20.399999999999999</v>
          </cell>
          <cell r="E34">
            <v>81.458333333333329</v>
          </cell>
          <cell r="F34">
            <v>96</v>
          </cell>
          <cell r="G34">
            <v>52</v>
          </cell>
          <cell r="H34">
            <v>22.68</v>
          </cell>
          <cell r="I34" t="str">
            <v>L</v>
          </cell>
          <cell r="J34">
            <v>38.159999999999997</v>
          </cell>
          <cell r="K34">
            <v>6.8</v>
          </cell>
        </row>
        <row r="35">
          <cell r="B35">
            <v>23.270833333333339</v>
          </cell>
          <cell r="C35">
            <v>28.8</v>
          </cell>
          <cell r="D35">
            <v>19.899999999999999</v>
          </cell>
          <cell r="E35">
            <v>88.458333333333329</v>
          </cell>
          <cell r="F35">
            <v>97</v>
          </cell>
          <cell r="G35">
            <v>62</v>
          </cell>
          <cell r="H35">
            <v>13.68</v>
          </cell>
          <cell r="I35" t="str">
            <v>NE</v>
          </cell>
          <cell r="J35">
            <v>37.440000000000005</v>
          </cell>
          <cell r="K35">
            <v>44.8</v>
          </cell>
        </row>
      </sheetData>
      <sheetData sheetId="1">
        <row r="5">
          <cell r="B5">
            <v>22.625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21.091666666666669</v>
          </cell>
          <cell r="C5">
            <v>24.2</v>
          </cell>
          <cell r="D5">
            <v>17.600000000000001</v>
          </cell>
          <cell r="E5">
            <v>89.625</v>
          </cell>
          <cell r="F5">
            <v>95</v>
          </cell>
          <cell r="G5">
            <v>81</v>
          </cell>
          <cell r="H5">
            <v>17.28</v>
          </cell>
          <cell r="I5" t="str">
            <v>S</v>
          </cell>
          <cell r="J5">
            <v>61.92</v>
          </cell>
          <cell r="K5">
            <v>71.399999999999991</v>
          </cell>
        </row>
        <row r="6">
          <cell r="B6">
            <v>21.791666666666671</v>
          </cell>
          <cell r="C6">
            <v>27.9</v>
          </cell>
          <cell r="D6">
            <v>17.7</v>
          </cell>
          <cell r="E6">
            <v>81.041666666666671</v>
          </cell>
          <cell r="F6">
            <v>94</v>
          </cell>
          <cell r="G6">
            <v>53</v>
          </cell>
          <cell r="H6">
            <v>15.120000000000001</v>
          </cell>
          <cell r="I6" t="str">
            <v>S</v>
          </cell>
          <cell r="J6">
            <v>27.720000000000002</v>
          </cell>
          <cell r="K6">
            <v>0</v>
          </cell>
        </row>
        <row r="7">
          <cell r="B7">
            <v>23.420833333333338</v>
          </cell>
          <cell r="C7">
            <v>29.5</v>
          </cell>
          <cell r="D7">
            <v>20</v>
          </cell>
          <cell r="E7">
            <v>79.5</v>
          </cell>
          <cell r="F7">
            <v>92</v>
          </cell>
          <cell r="G7">
            <v>59</v>
          </cell>
          <cell r="H7">
            <v>13.32</v>
          </cell>
          <cell r="I7" t="str">
            <v>SE</v>
          </cell>
          <cell r="J7">
            <v>25.92</v>
          </cell>
          <cell r="K7">
            <v>0</v>
          </cell>
        </row>
        <row r="8">
          <cell r="B8">
            <v>25.262500000000006</v>
          </cell>
          <cell r="C8">
            <v>30.6</v>
          </cell>
          <cell r="D8">
            <v>21.8</v>
          </cell>
          <cell r="E8">
            <v>76.958333333333329</v>
          </cell>
          <cell r="F8">
            <v>91</v>
          </cell>
          <cell r="G8">
            <v>60</v>
          </cell>
          <cell r="H8">
            <v>19.079999999999998</v>
          </cell>
          <cell r="I8" t="str">
            <v>L</v>
          </cell>
          <cell r="J8">
            <v>38.519999999999996</v>
          </cell>
          <cell r="K8">
            <v>0</v>
          </cell>
        </row>
        <row r="9">
          <cell r="B9">
            <v>26.9375</v>
          </cell>
          <cell r="C9">
            <v>34.4</v>
          </cell>
          <cell r="D9">
            <v>21.7</v>
          </cell>
          <cell r="E9">
            <v>72.458333333333329</v>
          </cell>
          <cell r="F9">
            <v>90</v>
          </cell>
          <cell r="G9">
            <v>43</v>
          </cell>
          <cell r="H9">
            <v>26.64</v>
          </cell>
          <cell r="I9" t="str">
            <v>NE</v>
          </cell>
          <cell r="J9">
            <v>39.96</v>
          </cell>
          <cell r="K9">
            <v>7.8</v>
          </cell>
        </row>
        <row r="10">
          <cell r="B10">
            <v>27.512499999999989</v>
          </cell>
          <cell r="C10">
            <v>34.1</v>
          </cell>
          <cell r="D10">
            <v>22</v>
          </cell>
          <cell r="E10">
            <v>69.208333333333329</v>
          </cell>
          <cell r="F10">
            <v>91</v>
          </cell>
          <cell r="G10">
            <v>43</v>
          </cell>
          <cell r="H10">
            <v>20.88</v>
          </cell>
          <cell r="I10" t="str">
            <v>NO</v>
          </cell>
          <cell r="J10">
            <v>40.32</v>
          </cell>
          <cell r="K10">
            <v>0.4</v>
          </cell>
        </row>
        <row r="11">
          <cell r="B11">
            <v>26.233333333333331</v>
          </cell>
          <cell r="C11">
            <v>32.700000000000003</v>
          </cell>
          <cell r="D11">
            <v>22</v>
          </cell>
          <cell r="E11">
            <v>78.041666666666671</v>
          </cell>
          <cell r="F11">
            <v>93</v>
          </cell>
          <cell r="G11">
            <v>52</v>
          </cell>
          <cell r="H11">
            <v>18</v>
          </cell>
          <cell r="I11" t="str">
            <v>N</v>
          </cell>
          <cell r="J11">
            <v>47.16</v>
          </cell>
          <cell r="K11">
            <v>12.8</v>
          </cell>
        </row>
        <row r="12">
          <cell r="B12">
            <v>25.762499999999992</v>
          </cell>
          <cell r="C12">
            <v>30</v>
          </cell>
          <cell r="D12">
            <v>23.3</v>
          </cell>
          <cell r="E12">
            <v>81.916666666666671</v>
          </cell>
          <cell r="F12">
            <v>91</v>
          </cell>
          <cell r="G12">
            <v>64</v>
          </cell>
          <cell r="H12">
            <v>10.08</v>
          </cell>
          <cell r="I12" t="str">
            <v>N</v>
          </cell>
          <cell r="J12">
            <v>54</v>
          </cell>
          <cell r="K12">
            <v>11.6</v>
          </cell>
        </row>
        <row r="13">
          <cell r="B13">
            <v>23.787499999999998</v>
          </cell>
          <cell r="C13">
            <v>26.9</v>
          </cell>
          <cell r="D13">
            <v>22.4</v>
          </cell>
          <cell r="E13">
            <v>89.166666666666671</v>
          </cell>
          <cell r="F13">
            <v>94</v>
          </cell>
          <cell r="G13">
            <v>75</v>
          </cell>
          <cell r="H13">
            <v>15.120000000000001</v>
          </cell>
          <cell r="I13" t="str">
            <v>NE</v>
          </cell>
          <cell r="J13">
            <v>27</v>
          </cell>
          <cell r="K13">
            <v>0.2</v>
          </cell>
        </row>
        <row r="14">
          <cell r="B14">
            <v>25.329166666666669</v>
          </cell>
          <cell r="C14">
            <v>30.3</v>
          </cell>
          <cell r="D14">
            <v>21.9</v>
          </cell>
          <cell r="E14">
            <v>79.916666666666671</v>
          </cell>
          <cell r="F14">
            <v>94</v>
          </cell>
          <cell r="G14">
            <v>56</v>
          </cell>
          <cell r="H14">
            <v>18.720000000000002</v>
          </cell>
          <cell r="I14" t="str">
            <v>S</v>
          </cell>
          <cell r="J14">
            <v>33.480000000000004</v>
          </cell>
          <cell r="K14">
            <v>0</v>
          </cell>
        </row>
        <row r="15">
          <cell r="B15">
            <v>24.316666666666666</v>
          </cell>
          <cell r="C15">
            <v>29.3</v>
          </cell>
          <cell r="D15">
            <v>20.5</v>
          </cell>
          <cell r="E15">
            <v>70.625</v>
          </cell>
          <cell r="F15">
            <v>89</v>
          </cell>
          <cell r="G15">
            <v>47</v>
          </cell>
          <cell r="H15">
            <v>17.28</v>
          </cell>
          <cell r="I15" t="str">
            <v>NE</v>
          </cell>
          <cell r="J15">
            <v>29.52</v>
          </cell>
          <cell r="K15">
            <v>0</v>
          </cell>
        </row>
        <row r="16">
          <cell r="B16">
            <v>23.650000000000002</v>
          </cell>
          <cell r="C16">
            <v>29.4</v>
          </cell>
          <cell r="D16">
            <v>18.5</v>
          </cell>
          <cell r="E16">
            <v>64.625</v>
          </cell>
          <cell r="F16">
            <v>84</v>
          </cell>
          <cell r="G16">
            <v>38</v>
          </cell>
          <cell r="H16">
            <v>17.64</v>
          </cell>
          <cell r="I16" t="str">
            <v>L</v>
          </cell>
          <cell r="J16">
            <v>34.200000000000003</v>
          </cell>
          <cell r="K16">
            <v>0</v>
          </cell>
        </row>
        <row r="17">
          <cell r="B17">
            <v>23.941666666666666</v>
          </cell>
          <cell r="C17">
            <v>30.6</v>
          </cell>
          <cell r="D17">
            <v>18.399999999999999</v>
          </cell>
          <cell r="E17">
            <v>67.416666666666671</v>
          </cell>
          <cell r="F17">
            <v>79</v>
          </cell>
          <cell r="G17">
            <v>50</v>
          </cell>
          <cell r="H17">
            <v>15.120000000000001</v>
          </cell>
          <cell r="I17" t="str">
            <v>SE</v>
          </cell>
          <cell r="J17">
            <v>28.44</v>
          </cell>
          <cell r="K17">
            <v>0</v>
          </cell>
        </row>
        <row r="18">
          <cell r="B18">
            <v>25.433333333333334</v>
          </cell>
          <cell r="C18">
            <v>31.5</v>
          </cell>
          <cell r="D18">
            <v>20.8</v>
          </cell>
          <cell r="E18">
            <v>70.375</v>
          </cell>
          <cell r="F18">
            <v>89</v>
          </cell>
          <cell r="G18">
            <v>43</v>
          </cell>
          <cell r="H18">
            <v>13.32</v>
          </cell>
          <cell r="I18" t="str">
            <v>SE</v>
          </cell>
          <cell r="J18">
            <v>26.64</v>
          </cell>
          <cell r="K18">
            <v>0</v>
          </cell>
        </row>
        <row r="19">
          <cell r="B19">
            <v>24.708333333333339</v>
          </cell>
          <cell r="C19">
            <v>31.7</v>
          </cell>
          <cell r="D19">
            <v>18.7</v>
          </cell>
          <cell r="E19">
            <v>73.583333333333329</v>
          </cell>
          <cell r="F19">
            <v>93</v>
          </cell>
          <cell r="G19">
            <v>45</v>
          </cell>
          <cell r="H19">
            <v>24.12</v>
          </cell>
          <cell r="I19" t="str">
            <v>NE</v>
          </cell>
          <cell r="J19">
            <v>53.28</v>
          </cell>
          <cell r="K19">
            <v>6.8</v>
          </cell>
        </row>
        <row r="20">
          <cell r="B20">
            <v>25.383333333333336</v>
          </cell>
          <cell r="C20">
            <v>32.799999999999997</v>
          </cell>
          <cell r="D20">
            <v>19.600000000000001</v>
          </cell>
          <cell r="E20">
            <v>70.708333333333329</v>
          </cell>
          <cell r="F20">
            <v>92</v>
          </cell>
          <cell r="G20">
            <v>39</v>
          </cell>
          <cell r="H20">
            <v>14.76</v>
          </cell>
          <cell r="I20" t="str">
            <v>S</v>
          </cell>
          <cell r="J20">
            <v>29.880000000000003</v>
          </cell>
          <cell r="K20">
            <v>0</v>
          </cell>
        </row>
        <row r="21">
          <cell r="B21">
            <v>26.133333333333336</v>
          </cell>
          <cell r="C21">
            <v>34.5</v>
          </cell>
          <cell r="D21">
            <v>19.600000000000001</v>
          </cell>
          <cell r="E21">
            <v>68.458333333333329</v>
          </cell>
          <cell r="F21">
            <v>91</v>
          </cell>
          <cell r="G21">
            <v>32</v>
          </cell>
          <cell r="H21">
            <v>16.2</v>
          </cell>
          <cell r="I21" t="str">
            <v>NE</v>
          </cell>
          <cell r="J21">
            <v>27.36</v>
          </cell>
          <cell r="K21">
            <v>0</v>
          </cell>
        </row>
        <row r="22">
          <cell r="B22">
            <v>27.266666666666666</v>
          </cell>
          <cell r="C22">
            <v>33.9</v>
          </cell>
          <cell r="D22">
            <v>20.9</v>
          </cell>
          <cell r="E22">
            <v>62.625</v>
          </cell>
          <cell r="F22">
            <v>87</v>
          </cell>
          <cell r="G22">
            <v>34</v>
          </cell>
          <cell r="H22">
            <v>19.8</v>
          </cell>
          <cell r="I22" t="str">
            <v>SO</v>
          </cell>
          <cell r="J22">
            <v>35.28</v>
          </cell>
          <cell r="K22">
            <v>0</v>
          </cell>
        </row>
        <row r="23">
          <cell r="B23">
            <v>26.929166666666664</v>
          </cell>
          <cell r="C23">
            <v>32.799999999999997</v>
          </cell>
          <cell r="D23">
            <v>21.1</v>
          </cell>
          <cell r="E23">
            <v>60.916666666666664</v>
          </cell>
          <cell r="F23">
            <v>88</v>
          </cell>
          <cell r="G23">
            <v>35</v>
          </cell>
          <cell r="H23">
            <v>20.16</v>
          </cell>
          <cell r="I23" t="str">
            <v>S</v>
          </cell>
          <cell r="J23">
            <v>34.92</v>
          </cell>
          <cell r="K23">
            <v>0</v>
          </cell>
        </row>
        <row r="24">
          <cell r="B24">
            <v>25.058333333333334</v>
          </cell>
          <cell r="C24">
            <v>32.4</v>
          </cell>
          <cell r="D24">
            <v>19.3</v>
          </cell>
          <cell r="E24">
            <v>57.958333333333336</v>
          </cell>
          <cell r="F24">
            <v>75</v>
          </cell>
          <cell r="G24">
            <v>34</v>
          </cell>
          <cell r="H24">
            <v>16.920000000000002</v>
          </cell>
          <cell r="I24" t="str">
            <v>S</v>
          </cell>
          <cell r="J24">
            <v>30.96</v>
          </cell>
          <cell r="K24">
            <v>0</v>
          </cell>
        </row>
        <row r="25">
          <cell r="B25">
            <v>25.079166666666669</v>
          </cell>
          <cell r="C25">
            <v>31</v>
          </cell>
          <cell r="D25">
            <v>20.399999999999999</v>
          </cell>
          <cell r="E25">
            <v>63.375</v>
          </cell>
          <cell r="F25">
            <v>88</v>
          </cell>
          <cell r="G25">
            <v>39</v>
          </cell>
          <cell r="H25">
            <v>22.32</v>
          </cell>
          <cell r="I25" t="str">
            <v>NE</v>
          </cell>
          <cell r="J25">
            <v>38.159999999999997</v>
          </cell>
          <cell r="K25">
            <v>0</v>
          </cell>
        </row>
        <row r="26">
          <cell r="B26">
            <v>25.304166666666664</v>
          </cell>
          <cell r="C26">
            <v>31.3</v>
          </cell>
          <cell r="D26">
            <v>20.5</v>
          </cell>
          <cell r="E26">
            <v>57.458333333333336</v>
          </cell>
          <cell r="F26">
            <v>76</v>
          </cell>
          <cell r="G26">
            <v>35</v>
          </cell>
          <cell r="H26">
            <v>21.96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26.191666666666666</v>
          </cell>
          <cell r="C27">
            <v>32.799999999999997</v>
          </cell>
          <cell r="D27">
            <v>20.8</v>
          </cell>
          <cell r="E27">
            <v>56.958333333333336</v>
          </cell>
          <cell r="F27">
            <v>78</v>
          </cell>
          <cell r="G27">
            <v>32</v>
          </cell>
          <cell r="H27">
            <v>19.079999999999998</v>
          </cell>
          <cell r="I27" t="str">
            <v>SE</v>
          </cell>
          <cell r="J27">
            <v>31.680000000000003</v>
          </cell>
          <cell r="K27">
            <v>0</v>
          </cell>
        </row>
        <row r="28">
          <cell r="B28">
            <v>27.583333333333329</v>
          </cell>
          <cell r="C28">
            <v>34.6</v>
          </cell>
          <cell r="D28">
            <v>21.2</v>
          </cell>
          <cell r="E28">
            <v>53.583333333333336</v>
          </cell>
          <cell r="F28">
            <v>76</v>
          </cell>
          <cell r="G28">
            <v>32</v>
          </cell>
          <cell r="H28">
            <v>16.559999999999999</v>
          </cell>
          <cell r="I28" t="str">
            <v>NE</v>
          </cell>
          <cell r="J28">
            <v>28.08</v>
          </cell>
          <cell r="K28">
            <v>0</v>
          </cell>
        </row>
        <row r="29">
          <cell r="B29">
            <v>24.716666666666665</v>
          </cell>
          <cell r="C29">
            <v>28.6</v>
          </cell>
          <cell r="D29">
            <v>21.4</v>
          </cell>
          <cell r="E29">
            <v>66.041666666666671</v>
          </cell>
          <cell r="F29">
            <v>84</v>
          </cell>
          <cell r="G29">
            <v>46</v>
          </cell>
          <cell r="H29">
            <v>30.240000000000002</v>
          </cell>
          <cell r="I29" t="str">
            <v>S</v>
          </cell>
          <cell r="J29">
            <v>58.680000000000007</v>
          </cell>
          <cell r="K29">
            <v>0</v>
          </cell>
        </row>
        <row r="30">
          <cell r="B30">
            <v>23.541666666666668</v>
          </cell>
          <cell r="C30">
            <v>31.2</v>
          </cell>
          <cell r="D30">
            <v>18.8</v>
          </cell>
          <cell r="E30">
            <v>67.25</v>
          </cell>
          <cell r="F30">
            <v>94</v>
          </cell>
          <cell r="G30">
            <v>23</v>
          </cell>
          <cell r="H30">
            <v>23.400000000000002</v>
          </cell>
          <cell r="I30" t="str">
            <v>S</v>
          </cell>
          <cell r="J30">
            <v>43.92</v>
          </cell>
          <cell r="K30">
            <v>0</v>
          </cell>
        </row>
        <row r="31">
          <cell r="B31">
            <v>23.824999999999999</v>
          </cell>
          <cell r="C31">
            <v>33.799999999999997</v>
          </cell>
          <cell r="D31">
            <v>16</v>
          </cell>
          <cell r="E31">
            <v>48.25</v>
          </cell>
          <cell r="F31">
            <v>73</v>
          </cell>
          <cell r="G31">
            <v>21</v>
          </cell>
          <cell r="H31">
            <v>12.96</v>
          </cell>
          <cell r="I31" t="str">
            <v>S</v>
          </cell>
          <cell r="J31">
            <v>21.240000000000002</v>
          </cell>
          <cell r="K31">
            <v>0</v>
          </cell>
        </row>
        <row r="32">
          <cell r="B32">
            <v>26.804166666666664</v>
          </cell>
          <cell r="C32">
            <v>35.200000000000003</v>
          </cell>
          <cell r="D32">
            <v>19.8</v>
          </cell>
          <cell r="E32">
            <v>50.875</v>
          </cell>
          <cell r="F32">
            <v>74</v>
          </cell>
          <cell r="G32">
            <v>28</v>
          </cell>
          <cell r="H32">
            <v>14.76</v>
          </cell>
          <cell r="I32" t="str">
            <v>S</v>
          </cell>
          <cell r="J32">
            <v>28.8</v>
          </cell>
          <cell r="K32">
            <v>0</v>
          </cell>
        </row>
        <row r="33">
          <cell r="B33">
            <v>28.016666666666666</v>
          </cell>
          <cell r="C33">
            <v>34.6</v>
          </cell>
          <cell r="D33">
            <v>22.5</v>
          </cell>
          <cell r="E33">
            <v>50.041666666666664</v>
          </cell>
          <cell r="F33">
            <v>75</v>
          </cell>
          <cell r="G33">
            <v>31</v>
          </cell>
          <cell r="H33">
            <v>20.52</v>
          </cell>
          <cell r="I33" t="str">
            <v>NE</v>
          </cell>
          <cell r="J33">
            <v>34.56</v>
          </cell>
          <cell r="K33">
            <v>0</v>
          </cell>
        </row>
        <row r="34">
          <cell r="B34">
            <v>27.866666666666664</v>
          </cell>
          <cell r="C34">
            <v>35.700000000000003</v>
          </cell>
          <cell r="D34">
            <v>21.8</v>
          </cell>
          <cell r="E34">
            <v>51.958333333333336</v>
          </cell>
          <cell r="F34">
            <v>75</v>
          </cell>
          <cell r="G34">
            <v>26</v>
          </cell>
          <cell r="H34">
            <v>19.440000000000001</v>
          </cell>
          <cell r="I34" t="str">
            <v>L</v>
          </cell>
          <cell r="J34">
            <v>33.840000000000003</v>
          </cell>
          <cell r="K34">
            <v>0</v>
          </cell>
        </row>
        <row r="35">
          <cell r="B35">
            <v>28.462500000000006</v>
          </cell>
          <cell r="C35">
            <v>35.6</v>
          </cell>
          <cell r="D35">
            <v>21.4</v>
          </cell>
          <cell r="E35">
            <v>55.083333333333336</v>
          </cell>
          <cell r="F35">
            <v>82</v>
          </cell>
          <cell r="G35">
            <v>32</v>
          </cell>
          <cell r="H35">
            <v>18.720000000000002</v>
          </cell>
          <cell r="I35" t="str">
            <v>L</v>
          </cell>
          <cell r="J35">
            <v>32.04</v>
          </cell>
          <cell r="K35">
            <v>0</v>
          </cell>
        </row>
      </sheetData>
      <sheetData sheetId="1">
        <row r="5">
          <cell r="B5">
            <v>27.866666666666664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24.550000000000008</v>
          </cell>
          <cell r="C5">
            <v>31.2</v>
          </cell>
          <cell r="D5">
            <v>20.5</v>
          </cell>
          <cell r="E5">
            <v>77.916666666666671</v>
          </cell>
          <cell r="F5">
            <v>90</v>
          </cell>
          <cell r="G5">
            <v>57</v>
          </cell>
          <cell r="H5">
            <v>24.48</v>
          </cell>
          <cell r="I5" t="str">
            <v>NO</v>
          </cell>
          <cell r="J5">
            <v>61.560000000000009</v>
          </cell>
          <cell r="K5">
            <v>0</v>
          </cell>
        </row>
        <row r="6">
          <cell r="B6">
            <v>22.766666666666669</v>
          </cell>
          <cell r="C6">
            <v>28.9</v>
          </cell>
          <cell r="D6">
            <v>18.899999999999999</v>
          </cell>
          <cell r="E6">
            <v>77.958333333333329</v>
          </cell>
          <cell r="F6">
            <v>92</v>
          </cell>
          <cell r="G6">
            <v>53</v>
          </cell>
          <cell r="H6">
            <v>14.4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24.375</v>
          </cell>
          <cell r="C7">
            <v>32.200000000000003</v>
          </cell>
          <cell r="D7">
            <v>19.600000000000001</v>
          </cell>
          <cell r="E7">
            <v>76.541666666666671</v>
          </cell>
          <cell r="F7">
            <v>94</v>
          </cell>
          <cell r="G7">
            <v>44</v>
          </cell>
          <cell r="H7">
            <v>27.36</v>
          </cell>
          <cell r="I7" t="str">
            <v>SE</v>
          </cell>
          <cell r="J7">
            <v>72</v>
          </cell>
          <cell r="K7">
            <v>41.6</v>
          </cell>
        </row>
        <row r="8">
          <cell r="B8">
            <v>24.683333333333326</v>
          </cell>
          <cell r="C8">
            <v>32.200000000000003</v>
          </cell>
          <cell r="D8">
            <v>20.2</v>
          </cell>
          <cell r="E8">
            <v>80.75</v>
          </cell>
          <cell r="F8">
            <v>95</v>
          </cell>
          <cell r="G8">
            <v>52</v>
          </cell>
          <cell r="H8">
            <v>14.76</v>
          </cell>
          <cell r="I8" t="str">
            <v>SE</v>
          </cell>
          <cell r="J8">
            <v>43.2</v>
          </cell>
          <cell r="K8">
            <v>0</v>
          </cell>
        </row>
        <row r="9">
          <cell r="B9">
            <v>27.0625</v>
          </cell>
          <cell r="C9">
            <v>34</v>
          </cell>
          <cell r="D9">
            <v>20.5</v>
          </cell>
          <cell r="E9">
            <v>68.083333333333329</v>
          </cell>
          <cell r="F9">
            <v>93</v>
          </cell>
          <cell r="G9">
            <v>39</v>
          </cell>
          <cell r="H9">
            <v>15.120000000000001</v>
          </cell>
          <cell r="I9" t="str">
            <v>NO</v>
          </cell>
          <cell r="J9">
            <v>33.840000000000003</v>
          </cell>
          <cell r="K9">
            <v>0</v>
          </cell>
        </row>
        <row r="10">
          <cell r="B10">
            <v>26.5625</v>
          </cell>
          <cell r="C10">
            <v>31.6</v>
          </cell>
          <cell r="D10">
            <v>23.4</v>
          </cell>
          <cell r="E10">
            <v>74.833333333333329</v>
          </cell>
          <cell r="F10">
            <v>88</v>
          </cell>
          <cell r="G10">
            <v>53</v>
          </cell>
          <cell r="H10">
            <v>17.64</v>
          </cell>
          <cell r="I10" t="str">
            <v>NO</v>
          </cell>
          <cell r="J10">
            <v>34.92</v>
          </cell>
          <cell r="K10">
            <v>9.1999999999999993</v>
          </cell>
        </row>
        <row r="11">
          <cell r="B11">
            <v>26.791666666666661</v>
          </cell>
          <cell r="C11">
            <v>31.4</v>
          </cell>
          <cell r="D11">
            <v>23.6</v>
          </cell>
          <cell r="E11">
            <v>74.125</v>
          </cell>
          <cell r="F11">
            <v>87</v>
          </cell>
          <cell r="G11">
            <v>54</v>
          </cell>
          <cell r="H11">
            <v>21.6</v>
          </cell>
          <cell r="I11" t="str">
            <v>NO</v>
          </cell>
          <cell r="J11">
            <v>44.28</v>
          </cell>
          <cell r="K11">
            <v>0</v>
          </cell>
        </row>
        <row r="12">
          <cell r="B12">
            <v>26.020833333333329</v>
          </cell>
          <cell r="C12">
            <v>31</v>
          </cell>
          <cell r="D12">
            <v>22</v>
          </cell>
          <cell r="E12">
            <v>81.333333333333329</v>
          </cell>
          <cell r="F12">
            <v>95</v>
          </cell>
          <cell r="G12">
            <v>62</v>
          </cell>
          <cell r="H12">
            <v>11.879999999999999</v>
          </cell>
          <cell r="I12" t="str">
            <v>NO</v>
          </cell>
          <cell r="J12">
            <v>35.28</v>
          </cell>
          <cell r="K12">
            <v>28</v>
          </cell>
        </row>
        <row r="13">
          <cell r="B13">
            <v>23.712500000000002</v>
          </cell>
          <cell r="C13">
            <v>28.1</v>
          </cell>
          <cell r="D13">
            <v>20.6</v>
          </cell>
          <cell r="E13">
            <v>88.041666666666671</v>
          </cell>
          <cell r="F13">
            <v>95</v>
          </cell>
          <cell r="G13">
            <v>72</v>
          </cell>
          <cell r="H13">
            <v>15.840000000000002</v>
          </cell>
          <cell r="I13" t="str">
            <v>NO</v>
          </cell>
          <cell r="J13">
            <v>41.76</v>
          </cell>
          <cell r="K13">
            <v>23.599999999999998</v>
          </cell>
        </row>
        <row r="14">
          <cell r="B14">
            <v>23.695833333333336</v>
          </cell>
          <cell r="C14">
            <v>30.7</v>
          </cell>
          <cell r="D14">
            <v>20.6</v>
          </cell>
          <cell r="E14">
            <v>86.625</v>
          </cell>
          <cell r="F14">
            <v>96</v>
          </cell>
          <cell r="G14">
            <v>55</v>
          </cell>
          <cell r="H14">
            <v>12.6</v>
          </cell>
          <cell r="I14" t="str">
            <v>SE</v>
          </cell>
          <cell r="J14">
            <v>37.800000000000004</v>
          </cell>
          <cell r="K14">
            <v>9.6</v>
          </cell>
        </row>
        <row r="15">
          <cell r="B15">
            <v>24.433333333333334</v>
          </cell>
          <cell r="C15">
            <v>30.5</v>
          </cell>
          <cell r="D15">
            <v>19.600000000000001</v>
          </cell>
          <cell r="E15">
            <v>71.291666666666671</v>
          </cell>
          <cell r="F15">
            <v>94</v>
          </cell>
          <cell r="G15">
            <v>41</v>
          </cell>
          <cell r="H15">
            <v>16.920000000000002</v>
          </cell>
          <cell r="I15" t="str">
            <v>SE</v>
          </cell>
          <cell r="J15">
            <v>35.28</v>
          </cell>
          <cell r="K15">
            <v>0</v>
          </cell>
        </row>
        <row r="16">
          <cell r="B16">
            <v>23.704166666666666</v>
          </cell>
          <cell r="C16">
            <v>31.8</v>
          </cell>
          <cell r="D16">
            <v>16.7</v>
          </cell>
          <cell r="E16">
            <v>68.583333333333329</v>
          </cell>
          <cell r="F16">
            <v>91</v>
          </cell>
          <cell r="G16">
            <v>42</v>
          </cell>
          <cell r="H16">
            <v>15.840000000000002</v>
          </cell>
          <cell r="I16" t="str">
            <v>SE</v>
          </cell>
          <cell r="J16">
            <v>35.28</v>
          </cell>
          <cell r="K16">
            <v>0</v>
          </cell>
        </row>
        <row r="17">
          <cell r="B17">
            <v>24.233333333333331</v>
          </cell>
          <cell r="C17">
            <v>30.3</v>
          </cell>
          <cell r="D17">
            <v>18.399999999999999</v>
          </cell>
          <cell r="E17">
            <v>72.333333333333329</v>
          </cell>
          <cell r="F17">
            <v>91</v>
          </cell>
          <cell r="G17">
            <v>51</v>
          </cell>
          <cell r="H17">
            <v>11.879999999999999</v>
          </cell>
          <cell r="I17" t="str">
            <v>SE</v>
          </cell>
          <cell r="J17">
            <v>23.400000000000002</v>
          </cell>
          <cell r="K17">
            <v>0</v>
          </cell>
        </row>
        <row r="18">
          <cell r="B18">
            <v>25.349999999999994</v>
          </cell>
          <cell r="C18">
            <v>31.5</v>
          </cell>
          <cell r="D18">
            <v>22</v>
          </cell>
          <cell r="E18">
            <v>76</v>
          </cell>
          <cell r="F18">
            <v>93</v>
          </cell>
          <cell r="G18">
            <v>46</v>
          </cell>
          <cell r="H18">
            <v>12.96</v>
          </cell>
          <cell r="I18" t="str">
            <v>NO</v>
          </cell>
          <cell r="J18">
            <v>41.04</v>
          </cell>
          <cell r="K18">
            <v>0</v>
          </cell>
        </row>
        <row r="19">
          <cell r="B19">
            <v>24.133333333333336</v>
          </cell>
          <cell r="C19">
            <v>31.5</v>
          </cell>
          <cell r="D19">
            <v>19.8</v>
          </cell>
          <cell r="E19">
            <v>81</v>
          </cell>
          <cell r="F19">
            <v>95</v>
          </cell>
          <cell r="G19">
            <v>48</v>
          </cell>
          <cell r="H19">
            <v>13.68</v>
          </cell>
          <cell r="I19" t="str">
            <v>NO</v>
          </cell>
          <cell r="J19">
            <v>34.56</v>
          </cell>
          <cell r="K19">
            <v>5.3999999999999995</v>
          </cell>
        </row>
        <row r="20">
          <cell r="B20">
            <v>24.791666666666668</v>
          </cell>
          <cell r="C20">
            <v>33.4</v>
          </cell>
          <cell r="D20">
            <v>19.100000000000001</v>
          </cell>
          <cell r="E20">
            <v>75.666666666666671</v>
          </cell>
          <cell r="F20">
            <v>95</v>
          </cell>
          <cell r="G20">
            <v>41</v>
          </cell>
          <cell r="H20">
            <v>18.720000000000002</v>
          </cell>
          <cell r="I20" t="str">
            <v>NO</v>
          </cell>
          <cell r="J20">
            <v>50.76</v>
          </cell>
          <cell r="K20">
            <v>18.399999999999999</v>
          </cell>
        </row>
        <row r="21">
          <cell r="B21">
            <v>24.833333333333332</v>
          </cell>
          <cell r="C21">
            <v>33.6</v>
          </cell>
          <cell r="D21">
            <v>19</v>
          </cell>
          <cell r="E21">
            <v>77.708333333333329</v>
          </cell>
          <cell r="F21">
            <v>96</v>
          </cell>
          <cell r="G21">
            <v>48</v>
          </cell>
          <cell r="H21">
            <v>15.48</v>
          </cell>
          <cell r="I21" t="str">
            <v>NO</v>
          </cell>
          <cell r="J21">
            <v>30.240000000000002</v>
          </cell>
          <cell r="K21">
            <v>0</v>
          </cell>
        </row>
        <row r="22">
          <cell r="B22">
            <v>25.883333333333336</v>
          </cell>
          <cell r="C22">
            <v>33.5</v>
          </cell>
          <cell r="D22">
            <v>20.6</v>
          </cell>
          <cell r="E22">
            <v>74.333333333333329</v>
          </cell>
          <cell r="F22">
            <v>95</v>
          </cell>
          <cell r="G22">
            <v>39</v>
          </cell>
          <cell r="H22">
            <v>17.64</v>
          </cell>
          <cell r="I22" t="str">
            <v>NO</v>
          </cell>
          <cell r="J22">
            <v>37.800000000000004</v>
          </cell>
          <cell r="K22">
            <v>16.2</v>
          </cell>
        </row>
        <row r="23">
          <cell r="B23">
            <v>25.766666666666666</v>
          </cell>
          <cell r="C23">
            <v>33.299999999999997</v>
          </cell>
          <cell r="D23">
            <v>21.1</v>
          </cell>
          <cell r="E23">
            <v>76.75</v>
          </cell>
          <cell r="F23">
            <v>95</v>
          </cell>
          <cell r="G23">
            <v>42</v>
          </cell>
          <cell r="H23">
            <v>14.76</v>
          </cell>
          <cell r="I23" t="str">
            <v>NO</v>
          </cell>
          <cell r="J23">
            <v>34.56</v>
          </cell>
          <cell r="K23">
            <v>6</v>
          </cell>
        </row>
        <row r="24">
          <cell r="B24">
            <v>25.9375</v>
          </cell>
          <cell r="C24">
            <v>32.799999999999997</v>
          </cell>
          <cell r="D24">
            <v>18.899999999999999</v>
          </cell>
          <cell r="E24">
            <v>63.791666666666664</v>
          </cell>
          <cell r="F24">
            <v>89</v>
          </cell>
          <cell r="G24">
            <v>33</v>
          </cell>
          <cell r="H24">
            <v>12.6</v>
          </cell>
          <cell r="I24" t="str">
            <v>S</v>
          </cell>
          <cell r="J24">
            <v>27.36</v>
          </cell>
          <cell r="K24">
            <v>0</v>
          </cell>
        </row>
        <row r="25">
          <cell r="B25">
            <v>25.570833333333336</v>
          </cell>
          <cell r="C25">
            <v>32.6</v>
          </cell>
          <cell r="D25">
            <v>20.8</v>
          </cell>
          <cell r="E25">
            <v>69.541666666666671</v>
          </cell>
          <cell r="F25">
            <v>91</v>
          </cell>
          <cell r="G25">
            <v>39</v>
          </cell>
          <cell r="H25">
            <v>18.720000000000002</v>
          </cell>
          <cell r="I25" t="str">
            <v>SE</v>
          </cell>
          <cell r="J25">
            <v>31.680000000000003</v>
          </cell>
          <cell r="K25">
            <v>0</v>
          </cell>
        </row>
        <row r="26">
          <cell r="B26">
            <v>25.166666666666671</v>
          </cell>
          <cell r="C26">
            <v>33.299999999999997</v>
          </cell>
          <cell r="D26">
            <v>19.7</v>
          </cell>
          <cell r="E26">
            <v>63.583333333333336</v>
          </cell>
          <cell r="F26">
            <v>86</v>
          </cell>
          <cell r="G26">
            <v>32</v>
          </cell>
          <cell r="H26">
            <v>14.4</v>
          </cell>
          <cell r="I26" t="str">
            <v>SE</v>
          </cell>
          <cell r="J26">
            <v>36.36</v>
          </cell>
          <cell r="K26">
            <v>0</v>
          </cell>
        </row>
        <row r="27">
          <cell r="B27">
            <v>26.016666666666669</v>
          </cell>
          <cell r="C27">
            <v>34</v>
          </cell>
          <cell r="D27">
            <v>19</v>
          </cell>
          <cell r="E27">
            <v>62.208333333333336</v>
          </cell>
          <cell r="F27">
            <v>88</v>
          </cell>
          <cell r="G27">
            <v>31</v>
          </cell>
          <cell r="H27">
            <v>11.520000000000001</v>
          </cell>
          <cell r="I27" t="str">
            <v>SE</v>
          </cell>
          <cell r="J27">
            <v>24.48</v>
          </cell>
          <cell r="K27">
            <v>0</v>
          </cell>
        </row>
        <row r="28">
          <cell r="B28">
            <v>27.266666666666666</v>
          </cell>
          <cell r="C28">
            <v>35.200000000000003</v>
          </cell>
          <cell r="D28">
            <v>21.9</v>
          </cell>
          <cell r="E28">
            <v>63.291666666666664</v>
          </cell>
          <cell r="F28">
            <v>83</v>
          </cell>
          <cell r="G28">
            <v>33</v>
          </cell>
          <cell r="H28">
            <v>11.520000000000001</v>
          </cell>
          <cell r="I28" t="str">
            <v>NO</v>
          </cell>
          <cell r="J28">
            <v>25.2</v>
          </cell>
          <cell r="K28">
            <v>0</v>
          </cell>
        </row>
        <row r="29">
          <cell r="B29">
            <v>24.420833333333334</v>
          </cell>
          <cell r="C29">
            <v>29.5</v>
          </cell>
          <cell r="D29">
            <v>22</v>
          </cell>
          <cell r="E29">
            <v>80.791666666666671</v>
          </cell>
          <cell r="F29">
            <v>93</v>
          </cell>
          <cell r="G29">
            <v>67</v>
          </cell>
          <cell r="H29">
            <v>15.840000000000002</v>
          </cell>
          <cell r="I29" t="str">
            <v>NO</v>
          </cell>
          <cell r="J29">
            <v>33.480000000000004</v>
          </cell>
          <cell r="K29">
            <v>3.8000000000000003</v>
          </cell>
        </row>
        <row r="30">
          <cell r="B30">
            <v>24.883333333333329</v>
          </cell>
          <cell r="C30">
            <v>32.4</v>
          </cell>
          <cell r="D30">
            <v>20</v>
          </cell>
          <cell r="E30">
            <v>72.5</v>
          </cell>
          <cell r="F30">
            <v>95</v>
          </cell>
          <cell r="G30">
            <v>34</v>
          </cell>
          <cell r="H30">
            <v>18</v>
          </cell>
          <cell r="I30" t="str">
            <v>S</v>
          </cell>
          <cell r="J30">
            <v>34.200000000000003</v>
          </cell>
          <cell r="K30">
            <v>0</v>
          </cell>
        </row>
        <row r="31">
          <cell r="B31">
            <v>25.212499999999995</v>
          </cell>
          <cell r="C31">
            <v>33.700000000000003</v>
          </cell>
          <cell r="D31">
            <v>17.2</v>
          </cell>
          <cell r="E31">
            <v>53.708333333333336</v>
          </cell>
          <cell r="F31">
            <v>78</v>
          </cell>
          <cell r="G31">
            <v>30</v>
          </cell>
          <cell r="H31">
            <v>13.32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27.220833333333331</v>
          </cell>
          <cell r="C32">
            <v>35.1</v>
          </cell>
          <cell r="D32">
            <v>19</v>
          </cell>
          <cell r="E32">
            <v>54.458333333333336</v>
          </cell>
          <cell r="F32">
            <v>81</v>
          </cell>
          <cell r="G32">
            <v>33</v>
          </cell>
          <cell r="H32">
            <v>12.24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27.295833333333338</v>
          </cell>
          <cell r="C33">
            <v>34.4</v>
          </cell>
          <cell r="D33">
            <v>21.5</v>
          </cell>
          <cell r="E33">
            <v>58.708333333333336</v>
          </cell>
          <cell r="F33">
            <v>84</v>
          </cell>
          <cell r="G33">
            <v>28</v>
          </cell>
          <cell r="H33">
            <v>14.04</v>
          </cell>
          <cell r="I33" t="str">
            <v>SE</v>
          </cell>
          <cell r="J33">
            <v>34.56</v>
          </cell>
          <cell r="K33">
            <v>0</v>
          </cell>
        </row>
        <row r="34">
          <cell r="B34">
            <v>28.024999999999995</v>
          </cell>
          <cell r="C34">
            <v>36.299999999999997</v>
          </cell>
          <cell r="D34">
            <v>21.6</v>
          </cell>
          <cell r="E34">
            <v>62.458333333333336</v>
          </cell>
          <cell r="F34">
            <v>89</v>
          </cell>
          <cell r="G34">
            <v>31</v>
          </cell>
          <cell r="H34">
            <v>15.48</v>
          </cell>
          <cell r="I34" t="str">
            <v>SE</v>
          </cell>
          <cell r="J34">
            <v>34.56</v>
          </cell>
          <cell r="K34">
            <v>0</v>
          </cell>
        </row>
        <row r="35">
          <cell r="B35">
            <v>27.179166666666674</v>
          </cell>
          <cell r="C35">
            <v>30.4</v>
          </cell>
          <cell r="D35">
            <v>23.1</v>
          </cell>
          <cell r="E35">
            <v>69.791666666666671</v>
          </cell>
          <cell r="F35">
            <v>87</v>
          </cell>
          <cell r="G35">
            <v>55</v>
          </cell>
          <cell r="H35">
            <v>12.6</v>
          </cell>
          <cell r="I35" t="str">
            <v>NO</v>
          </cell>
          <cell r="J35">
            <v>25.56</v>
          </cell>
          <cell r="K35">
            <v>0</v>
          </cell>
        </row>
      </sheetData>
      <sheetData sheetId="1">
        <row r="5">
          <cell r="B5">
            <v>25.504166666666674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25.424999999999997</v>
          </cell>
          <cell r="C5">
            <v>30.7</v>
          </cell>
          <cell r="D5">
            <v>22.4</v>
          </cell>
          <cell r="E5">
            <v>79.833333333333329</v>
          </cell>
          <cell r="F5">
            <v>94</v>
          </cell>
          <cell r="G5">
            <v>57</v>
          </cell>
          <cell r="H5">
            <v>28.8</v>
          </cell>
          <cell r="I5" t="str">
            <v>NE</v>
          </cell>
          <cell r="J5">
            <v>48.24</v>
          </cell>
          <cell r="K5">
            <v>0</v>
          </cell>
        </row>
        <row r="6">
          <cell r="B6">
            <v>24.129166666666666</v>
          </cell>
          <cell r="C6">
            <v>29.2</v>
          </cell>
          <cell r="D6">
            <v>20.9</v>
          </cell>
          <cell r="E6">
            <v>83</v>
          </cell>
          <cell r="F6">
            <v>98</v>
          </cell>
          <cell r="G6">
            <v>58</v>
          </cell>
          <cell r="H6">
            <v>19.079999999999998</v>
          </cell>
          <cell r="I6" t="str">
            <v>SE</v>
          </cell>
          <cell r="J6">
            <v>32.04</v>
          </cell>
          <cell r="K6">
            <v>1</v>
          </cell>
        </row>
        <row r="7">
          <cell r="B7">
            <v>26.420833333333334</v>
          </cell>
          <cell r="C7">
            <v>34.4</v>
          </cell>
          <cell r="D7">
            <v>21.9</v>
          </cell>
          <cell r="E7">
            <v>73.833333333333329</v>
          </cell>
          <cell r="F7">
            <v>93</v>
          </cell>
          <cell r="G7">
            <v>35</v>
          </cell>
          <cell r="H7">
            <v>15.48</v>
          </cell>
          <cell r="I7" t="str">
            <v>SE</v>
          </cell>
          <cell r="J7">
            <v>26.28</v>
          </cell>
          <cell r="K7">
            <v>0</v>
          </cell>
        </row>
        <row r="8">
          <cell r="B8">
            <v>27.029166666666669</v>
          </cell>
          <cell r="C8">
            <v>33.5</v>
          </cell>
          <cell r="D8">
            <v>21.6</v>
          </cell>
          <cell r="E8">
            <v>66.083333333333329</v>
          </cell>
          <cell r="F8">
            <v>94</v>
          </cell>
          <cell r="G8">
            <v>30</v>
          </cell>
          <cell r="H8">
            <v>24.48</v>
          </cell>
          <cell r="I8" t="str">
            <v>NE</v>
          </cell>
          <cell r="J8">
            <v>44.64</v>
          </cell>
          <cell r="K8">
            <v>0</v>
          </cell>
        </row>
        <row r="9">
          <cell r="B9">
            <v>25.883333333333329</v>
          </cell>
          <cell r="C9">
            <v>32.4</v>
          </cell>
          <cell r="D9">
            <v>20.8</v>
          </cell>
          <cell r="E9">
            <v>71.916666666666671</v>
          </cell>
          <cell r="F9">
            <v>93</v>
          </cell>
          <cell r="G9">
            <v>45</v>
          </cell>
          <cell r="H9">
            <v>26.28</v>
          </cell>
          <cell r="I9" t="str">
            <v>NE</v>
          </cell>
          <cell r="J9">
            <v>47.519999999999996</v>
          </cell>
          <cell r="K9">
            <v>2</v>
          </cell>
        </row>
        <row r="10">
          <cell r="B10">
            <v>26.904166666666665</v>
          </cell>
          <cell r="C10">
            <v>32.5</v>
          </cell>
          <cell r="D10">
            <v>22.5</v>
          </cell>
          <cell r="E10">
            <v>71.75</v>
          </cell>
          <cell r="F10">
            <v>90</v>
          </cell>
          <cell r="G10">
            <v>47</v>
          </cell>
          <cell r="H10">
            <v>18.36</v>
          </cell>
          <cell r="I10" t="str">
            <v>NE</v>
          </cell>
          <cell r="J10">
            <v>33.840000000000003</v>
          </cell>
          <cell r="K10">
            <v>0</v>
          </cell>
        </row>
        <row r="11">
          <cell r="B11">
            <v>27.016666666666669</v>
          </cell>
          <cell r="C11">
            <v>32.299999999999997</v>
          </cell>
          <cell r="D11">
            <v>23.7</v>
          </cell>
          <cell r="E11">
            <v>72.875</v>
          </cell>
          <cell r="F11">
            <v>88</v>
          </cell>
          <cell r="G11">
            <v>49</v>
          </cell>
          <cell r="H11">
            <v>23.759999999999998</v>
          </cell>
          <cell r="I11" t="str">
            <v>N</v>
          </cell>
          <cell r="J11">
            <v>43.2</v>
          </cell>
          <cell r="K11">
            <v>0</v>
          </cell>
        </row>
        <row r="12">
          <cell r="B12">
            <v>26.845833333333335</v>
          </cell>
          <cell r="C12">
            <v>32.700000000000003</v>
          </cell>
          <cell r="D12">
            <v>23.3</v>
          </cell>
          <cell r="E12">
            <v>74.208333333333329</v>
          </cell>
          <cell r="F12">
            <v>90</v>
          </cell>
          <cell r="G12">
            <v>49</v>
          </cell>
          <cell r="H12">
            <v>28.44</v>
          </cell>
          <cell r="I12" t="str">
            <v>NE</v>
          </cell>
          <cell r="J12">
            <v>50.04</v>
          </cell>
          <cell r="K12">
            <v>0</v>
          </cell>
        </row>
        <row r="13">
          <cell r="B13">
            <v>25.870833333333341</v>
          </cell>
          <cell r="C13">
            <v>33.4</v>
          </cell>
          <cell r="D13">
            <v>22.7</v>
          </cell>
          <cell r="E13">
            <v>81.666666666666671</v>
          </cell>
          <cell r="F13">
            <v>97</v>
          </cell>
          <cell r="G13">
            <v>49</v>
          </cell>
          <cell r="H13">
            <v>21.96</v>
          </cell>
          <cell r="I13" t="str">
            <v>NE</v>
          </cell>
          <cell r="J13">
            <v>51.480000000000004</v>
          </cell>
          <cell r="K13">
            <v>35.400000000000006</v>
          </cell>
        </row>
        <row r="14">
          <cell r="B14">
            <v>24.474999999999998</v>
          </cell>
          <cell r="C14">
            <v>29.1</v>
          </cell>
          <cell r="D14">
            <v>22.4</v>
          </cell>
          <cell r="E14">
            <v>87.458333333333329</v>
          </cell>
          <cell r="F14">
            <v>96</v>
          </cell>
          <cell r="G14">
            <v>67</v>
          </cell>
          <cell r="H14">
            <v>16.2</v>
          </cell>
          <cell r="I14" t="str">
            <v>NE</v>
          </cell>
          <cell r="J14">
            <v>29.52</v>
          </cell>
          <cell r="K14">
            <v>1.4</v>
          </cell>
        </row>
        <row r="15">
          <cell r="B15">
            <v>24.370833333333334</v>
          </cell>
          <cell r="C15">
            <v>28</v>
          </cell>
          <cell r="D15">
            <v>21.1</v>
          </cell>
          <cell r="E15">
            <v>85.083333333333329</v>
          </cell>
          <cell r="F15">
            <v>97</v>
          </cell>
          <cell r="G15">
            <v>69</v>
          </cell>
          <cell r="H15">
            <v>19.8</v>
          </cell>
          <cell r="I15" t="str">
            <v>SE</v>
          </cell>
          <cell r="J15">
            <v>36.36</v>
          </cell>
          <cell r="K15">
            <v>0</v>
          </cell>
        </row>
        <row r="16">
          <cell r="B16">
            <v>25.395833333333332</v>
          </cell>
          <cell r="C16">
            <v>30.4</v>
          </cell>
          <cell r="D16">
            <v>21.6</v>
          </cell>
          <cell r="E16">
            <v>77.5</v>
          </cell>
          <cell r="F16">
            <v>92</v>
          </cell>
          <cell r="G16">
            <v>56</v>
          </cell>
          <cell r="H16">
            <v>21.240000000000002</v>
          </cell>
          <cell r="I16" t="str">
            <v>SE</v>
          </cell>
          <cell r="J16">
            <v>32.76</v>
          </cell>
          <cell r="K16">
            <v>0</v>
          </cell>
        </row>
        <row r="17">
          <cell r="B17">
            <v>24.299999999999997</v>
          </cell>
          <cell r="C17">
            <v>29</v>
          </cell>
          <cell r="D17">
            <v>21.1</v>
          </cell>
          <cell r="E17">
            <v>79.041666666666671</v>
          </cell>
          <cell r="F17">
            <v>93</v>
          </cell>
          <cell r="G17">
            <v>60</v>
          </cell>
          <cell r="H17">
            <v>24.840000000000003</v>
          </cell>
          <cell r="I17" t="str">
            <v>N</v>
          </cell>
          <cell r="J17">
            <v>42.84</v>
          </cell>
          <cell r="K17">
            <v>0</v>
          </cell>
        </row>
        <row r="18">
          <cell r="B18">
            <v>22.716666666666669</v>
          </cell>
          <cell r="C18">
            <v>26.9</v>
          </cell>
          <cell r="D18">
            <v>20.7</v>
          </cell>
          <cell r="E18">
            <v>88</v>
          </cell>
          <cell r="F18">
            <v>96</v>
          </cell>
          <cell r="G18">
            <v>72</v>
          </cell>
          <cell r="H18">
            <v>23.040000000000003</v>
          </cell>
          <cell r="I18" t="str">
            <v>N</v>
          </cell>
          <cell r="J18">
            <v>53.64</v>
          </cell>
          <cell r="K18">
            <v>15</v>
          </cell>
        </row>
        <row r="19">
          <cell r="B19">
            <v>23.741666666666674</v>
          </cell>
          <cell r="C19">
            <v>28.9</v>
          </cell>
          <cell r="D19">
            <v>19.899999999999999</v>
          </cell>
          <cell r="E19">
            <v>83.625</v>
          </cell>
          <cell r="F19">
            <v>96</v>
          </cell>
          <cell r="G19">
            <v>61</v>
          </cell>
          <cell r="H19">
            <v>23.400000000000002</v>
          </cell>
          <cell r="I19" t="str">
            <v>N</v>
          </cell>
          <cell r="J19">
            <v>34.56</v>
          </cell>
          <cell r="K19">
            <v>0.2</v>
          </cell>
        </row>
        <row r="20">
          <cell r="B20">
            <v>24.182608695652171</v>
          </cell>
          <cell r="C20">
            <v>28.3</v>
          </cell>
          <cell r="D20">
            <v>21</v>
          </cell>
          <cell r="E20">
            <v>84.695652173913047</v>
          </cell>
          <cell r="F20">
            <v>96</v>
          </cell>
          <cell r="G20">
            <v>67</v>
          </cell>
          <cell r="H20">
            <v>19.079999999999998</v>
          </cell>
          <cell r="I20" t="str">
            <v>NO</v>
          </cell>
          <cell r="J20">
            <v>39.24</v>
          </cell>
          <cell r="K20">
            <v>3.4000000000000004</v>
          </cell>
        </row>
        <row r="21">
          <cell r="B21">
            <v>25.8125</v>
          </cell>
          <cell r="C21">
            <v>30.8</v>
          </cell>
          <cell r="D21">
            <v>21.6</v>
          </cell>
          <cell r="E21">
            <v>78.875</v>
          </cell>
          <cell r="F21">
            <v>95</v>
          </cell>
          <cell r="G21">
            <v>55</v>
          </cell>
          <cell r="H21">
            <v>20.88</v>
          </cell>
          <cell r="I21" t="str">
            <v>NE</v>
          </cell>
          <cell r="J21">
            <v>30.96</v>
          </cell>
          <cell r="K21">
            <v>0</v>
          </cell>
        </row>
        <row r="22">
          <cell r="B22">
            <v>25.683333333333337</v>
          </cell>
          <cell r="C22">
            <v>31.3</v>
          </cell>
          <cell r="D22">
            <v>22.1</v>
          </cell>
          <cell r="E22">
            <v>80.875</v>
          </cell>
          <cell r="F22">
            <v>94</v>
          </cell>
          <cell r="G22">
            <v>54</v>
          </cell>
          <cell r="H22">
            <v>18.36</v>
          </cell>
          <cell r="I22" t="str">
            <v>SO</v>
          </cell>
          <cell r="J22">
            <v>34.200000000000003</v>
          </cell>
          <cell r="K22">
            <v>3.8</v>
          </cell>
        </row>
        <row r="23">
          <cell r="B23">
            <v>25.420833333333334</v>
          </cell>
          <cell r="C23">
            <v>31.1</v>
          </cell>
          <cell r="D23">
            <v>22.7</v>
          </cell>
          <cell r="E23">
            <v>83.875</v>
          </cell>
          <cell r="F23">
            <v>95</v>
          </cell>
          <cell r="G23">
            <v>57</v>
          </cell>
          <cell r="H23">
            <v>16.559999999999999</v>
          </cell>
          <cell r="I23" t="str">
            <v>O</v>
          </cell>
          <cell r="J23">
            <v>38.519999999999996</v>
          </cell>
          <cell r="K23">
            <v>4.2</v>
          </cell>
        </row>
        <row r="24">
          <cell r="B24">
            <v>24.320833333333336</v>
          </cell>
          <cell r="C24">
            <v>28.2</v>
          </cell>
          <cell r="D24">
            <v>20.9</v>
          </cell>
          <cell r="E24">
            <v>87.75</v>
          </cell>
          <cell r="F24">
            <v>97</v>
          </cell>
          <cell r="G24">
            <v>66</v>
          </cell>
          <cell r="H24">
            <v>12.96</v>
          </cell>
          <cell r="I24" t="str">
            <v>NO</v>
          </cell>
          <cell r="J24">
            <v>28.08</v>
          </cell>
          <cell r="K24">
            <v>38.400000000000006</v>
          </cell>
        </row>
        <row r="25">
          <cell r="B25">
            <v>24.308333333333334</v>
          </cell>
          <cell r="C25">
            <v>30.3</v>
          </cell>
          <cell r="D25">
            <v>21.7</v>
          </cell>
          <cell r="E25">
            <v>87.916666666666671</v>
          </cell>
          <cell r="F25">
            <v>97</v>
          </cell>
          <cell r="G25">
            <v>59</v>
          </cell>
          <cell r="H25">
            <v>13.32</v>
          </cell>
          <cell r="I25" t="str">
            <v>O</v>
          </cell>
          <cell r="J25">
            <v>48.24</v>
          </cell>
          <cell r="K25">
            <v>5.2</v>
          </cell>
        </row>
        <row r="26">
          <cell r="B26">
            <v>23.786956521739132</v>
          </cell>
          <cell r="C26">
            <v>28</v>
          </cell>
          <cell r="D26">
            <v>22.2</v>
          </cell>
          <cell r="E26">
            <v>89.608695652173907</v>
          </cell>
          <cell r="F26">
            <v>96</v>
          </cell>
          <cell r="G26">
            <v>69</v>
          </cell>
          <cell r="H26">
            <v>13.32</v>
          </cell>
          <cell r="I26" t="str">
            <v>NE</v>
          </cell>
          <cell r="J26">
            <v>23.400000000000002</v>
          </cell>
          <cell r="K26">
            <v>18.799999999999997</v>
          </cell>
        </row>
        <row r="27">
          <cell r="B27">
            <v>25.237500000000001</v>
          </cell>
          <cell r="C27">
            <v>31.1</v>
          </cell>
          <cell r="D27">
            <v>21.9</v>
          </cell>
          <cell r="E27">
            <v>83.041666666666671</v>
          </cell>
          <cell r="F27">
            <v>95</v>
          </cell>
          <cell r="G27">
            <v>57</v>
          </cell>
          <cell r="H27">
            <v>12.96</v>
          </cell>
          <cell r="I27" t="str">
            <v>NE</v>
          </cell>
          <cell r="J27">
            <v>30.240000000000002</v>
          </cell>
          <cell r="K27">
            <v>0</v>
          </cell>
        </row>
        <row r="28">
          <cell r="B28">
            <v>24.716666666666665</v>
          </cell>
          <cell r="C28">
            <v>29.3</v>
          </cell>
          <cell r="D28">
            <v>21.3</v>
          </cell>
          <cell r="E28">
            <v>84.791666666666671</v>
          </cell>
          <cell r="F28">
            <v>96</v>
          </cell>
          <cell r="G28">
            <v>68</v>
          </cell>
          <cell r="H28">
            <v>18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24.512500000000003</v>
          </cell>
          <cell r="C29">
            <v>29.5</v>
          </cell>
          <cell r="D29">
            <v>22.5</v>
          </cell>
          <cell r="E29">
            <v>89.625</v>
          </cell>
          <cell r="F29">
            <v>97</v>
          </cell>
          <cell r="G29">
            <v>72</v>
          </cell>
          <cell r="H29">
            <v>27</v>
          </cell>
          <cell r="I29" t="str">
            <v>NE</v>
          </cell>
          <cell r="J29">
            <v>46.080000000000005</v>
          </cell>
          <cell r="K29">
            <v>24.8</v>
          </cell>
        </row>
        <row r="30">
          <cell r="B30">
            <v>23.262499999999999</v>
          </cell>
          <cell r="C30">
            <v>27</v>
          </cell>
          <cell r="D30">
            <v>21.9</v>
          </cell>
          <cell r="E30">
            <v>92.416666666666671</v>
          </cell>
          <cell r="F30">
            <v>97</v>
          </cell>
          <cell r="G30">
            <v>73</v>
          </cell>
          <cell r="H30">
            <v>11.16</v>
          </cell>
          <cell r="I30" t="str">
            <v>NE</v>
          </cell>
          <cell r="J30">
            <v>23.759999999999998</v>
          </cell>
          <cell r="K30">
            <v>33.799999999999997</v>
          </cell>
        </row>
        <row r="31">
          <cell r="B31">
            <v>24.320833333333336</v>
          </cell>
          <cell r="C31">
            <v>27.8</v>
          </cell>
          <cell r="D31">
            <v>21.9</v>
          </cell>
          <cell r="E31">
            <v>90.875</v>
          </cell>
          <cell r="F31">
            <v>98</v>
          </cell>
          <cell r="G31">
            <v>74</v>
          </cell>
          <cell r="H31">
            <v>16.920000000000002</v>
          </cell>
          <cell r="I31" t="str">
            <v>SO</v>
          </cell>
          <cell r="J31">
            <v>25.92</v>
          </cell>
          <cell r="K31">
            <v>13.4</v>
          </cell>
        </row>
        <row r="32">
          <cell r="B32">
            <v>25.979166666666661</v>
          </cell>
          <cell r="C32">
            <v>31.1</v>
          </cell>
          <cell r="D32">
            <v>22.8</v>
          </cell>
          <cell r="E32">
            <v>85.208333333333329</v>
          </cell>
          <cell r="F32">
            <v>98</v>
          </cell>
          <cell r="G32">
            <v>58</v>
          </cell>
          <cell r="H32">
            <v>10.8</v>
          </cell>
          <cell r="I32" t="str">
            <v>N</v>
          </cell>
          <cell r="J32">
            <v>23.759999999999998</v>
          </cell>
          <cell r="K32">
            <v>0</v>
          </cell>
        </row>
        <row r="33">
          <cell r="B33">
            <v>25.183333333333337</v>
          </cell>
          <cell r="C33">
            <v>27.5</v>
          </cell>
          <cell r="D33">
            <v>23.8</v>
          </cell>
          <cell r="E33">
            <v>90.333333333333329</v>
          </cell>
          <cell r="F33">
            <v>95</v>
          </cell>
          <cell r="G33">
            <v>80</v>
          </cell>
          <cell r="H33">
            <v>8.2799999999999994</v>
          </cell>
          <cell r="I33" t="str">
            <v>NE</v>
          </cell>
          <cell r="J33">
            <v>24.840000000000003</v>
          </cell>
          <cell r="K33">
            <v>3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">
        <row r="5">
          <cell r="B5" t="str">
            <v>*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26.162500000000005</v>
          </cell>
          <cell r="C5">
            <v>33.299999999999997</v>
          </cell>
          <cell r="D5">
            <v>22.5</v>
          </cell>
          <cell r="E5">
            <v>77.5</v>
          </cell>
          <cell r="F5">
            <v>95</v>
          </cell>
          <cell r="G5">
            <v>45</v>
          </cell>
          <cell r="H5">
            <v>15.48</v>
          </cell>
          <cell r="I5" t="str">
            <v>N</v>
          </cell>
          <cell r="J5">
            <v>67.319999999999993</v>
          </cell>
          <cell r="K5">
            <v>30.4</v>
          </cell>
        </row>
        <row r="6">
          <cell r="B6">
            <v>25.733333333333338</v>
          </cell>
          <cell r="C6">
            <v>31.4</v>
          </cell>
          <cell r="D6">
            <v>22.7</v>
          </cell>
          <cell r="E6">
            <v>80.791666666666671</v>
          </cell>
          <cell r="F6">
            <v>95</v>
          </cell>
          <cell r="G6">
            <v>56</v>
          </cell>
          <cell r="H6">
            <v>11.879999999999999</v>
          </cell>
          <cell r="I6" t="str">
            <v>N</v>
          </cell>
          <cell r="J6">
            <v>29.52</v>
          </cell>
          <cell r="K6">
            <v>6</v>
          </cell>
        </row>
        <row r="7">
          <cell r="B7">
            <v>27.504166666666674</v>
          </cell>
          <cell r="C7">
            <v>34.1</v>
          </cell>
          <cell r="D7">
            <v>22.5</v>
          </cell>
          <cell r="E7">
            <v>71.583333333333329</v>
          </cell>
          <cell r="F7">
            <v>90</v>
          </cell>
          <cell r="G7">
            <v>47</v>
          </cell>
          <cell r="H7">
            <v>12.24</v>
          </cell>
          <cell r="I7" t="str">
            <v>SE</v>
          </cell>
          <cell r="J7">
            <v>25.92</v>
          </cell>
          <cell r="K7">
            <v>0</v>
          </cell>
        </row>
        <row r="8">
          <cell r="B8">
            <v>28.375</v>
          </cell>
          <cell r="C8">
            <v>34.5</v>
          </cell>
          <cell r="D8">
            <v>23.3</v>
          </cell>
          <cell r="E8">
            <v>67.458333333333329</v>
          </cell>
          <cell r="F8">
            <v>86</v>
          </cell>
          <cell r="G8">
            <v>42</v>
          </cell>
          <cell r="H8">
            <v>9.3600000000000012</v>
          </cell>
          <cell r="I8" t="str">
            <v>SE</v>
          </cell>
          <cell r="J8">
            <v>23.759999999999998</v>
          </cell>
          <cell r="K8">
            <v>0</v>
          </cell>
        </row>
        <row r="9">
          <cell r="B9">
            <v>28.712499999999995</v>
          </cell>
          <cell r="C9">
            <v>34.1</v>
          </cell>
          <cell r="D9">
            <v>22.5</v>
          </cell>
          <cell r="E9">
            <v>67.708333333333329</v>
          </cell>
          <cell r="F9">
            <v>90</v>
          </cell>
          <cell r="G9">
            <v>46</v>
          </cell>
          <cell r="H9">
            <v>15.840000000000002</v>
          </cell>
          <cell r="I9" t="str">
            <v>NE</v>
          </cell>
          <cell r="J9">
            <v>32.4</v>
          </cell>
          <cell r="K9">
            <v>3.2</v>
          </cell>
        </row>
        <row r="10">
          <cell r="B10">
            <v>28.950000000000003</v>
          </cell>
          <cell r="C10">
            <v>35.200000000000003</v>
          </cell>
          <cell r="D10">
            <v>25.6</v>
          </cell>
          <cell r="E10">
            <v>65.208333333333329</v>
          </cell>
          <cell r="F10">
            <v>79</v>
          </cell>
          <cell r="G10">
            <v>40</v>
          </cell>
          <cell r="H10">
            <v>17.64</v>
          </cell>
          <cell r="I10" t="str">
            <v>N</v>
          </cell>
          <cell r="J10">
            <v>39.6</v>
          </cell>
          <cell r="K10">
            <v>0</v>
          </cell>
        </row>
        <row r="11">
          <cell r="B11">
            <v>28.229166666666668</v>
          </cell>
          <cell r="C11">
            <v>35</v>
          </cell>
          <cell r="D11">
            <v>23.9</v>
          </cell>
          <cell r="E11">
            <v>64.583333333333329</v>
          </cell>
          <cell r="F11">
            <v>85</v>
          </cell>
          <cell r="G11">
            <v>39</v>
          </cell>
          <cell r="H11">
            <v>16.2</v>
          </cell>
          <cell r="I11" t="str">
            <v>N</v>
          </cell>
          <cell r="J11">
            <v>34.200000000000003</v>
          </cell>
          <cell r="K11">
            <v>0</v>
          </cell>
        </row>
        <row r="12">
          <cell r="B12">
            <v>26.425000000000001</v>
          </cell>
          <cell r="C12">
            <v>33.9</v>
          </cell>
          <cell r="D12">
            <v>22.5</v>
          </cell>
          <cell r="E12">
            <v>79.958333333333329</v>
          </cell>
          <cell r="F12">
            <v>96</v>
          </cell>
          <cell r="G12">
            <v>52</v>
          </cell>
          <cell r="H12">
            <v>13.32</v>
          </cell>
          <cell r="I12" t="str">
            <v>N</v>
          </cell>
          <cell r="J12">
            <v>44.28</v>
          </cell>
          <cell r="K12">
            <v>35.6</v>
          </cell>
        </row>
        <row r="13">
          <cell r="B13">
            <v>26.0625</v>
          </cell>
          <cell r="C13">
            <v>32.4</v>
          </cell>
          <cell r="D13">
            <v>23.7</v>
          </cell>
          <cell r="E13">
            <v>82.833333333333329</v>
          </cell>
          <cell r="F13">
            <v>94</v>
          </cell>
          <cell r="G13">
            <v>53</v>
          </cell>
          <cell r="H13">
            <v>16.2</v>
          </cell>
          <cell r="I13" t="str">
            <v>N</v>
          </cell>
          <cell r="J13">
            <v>41.04</v>
          </cell>
          <cell r="K13">
            <v>7.8</v>
          </cell>
        </row>
        <row r="14">
          <cell r="B14">
            <v>25.608333333333331</v>
          </cell>
          <cell r="C14">
            <v>29.6</v>
          </cell>
          <cell r="D14">
            <v>23.9</v>
          </cell>
          <cell r="E14">
            <v>85.666666666666671</v>
          </cell>
          <cell r="F14">
            <v>93</v>
          </cell>
          <cell r="G14">
            <v>68</v>
          </cell>
          <cell r="H14">
            <v>9.7200000000000006</v>
          </cell>
          <cell r="I14" t="str">
            <v>SE</v>
          </cell>
          <cell r="J14">
            <v>33.840000000000003</v>
          </cell>
          <cell r="K14">
            <v>2.4000000000000004</v>
          </cell>
        </row>
        <row r="15">
          <cell r="B15">
            <v>25.374999999999989</v>
          </cell>
          <cell r="C15">
            <v>31.1</v>
          </cell>
          <cell r="D15">
            <v>20</v>
          </cell>
          <cell r="E15">
            <v>63.541666666666664</v>
          </cell>
          <cell r="F15">
            <v>81</v>
          </cell>
          <cell r="G15">
            <v>42</v>
          </cell>
          <cell r="H15">
            <v>12.96</v>
          </cell>
          <cell r="I15" t="str">
            <v>SE</v>
          </cell>
          <cell r="J15">
            <v>30.6</v>
          </cell>
          <cell r="K15">
            <v>0</v>
          </cell>
        </row>
        <row r="16">
          <cell r="B16">
            <v>25.362499999999997</v>
          </cell>
          <cell r="C16">
            <v>31.6</v>
          </cell>
          <cell r="D16">
            <v>19.600000000000001</v>
          </cell>
          <cell r="E16">
            <v>66.916666666666671</v>
          </cell>
          <cell r="F16">
            <v>87</v>
          </cell>
          <cell r="G16">
            <v>52</v>
          </cell>
          <cell r="H16">
            <v>15.48</v>
          </cell>
          <cell r="I16" t="str">
            <v>SE</v>
          </cell>
          <cell r="J16">
            <v>39.24</v>
          </cell>
          <cell r="K16">
            <v>0.8</v>
          </cell>
        </row>
        <row r="17">
          <cell r="B17">
            <v>24.504166666666666</v>
          </cell>
          <cell r="C17">
            <v>28.6</v>
          </cell>
          <cell r="D17">
            <v>22.2</v>
          </cell>
          <cell r="E17">
            <v>83.583333333333329</v>
          </cell>
          <cell r="F17">
            <v>96</v>
          </cell>
          <cell r="G17">
            <v>63</v>
          </cell>
          <cell r="H17">
            <v>16.920000000000002</v>
          </cell>
          <cell r="I17" t="str">
            <v>NE</v>
          </cell>
          <cell r="J17">
            <v>41.76</v>
          </cell>
          <cell r="K17">
            <v>55.8</v>
          </cell>
        </row>
        <row r="18">
          <cell r="B18">
            <v>25.058333333333334</v>
          </cell>
          <cell r="C18">
            <v>29.1</v>
          </cell>
          <cell r="D18">
            <v>22.7</v>
          </cell>
          <cell r="E18">
            <v>78.958333333333329</v>
          </cell>
          <cell r="F18">
            <v>94</v>
          </cell>
          <cell r="G18">
            <v>63</v>
          </cell>
          <cell r="H18">
            <v>11.16</v>
          </cell>
          <cell r="I18" t="str">
            <v>NE</v>
          </cell>
          <cell r="J18">
            <v>28.8</v>
          </cell>
          <cell r="K18">
            <v>2.8</v>
          </cell>
        </row>
        <row r="19">
          <cell r="B19">
            <v>25.212500000000002</v>
          </cell>
          <cell r="C19">
            <v>31.1</v>
          </cell>
          <cell r="D19">
            <v>22</v>
          </cell>
          <cell r="E19">
            <v>76.25</v>
          </cell>
          <cell r="F19">
            <v>90</v>
          </cell>
          <cell r="G19">
            <v>50</v>
          </cell>
          <cell r="H19">
            <v>8.64</v>
          </cell>
          <cell r="I19" t="str">
            <v>N</v>
          </cell>
          <cell r="J19">
            <v>26.28</v>
          </cell>
          <cell r="K19">
            <v>0</v>
          </cell>
        </row>
        <row r="20">
          <cell r="B20">
            <v>25.216666666666665</v>
          </cell>
          <cell r="C20">
            <v>31.2</v>
          </cell>
          <cell r="D20">
            <v>20.8</v>
          </cell>
          <cell r="E20">
            <v>77.875</v>
          </cell>
          <cell r="F20">
            <v>93</v>
          </cell>
          <cell r="G20">
            <v>53</v>
          </cell>
          <cell r="H20">
            <v>11.520000000000001</v>
          </cell>
          <cell r="I20" t="str">
            <v>S</v>
          </cell>
          <cell r="J20">
            <v>27</v>
          </cell>
          <cell r="K20">
            <v>0.4</v>
          </cell>
        </row>
        <row r="21">
          <cell r="B21">
            <v>26.629166666666663</v>
          </cell>
          <cell r="C21">
            <v>34.200000000000003</v>
          </cell>
          <cell r="D21">
            <v>21.4</v>
          </cell>
          <cell r="E21">
            <v>68.708333333333329</v>
          </cell>
          <cell r="F21">
            <v>93</v>
          </cell>
          <cell r="G21">
            <v>39</v>
          </cell>
          <cell r="H21">
            <v>10.44</v>
          </cell>
          <cell r="I21" t="str">
            <v>NO</v>
          </cell>
          <cell r="J21">
            <v>28.8</v>
          </cell>
          <cell r="K21">
            <v>0</v>
          </cell>
        </row>
        <row r="22">
          <cell r="B22">
            <v>27.375</v>
          </cell>
          <cell r="C22">
            <v>33.9</v>
          </cell>
          <cell r="D22">
            <v>21.7</v>
          </cell>
          <cell r="E22">
            <v>69.75</v>
          </cell>
          <cell r="F22">
            <v>92</v>
          </cell>
          <cell r="G22">
            <v>42</v>
          </cell>
          <cell r="H22">
            <v>16.920000000000002</v>
          </cell>
          <cell r="I22" t="str">
            <v>NO</v>
          </cell>
          <cell r="J22">
            <v>42.480000000000004</v>
          </cell>
          <cell r="K22">
            <v>15.2</v>
          </cell>
        </row>
        <row r="23">
          <cell r="B23">
            <v>28.1875</v>
          </cell>
          <cell r="C23">
            <v>35</v>
          </cell>
          <cell r="D23">
            <v>22.7</v>
          </cell>
          <cell r="E23">
            <v>68.333333333333329</v>
          </cell>
          <cell r="F23">
            <v>92</v>
          </cell>
          <cell r="G23">
            <v>37</v>
          </cell>
          <cell r="H23">
            <v>7.2</v>
          </cell>
          <cell r="I23" t="str">
            <v>S</v>
          </cell>
          <cell r="J23">
            <v>21.96</v>
          </cell>
          <cell r="K23">
            <v>0</v>
          </cell>
        </row>
        <row r="24">
          <cell r="B24">
            <v>28.133333333333326</v>
          </cell>
          <cell r="C24">
            <v>33.9</v>
          </cell>
          <cell r="D24">
            <v>23.6</v>
          </cell>
          <cell r="E24">
            <v>65.333333333333329</v>
          </cell>
          <cell r="F24">
            <v>86</v>
          </cell>
          <cell r="G24">
            <v>45</v>
          </cell>
          <cell r="H24">
            <v>13.68</v>
          </cell>
          <cell r="I24" t="str">
            <v>SE</v>
          </cell>
          <cell r="J24">
            <v>38.519999999999996</v>
          </cell>
          <cell r="K24">
            <v>0</v>
          </cell>
        </row>
        <row r="25">
          <cell r="B25">
            <v>26.908695652173918</v>
          </cell>
          <cell r="C25">
            <v>33.1</v>
          </cell>
          <cell r="D25">
            <v>21</v>
          </cell>
          <cell r="E25">
            <v>60.217391304347828</v>
          </cell>
          <cell r="F25">
            <v>76</v>
          </cell>
          <cell r="G25">
            <v>37</v>
          </cell>
          <cell r="H25">
            <v>13.68</v>
          </cell>
          <cell r="I25" t="str">
            <v>SE</v>
          </cell>
          <cell r="J25">
            <v>30.96</v>
          </cell>
          <cell r="K25">
            <v>0</v>
          </cell>
        </row>
        <row r="26">
          <cell r="B26">
            <v>26.129166666666666</v>
          </cell>
          <cell r="C26">
            <v>32.9</v>
          </cell>
          <cell r="D26">
            <v>19.399999999999999</v>
          </cell>
          <cell r="E26">
            <v>60.125</v>
          </cell>
          <cell r="F26">
            <v>77</v>
          </cell>
          <cell r="G26">
            <v>38</v>
          </cell>
          <cell r="H26">
            <v>10.44</v>
          </cell>
          <cell r="I26" t="str">
            <v>SE</v>
          </cell>
          <cell r="J26">
            <v>28.8</v>
          </cell>
          <cell r="K26">
            <v>0</v>
          </cell>
        </row>
        <row r="27">
          <cell r="B27">
            <v>27.870833333333334</v>
          </cell>
          <cell r="C27">
            <v>34</v>
          </cell>
          <cell r="D27">
            <v>22.5</v>
          </cell>
          <cell r="E27">
            <v>62.375</v>
          </cell>
          <cell r="F27">
            <v>78</v>
          </cell>
          <cell r="G27">
            <v>42</v>
          </cell>
          <cell r="H27">
            <v>12.6</v>
          </cell>
          <cell r="I27" t="str">
            <v>SE</v>
          </cell>
          <cell r="J27">
            <v>30.96</v>
          </cell>
          <cell r="K27">
            <v>0</v>
          </cell>
        </row>
        <row r="28">
          <cell r="B28">
            <v>28.641666666666666</v>
          </cell>
          <cell r="C28">
            <v>34</v>
          </cell>
          <cell r="D28">
            <v>23.7</v>
          </cell>
          <cell r="E28">
            <v>67.041666666666671</v>
          </cell>
          <cell r="F28">
            <v>88</v>
          </cell>
          <cell r="G28">
            <v>47</v>
          </cell>
          <cell r="H28">
            <v>11.520000000000001</v>
          </cell>
          <cell r="I28" t="str">
            <v>N</v>
          </cell>
          <cell r="J28">
            <v>26.64</v>
          </cell>
          <cell r="K28">
            <v>0</v>
          </cell>
        </row>
        <row r="29">
          <cell r="B29">
            <v>27.774999999999995</v>
          </cell>
          <cell r="C29">
            <v>32</v>
          </cell>
          <cell r="D29">
            <v>25.6</v>
          </cell>
          <cell r="E29">
            <v>73.083333333333329</v>
          </cell>
          <cell r="F29">
            <v>87</v>
          </cell>
          <cell r="G29">
            <v>56</v>
          </cell>
          <cell r="H29">
            <v>9.7200000000000006</v>
          </cell>
          <cell r="I29" t="str">
            <v>N</v>
          </cell>
          <cell r="J29">
            <v>31.680000000000003</v>
          </cell>
          <cell r="K29">
            <v>0.8</v>
          </cell>
        </row>
        <row r="30">
          <cell r="B30">
            <v>26.291666666666668</v>
          </cell>
          <cell r="C30">
            <v>31</v>
          </cell>
          <cell r="D30">
            <v>23.4</v>
          </cell>
          <cell r="E30">
            <v>79.958333333333329</v>
          </cell>
          <cell r="F30">
            <v>91</v>
          </cell>
          <cell r="G30">
            <v>56</v>
          </cell>
          <cell r="H30">
            <v>9.7200000000000006</v>
          </cell>
          <cell r="I30" t="str">
            <v>SO</v>
          </cell>
          <cell r="J30">
            <v>20.16</v>
          </cell>
          <cell r="K30">
            <v>3.6</v>
          </cell>
        </row>
        <row r="31">
          <cell r="B31">
            <v>28.179166666666671</v>
          </cell>
          <cell r="C31">
            <v>33.9</v>
          </cell>
          <cell r="D31">
            <v>24.5</v>
          </cell>
          <cell r="E31">
            <v>73.541666666666671</v>
          </cell>
          <cell r="F31">
            <v>90</v>
          </cell>
          <cell r="G31">
            <v>48</v>
          </cell>
          <cell r="H31">
            <v>10.08</v>
          </cell>
          <cell r="I31" t="str">
            <v>SE</v>
          </cell>
          <cell r="J31">
            <v>23.759999999999998</v>
          </cell>
          <cell r="K31">
            <v>0</v>
          </cell>
        </row>
        <row r="32">
          <cell r="B32">
            <v>28.141666666666666</v>
          </cell>
          <cell r="C32">
            <v>34.6</v>
          </cell>
          <cell r="D32">
            <v>22.5</v>
          </cell>
          <cell r="E32">
            <v>64.75</v>
          </cell>
          <cell r="F32">
            <v>86</v>
          </cell>
          <cell r="G32">
            <v>37</v>
          </cell>
          <cell r="H32">
            <v>12.24</v>
          </cell>
          <cell r="I32" t="str">
            <v>SE</v>
          </cell>
          <cell r="J32">
            <v>29.52</v>
          </cell>
          <cell r="K32">
            <v>0</v>
          </cell>
        </row>
        <row r="33">
          <cell r="B33">
            <v>27.708333333333332</v>
          </cell>
          <cell r="C33">
            <v>33.4</v>
          </cell>
          <cell r="D33">
            <v>22.6</v>
          </cell>
          <cell r="E33">
            <v>65.833333333333329</v>
          </cell>
          <cell r="F33">
            <v>81</v>
          </cell>
          <cell r="G33">
            <v>49</v>
          </cell>
          <cell r="H33">
            <v>9.3600000000000012</v>
          </cell>
          <cell r="I33" t="str">
            <v>SE</v>
          </cell>
          <cell r="J33">
            <v>25.2</v>
          </cell>
          <cell r="K33">
            <v>0</v>
          </cell>
        </row>
        <row r="34">
          <cell r="B34">
            <v>27.704166666666666</v>
          </cell>
          <cell r="C34">
            <v>33.700000000000003</v>
          </cell>
          <cell r="D34">
            <v>23.2</v>
          </cell>
          <cell r="E34">
            <v>69.708333333333329</v>
          </cell>
          <cell r="F34">
            <v>81</v>
          </cell>
          <cell r="G34">
            <v>52</v>
          </cell>
          <cell r="H34">
            <v>9.7200000000000006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25.9375</v>
          </cell>
          <cell r="C35">
            <v>29</v>
          </cell>
          <cell r="D35">
            <v>22.7</v>
          </cell>
          <cell r="E35">
            <v>80.416666666666671</v>
          </cell>
          <cell r="F35">
            <v>94</v>
          </cell>
          <cell r="G35">
            <v>66</v>
          </cell>
          <cell r="H35">
            <v>18</v>
          </cell>
          <cell r="I35" t="str">
            <v>N</v>
          </cell>
          <cell r="J35">
            <v>39.24</v>
          </cell>
          <cell r="K35">
            <v>10.799999999999997</v>
          </cell>
        </row>
      </sheetData>
      <sheetData sheetId="1">
        <row r="5">
          <cell r="B5">
            <v>25.237499999999997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26.433333333333334</v>
          </cell>
          <cell r="C5">
            <v>33.700000000000003</v>
          </cell>
          <cell r="D5">
            <v>21.2</v>
          </cell>
          <cell r="E5">
            <v>79.583333333333329</v>
          </cell>
          <cell r="F5">
            <v>94</v>
          </cell>
          <cell r="G5">
            <v>55</v>
          </cell>
          <cell r="H5">
            <v>10.08</v>
          </cell>
          <cell r="I5" t="str">
            <v>NO</v>
          </cell>
          <cell r="J5">
            <v>51.12</v>
          </cell>
          <cell r="K5">
            <v>9</v>
          </cell>
        </row>
        <row r="6">
          <cell r="B6">
            <v>25.049999999999997</v>
          </cell>
          <cell r="C6">
            <v>31.8</v>
          </cell>
          <cell r="D6">
            <v>21.4</v>
          </cell>
          <cell r="E6">
            <v>76.125</v>
          </cell>
          <cell r="F6">
            <v>92</v>
          </cell>
          <cell r="G6">
            <v>50</v>
          </cell>
          <cell r="H6">
            <v>10.44</v>
          </cell>
          <cell r="I6" t="str">
            <v>S</v>
          </cell>
          <cell r="J6">
            <v>22.68</v>
          </cell>
          <cell r="K6">
            <v>0</v>
          </cell>
        </row>
        <row r="7">
          <cell r="B7">
            <v>27.620833333333326</v>
          </cell>
          <cell r="C7">
            <v>33.6</v>
          </cell>
          <cell r="D7">
            <v>22.5</v>
          </cell>
          <cell r="E7">
            <v>71.291666666666671</v>
          </cell>
          <cell r="F7">
            <v>92</v>
          </cell>
          <cell r="G7">
            <v>49</v>
          </cell>
          <cell r="H7">
            <v>11.16</v>
          </cell>
          <cell r="I7" t="str">
            <v>SE</v>
          </cell>
          <cell r="J7">
            <v>22.68</v>
          </cell>
          <cell r="K7">
            <v>0</v>
          </cell>
        </row>
        <row r="8">
          <cell r="B8">
            <v>28.633333333333329</v>
          </cell>
          <cell r="C8">
            <v>35.9</v>
          </cell>
          <cell r="D8">
            <v>24.1</v>
          </cell>
          <cell r="E8">
            <v>68.291666666666671</v>
          </cell>
          <cell r="F8">
            <v>83</v>
          </cell>
          <cell r="G8">
            <v>43</v>
          </cell>
          <cell r="H8">
            <v>20.88</v>
          </cell>
          <cell r="I8" t="str">
            <v>SE</v>
          </cell>
          <cell r="J8">
            <v>53.28</v>
          </cell>
          <cell r="K8">
            <v>0</v>
          </cell>
        </row>
        <row r="9">
          <cell r="B9">
            <v>28.25</v>
          </cell>
          <cell r="C9">
            <v>35.6</v>
          </cell>
          <cell r="D9">
            <v>22.4</v>
          </cell>
          <cell r="E9">
            <v>72.125</v>
          </cell>
          <cell r="F9">
            <v>95</v>
          </cell>
          <cell r="G9">
            <v>44</v>
          </cell>
          <cell r="H9">
            <v>13.32</v>
          </cell>
          <cell r="I9" t="str">
            <v>N</v>
          </cell>
          <cell r="J9">
            <v>30.240000000000002</v>
          </cell>
          <cell r="K9">
            <v>0</v>
          </cell>
        </row>
        <row r="10">
          <cell r="B10">
            <v>27.533333333333342</v>
          </cell>
          <cell r="C10">
            <v>34.9</v>
          </cell>
          <cell r="D10">
            <v>24.4</v>
          </cell>
          <cell r="E10">
            <v>77.416666666666671</v>
          </cell>
          <cell r="F10">
            <v>91</v>
          </cell>
          <cell r="G10">
            <v>44</v>
          </cell>
          <cell r="H10">
            <v>15.48</v>
          </cell>
          <cell r="I10" t="str">
            <v>N</v>
          </cell>
          <cell r="J10">
            <v>51.84</v>
          </cell>
          <cell r="K10">
            <v>2</v>
          </cell>
        </row>
        <row r="11">
          <cell r="B11">
            <v>27.591666666666665</v>
          </cell>
          <cell r="C11">
            <v>34.6</v>
          </cell>
          <cell r="D11">
            <v>24.1</v>
          </cell>
          <cell r="E11">
            <v>80.625</v>
          </cell>
          <cell r="F11">
            <v>95</v>
          </cell>
          <cell r="G11">
            <v>49</v>
          </cell>
          <cell r="H11">
            <v>14.76</v>
          </cell>
          <cell r="I11" t="str">
            <v>N</v>
          </cell>
          <cell r="J11">
            <v>36.36</v>
          </cell>
          <cell r="K11">
            <v>12.6</v>
          </cell>
        </row>
        <row r="12">
          <cell r="B12">
            <v>30.337500000000002</v>
          </cell>
          <cell r="C12">
            <v>36.9</v>
          </cell>
          <cell r="D12">
            <v>24.7</v>
          </cell>
          <cell r="E12">
            <v>68.916666666666671</v>
          </cell>
          <cell r="F12">
            <v>91</v>
          </cell>
          <cell r="G12">
            <v>41</v>
          </cell>
          <cell r="H12">
            <v>12.96</v>
          </cell>
          <cell r="I12" t="str">
            <v>NO</v>
          </cell>
          <cell r="J12">
            <v>34.92</v>
          </cell>
          <cell r="K12">
            <v>0</v>
          </cell>
        </row>
        <row r="13">
          <cell r="B13">
            <v>26.770833333333332</v>
          </cell>
          <cell r="C13">
            <v>30.9</v>
          </cell>
          <cell r="D13">
            <v>23</v>
          </cell>
          <cell r="E13">
            <v>81.5</v>
          </cell>
          <cell r="F13">
            <v>94</v>
          </cell>
          <cell r="G13">
            <v>67</v>
          </cell>
          <cell r="H13">
            <v>18.36</v>
          </cell>
          <cell r="I13" t="str">
            <v>N</v>
          </cell>
          <cell r="J13">
            <v>36.36</v>
          </cell>
          <cell r="K13">
            <v>10.8</v>
          </cell>
        </row>
        <row r="14">
          <cell r="B14">
            <v>26.516666666666669</v>
          </cell>
          <cell r="C14">
            <v>33.1</v>
          </cell>
          <cell r="D14">
            <v>22.3</v>
          </cell>
          <cell r="E14">
            <v>77.375</v>
          </cell>
          <cell r="F14">
            <v>95</v>
          </cell>
          <cell r="G14">
            <v>49</v>
          </cell>
          <cell r="H14">
            <v>10.44</v>
          </cell>
          <cell r="I14" t="str">
            <v>S</v>
          </cell>
          <cell r="J14">
            <v>33.840000000000003</v>
          </cell>
          <cell r="K14">
            <v>1</v>
          </cell>
        </row>
        <row r="15">
          <cell r="B15">
            <v>27.245833333333334</v>
          </cell>
          <cell r="C15">
            <v>33.4</v>
          </cell>
          <cell r="D15">
            <v>22.6</v>
          </cell>
          <cell r="E15">
            <v>67.916666666666671</v>
          </cell>
          <cell r="F15">
            <v>95</v>
          </cell>
          <cell r="G15">
            <v>34</v>
          </cell>
          <cell r="H15">
            <v>18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26.925000000000008</v>
          </cell>
          <cell r="C16">
            <v>34.700000000000003</v>
          </cell>
          <cell r="D16">
            <v>19.3</v>
          </cell>
          <cell r="E16">
            <v>60.375</v>
          </cell>
          <cell r="F16">
            <v>85</v>
          </cell>
          <cell r="G16">
            <v>27</v>
          </cell>
          <cell r="H16">
            <v>16.920000000000002</v>
          </cell>
          <cell r="I16" t="str">
            <v>SE</v>
          </cell>
          <cell r="J16">
            <v>30.6</v>
          </cell>
          <cell r="K16">
            <v>0</v>
          </cell>
        </row>
        <row r="17">
          <cell r="B17">
            <v>28.495833333333326</v>
          </cell>
          <cell r="C17">
            <v>35.200000000000003</v>
          </cell>
          <cell r="D17">
            <v>21.7</v>
          </cell>
          <cell r="E17">
            <v>58.791666666666664</v>
          </cell>
          <cell r="F17">
            <v>79</v>
          </cell>
          <cell r="G17">
            <v>39</v>
          </cell>
          <cell r="H17">
            <v>11.520000000000001</v>
          </cell>
          <cell r="I17" t="str">
            <v>SE</v>
          </cell>
          <cell r="J17">
            <v>22.68</v>
          </cell>
          <cell r="K17">
            <v>0</v>
          </cell>
        </row>
        <row r="18">
          <cell r="B18">
            <v>28.154166666666669</v>
          </cell>
          <cell r="C18">
            <v>34.799999999999997</v>
          </cell>
          <cell r="D18">
            <v>24</v>
          </cell>
          <cell r="E18">
            <v>68.25</v>
          </cell>
          <cell r="F18">
            <v>87</v>
          </cell>
          <cell r="G18">
            <v>43</v>
          </cell>
          <cell r="H18">
            <v>11.16</v>
          </cell>
          <cell r="I18" t="str">
            <v>NO</v>
          </cell>
          <cell r="J18">
            <v>23.040000000000003</v>
          </cell>
          <cell r="K18">
            <v>0</v>
          </cell>
        </row>
        <row r="19">
          <cell r="B19">
            <v>27.270833333333332</v>
          </cell>
          <cell r="C19">
            <v>34</v>
          </cell>
          <cell r="D19">
            <v>23.2</v>
          </cell>
          <cell r="E19">
            <v>74.333333333333329</v>
          </cell>
          <cell r="F19">
            <v>89</v>
          </cell>
          <cell r="G19">
            <v>48</v>
          </cell>
          <cell r="H19">
            <v>12.96</v>
          </cell>
          <cell r="I19" t="str">
            <v>N</v>
          </cell>
          <cell r="J19">
            <v>28.44</v>
          </cell>
          <cell r="K19">
            <v>0</v>
          </cell>
        </row>
        <row r="20">
          <cell r="B20">
            <v>28.075000000000003</v>
          </cell>
          <cell r="C20">
            <v>36.700000000000003</v>
          </cell>
          <cell r="D20">
            <v>21.3</v>
          </cell>
          <cell r="E20">
            <v>69</v>
          </cell>
          <cell r="F20">
            <v>95</v>
          </cell>
          <cell r="G20">
            <v>36</v>
          </cell>
          <cell r="H20">
            <v>11.879999999999999</v>
          </cell>
          <cell r="I20" t="str">
            <v>L</v>
          </cell>
          <cell r="J20">
            <v>30.240000000000002</v>
          </cell>
          <cell r="K20">
            <v>0</v>
          </cell>
        </row>
        <row r="21">
          <cell r="B21">
            <v>28.724999999999994</v>
          </cell>
          <cell r="C21">
            <v>37.299999999999997</v>
          </cell>
          <cell r="D21">
            <v>21.6</v>
          </cell>
          <cell r="E21">
            <v>67.333333333333329</v>
          </cell>
          <cell r="F21">
            <v>94</v>
          </cell>
          <cell r="G21">
            <v>38</v>
          </cell>
          <cell r="H21">
            <v>12.6</v>
          </cell>
          <cell r="I21" t="str">
            <v>NO</v>
          </cell>
          <cell r="J21">
            <v>29.880000000000003</v>
          </cell>
          <cell r="K21">
            <v>0</v>
          </cell>
        </row>
        <row r="22">
          <cell r="B22">
            <v>27.962499999999995</v>
          </cell>
          <cell r="C22">
            <v>36.200000000000003</v>
          </cell>
          <cell r="D22">
            <v>22</v>
          </cell>
          <cell r="E22">
            <v>70.291666666666671</v>
          </cell>
          <cell r="F22">
            <v>94</v>
          </cell>
          <cell r="G22">
            <v>45</v>
          </cell>
          <cell r="H22">
            <v>10.08</v>
          </cell>
          <cell r="I22" t="str">
            <v>S</v>
          </cell>
          <cell r="J22">
            <v>34.56</v>
          </cell>
          <cell r="K22">
            <v>0.2</v>
          </cell>
        </row>
        <row r="23">
          <cell r="B23">
            <v>28.129166666666659</v>
          </cell>
          <cell r="C23">
            <v>36.5</v>
          </cell>
          <cell r="D23">
            <v>22.4</v>
          </cell>
          <cell r="E23">
            <v>72.916666666666671</v>
          </cell>
          <cell r="F23">
            <v>96</v>
          </cell>
          <cell r="G23">
            <v>42</v>
          </cell>
          <cell r="H23">
            <v>7.9200000000000008</v>
          </cell>
          <cell r="I23" t="str">
            <v>O</v>
          </cell>
          <cell r="J23">
            <v>20.88</v>
          </cell>
          <cell r="K23">
            <v>0</v>
          </cell>
        </row>
        <row r="24">
          <cell r="B24">
            <v>29.233333333333334</v>
          </cell>
          <cell r="C24">
            <v>37.1</v>
          </cell>
          <cell r="D24">
            <v>22.4</v>
          </cell>
          <cell r="E24">
            <v>61.083333333333336</v>
          </cell>
          <cell r="F24">
            <v>95</v>
          </cell>
          <cell r="G24">
            <v>28</v>
          </cell>
          <cell r="H24">
            <v>9.3600000000000012</v>
          </cell>
          <cell r="I24" t="str">
            <v>S</v>
          </cell>
          <cell r="J24">
            <v>31.680000000000003</v>
          </cell>
          <cell r="K24">
            <v>0</v>
          </cell>
        </row>
        <row r="25">
          <cell r="B25">
            <v>28.608333333333338</v>
          </cell>
          <cell r="C25">
            <v>35.299999999999997</v>
          </cell>
          <cell r="D25">
            <v>22.1</v>
          </cell>
          <cell r="E25">
            <v>58</v>
          </cell>
          <cell r="F25">
            <v>83</v>
          </cell>
          <cell r="G25">
            <v>33</v>
          </cell>
          <cell r="H25">
            <v>16.920000000000002</v>
          </cell>
          <cell r="I25" t="str">
            <v>SE</v>
          </cell>
          <cell r="J25">
            <v>39.6</v>
          </cell>
          <cell r="K25">
            <v>0</v>
          </cell>
        </row>
        <row r="26">
          <cell r="B26">
            <v>29.016666666666666</v>
          </cell>
          <cell r="C26">
            <v>36</v>
          </cell>
          <cell r="D26">
            <v>24</v>
          </cell>
          <cell r="E26">
            <v>55.291666666666664</v>
          </cell>
          <cell r="F26">
            <v>84</v>
          </cell>
          <cell r="G26">
            <v>32</v>
          </cell>
          <cell r="H26">
            <v>16.2</v>
          </cell>
          <cell r="I26" t="str">
            <v>L</v>
          </cell>
          <cell r="J26">
            <v>30.240000000000002</v>
          </cell>
          <cell r="K26">
            <v>0</v>
          </cell>
        </row>
        <row r="27">
          <cell r="B27">
            <v>29.687499999999996</v>
          </cell>
          <cell r="C27">
            <v>38.6</v>
          </cell>
          <cell r="D27">
            <v>22.1</v>
          </cell>
          <cell r="E27">
            <v>50.5</v>
          </cell>
          <cell r="F27">
            <v>79</v>
          </cell>
          <cell r="G27">
            <v>26</v>
          </cell>
          <cell r="H27">
            <v>10.44</v>
          </cell>
          <cell r="I27" t="str">
            <v>S</v>
          </cell>
          <cell r="J27">
            <v>27.36</v>
          </cell>
          <cell r="K27">
            <v>0</v>
          </cell>
        </row>
        <row r="28">
          <cell r="B28">
            <v>29.320833333333329</v>
          </cell>
          <cell r="C28">
            <v>38.200000000000003</v>
          </cell>
          <cell r="D28">
            <v>23</v>
          </cell>
          <cell r="E28">
            <v>60.666666666666664</v>
          </cell>
          <cell r="F28">
            <v>82</v>
          </cell>
          <cell r="G28">
            <v>38</v>
          </cell>
          <cell r="H28">
            <v>11.879999999999999</v>
          </cell>
          <cell r="I28" t="str">
            <v>NO</v>
          </cell>
          <cell r="J28">
            <v>27</v>
          </cell>
          <cell r="K28">
            <v>0</v>
          </cell>
        </row>
        <row r="29">
          <cell r="B29">
            <v>26.054166666666671</v>
          </cell>
          <cell r="C29">
            <v>33.700000000000003</v>
          </cell>
          <cell r="D29">
            <v>23.1</v>
          </cell>
          <cell r="E29">
            <v>82.208333333333329</v>
          </cell>
          <cell r="F29">
            <v>94</v>
          </cell>
          <cell r="G29">
            <v>59</v>
          </cell>
          <cell r="H29">
            <v>12.96</v>
          </cell>
          <cell r="I29" t="str">
            <v>N</v>
          </cell>
          <cell r="J29">
            <v>42.12</v>
          </cell>
          <cell r="K29">
            <v>21.799999999999997</v>
          </cell>
        </row>
        <row r="30">
          <cell r="B30">
            <v>27.037499999999994</v>
          </cell>
          <cell r="C30">
            <v>34.5</v>
          </cell>
          <cell r="D30">
            <v>22.5</v>
          </cell>
          <cell r="E30">
            <v>69.291666666666671</v>
          </cell>
          <cell r="F30">
            <v>94</v>
          </cell>
          <cell r="G30">
            <v>31</v>
          </cell>
          <cell r="H30">
            <v>14.76</v>
          </cell>
          <cell r="I30" t="str">
            <v>S</v>
          </cell>
          <cell r="J30">
            <v>32.04</v>
          </cell>
          <cell r="K30">
            <v>1.7999999999999998</v>
          </cell>
        </row>
        <row r="31">
          <cell r="B31">
            <v>27.329166666666666</v>
          </cell>
          <cell r="C31">
            <v>36.6</v>
          </cell>
          <cell r="D31">
            <v>18.899999999999999</v>
          </cell>
          <cell r="E31">
            <v>52</v>
          </cell>
          <cell r="F31">
            <v>86</v>
          </cell>
          <cell r="G31">
            <v>17</v>
          </cell>
          <cell r="H31">
            <v>7.9200000000000008</v>
          </cell>
          <cell r="I31" t="str">
            <v>S</v>
          </cell>
          <cell r="J31">
            <v>21.96</v>
          </cell>
          <cell r="K31">
            <v>0</v>
          </cell>
        </row>
        <row r="32">
          <cell r="B32">
            <v>28.029166666666669</v>
          </cell>
          <cell r="C32">
            <v>38.700000000000003</v>
          </cell>
          <cell r="D32">
            <v>18.2</v>
          </cell>
          <cell r="E32">
            <v>56.833333333333336</v>
          </cell>
          <cell r="F32">
            <v>91</v>
          </cell>
          <cell r="G32">
            <v>25</v>
          </cell>
          <cell r="H32">
            <v>7.2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B33">
            <v>31.500000000000004</v>
          </cell>
          <cell r="C33">
            <v>38</v>
          </cell>
          <cell r="D33">
            <v>25.2</v>
          </cell>
          <cell r="E33">
            <v>46.875</v>
          </cell>
          <cell r="F33">
            <v>67</v>
          </cell>
          <cell r="G33">
            <v>26</v>
          </cell>
          <cell r="H33">
            <v>15.120000000000001</v>
          </cell>
          <cell r="I33" t="str">
            <v>L</v>
          </cell>
          <cell r="J33">
            <v>28.8</v>
          </cell>
          <cell r="K33">
            <v>0</v>
          </cell>
        </row>
        <row r="34">
          <cell r="B34">
            <v>31.262500000000003</v>
          </cell>
          <cell r="C34">
            <v>39.299999999999997</v>
          </cell>
          <cell r="D34">
            <v>24.8</v>
          </cell>
          <cell r="E34">
            <v>54.041666666666664</v>
          </cell>
          <cell r="F34">
            <v>79</v>
          </cell>
          <cell r="G34">
            <v>28</v>
          </cell>
          <cell r="H34">
            <v>14.76</v>
          </cell>
          <cell r="I34" t="str">
            <v>SE</v>
          </cell>
          <cell r="J34">
            <v>27.36</v>
          </cell>
          <cell r="K34">
            <v>0</v>
          </cell>
        </row>
        <row r="35">
          <cell r="B35">
            <v>29.204166666666666</v>
          </cell>
          <cell r="C35">
            <v>34.799999999999997</v>
          </cell>
          <cell r="D35">
            <v>24.9</v>
          </cell>
          <cell r="E35">
            <v>68</v>
          </cell>
          <cell r="F35">
            <v>88</v>
          </cell>
          <cell r="G35">
            <v>47</v>
          </cell>
          <cell r="H35">
            <v>11.879999999999999</v>
          </cell>
          <cell r="I35" t="str">
            <v>NO</v>
          </cell>
          <cell r="J35">
            <v>25.92</v>
          </cell>
          <cell r="K35">
            <v>0</v>
          </cell>
        </row>
      </sheetData>
      <sheetData sheetId="1">
        <row r="5">
          <cell r="B5">
            <v>27.620833333333334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24.887499999999999</v>
          </cell>
          <cell r="C5">
            <v>28.9</v>
          </cell>
          <cell r="D5">
            <v>19.100000000000001</v>
          </cell>
          <cell r="E5">
            <v>81.208333333333329</v>
          </cell>
          <cell r="F5">
            <v>84</v>
          </cell>
          <cell r="G5">
            <v>78</v>
          </cell>
          <cell r="H5">
            <v>23.759999999999998</v>
          </cell>
          <cell r="I5" t="str">
            <v>N</v>
          </cell>
          <cell r="J5">
            <v>66.960000000000008</v>
          </cell>
          <cell r="K5" t="str">
            <v>*</v>
          </cell>
        </row>
        <row r="6">
          <cell r="B6">
            <v>23.495833333333341</v>
          </cell>
          <cell r="C6">
            <v>30</v>
          </cell>
          <cell r="D6">
            <v>19.3</v>
          </cell>
          <cell r="E6">
            <v>78.958333333333329</v>
          </cell>
          <cell r="F6">
            <v>88</v>
          </cell>
          <cell r="G6">
            <v>64</v>
          </cell>
          <cell r="H6">
            <v>11.879999999999999</v>
          </cell>
          <cell r="I6" t="str">
            <v>S</v>
          </cell>
          <cell r="J6">
            <v>27.36</v>
          </cell>
          <cell r="K6" t="str">
            <v>*</v>
          </cell>
        </row>
        <row r="7">
          <cell r="B7">
            <v>24.362500000000001</v>
          </cell>
          <cell r="C7">
            <v>33.6</v>
          </cell>
          <cell r="D7">
            <v>19.5</v>
          </cell>
          <cell r="E7">
            <v>78.291666666666671</v>
          </cell>
          <cell r="F7">
            <v>88</v>
          </cell>
          <cell r="G7">
            <v>62</v>
          </cell>
          <cell r="H7">
            <v>7.5600000000000005</v>
          </cell>
          <cell r="I7" t="str">
            <v>S</v>
          </cell>
          <cell r="J7">
            <v>47.88</v>
          </cell>
          <cell r="K7" t="str">
            <v>*</v>
          </cell>
        </row>
        <row r="8">
          <cell r="B8">
            <v>27.644270833333337</v>
          </cell>
          <cell r="C8">
            <v>35.6</v>
          </cell>
          <cell r="D8">
            <v>19.5</v>
          </cell>
          <cell r="E8">
            <v>74.553819444444443</v>
          </cell>
          <cell r="F8">
            <v>88</v>
          </cell>
          <cell r="G8">
            <v>52</v>
          </cell>
          <cell r="H8">
            <v>27.216000000000001</v>
          </cell>
          <cell r="I8" t="str">
            <v>NE</v>
          </cell>
          <cell r="J8">
            <v>26.64</v>
          </cell>
          <cell r="K8" t="str">
            <v>*</v>
          </cell>
        </row>
        <row r="9">
          <cell r="B9">
            <v>28.758333333333329</v>
          </cell>
          <cell r="C9">
            <v>35.9</v>
          </cell>
          <cell r="D9">
            <v>21.9</v>
          </cell>
          <cell r="E9">
            <v>65.666666666666671</v>
          </cell>
          <cell r="F9">
            <v>82</v>
          </cell>
          <cell r="G9">
            <v>46</v>
          </cell>
          <cell r="H9">
            <v>12.96</v>
          </cell>
          <cell r="I9" t="str">
            <v>NE</v>
          </cell>
          <cell r="J9">
            <v>30.6</v>
          </cell>
          <cell r="K9" t="str">
            <v>*</v>
          </cell>
        </row>
        <row r="10">
          <cell r="B10">
            <v>28.541666666666661</v>
          </cell>
          <cell r="C10">
            <v>35</v>
          </cell>
          <cell r="D10">
            <v>22.2</v>
          </cell>
          <cell r="E10">
            <v>67.958333333333329</v>
          </cell>
          <cell r="F10">
            <v>84</v>
          </cell>
          <cell r="G10">
            <v>49</v>
          </cell>
          <cell r="H10">
            <v>16.2</v>
          </cell>
          <cell r="I10" t="str">
            <v>N</v>
          </cell>
          <cell r="J10">
            <v>31.680000000000003</v>
          </cell>
          <cell r="K10" t="str">
            <v>*</v>
          </cell>
        </row>
        <row r="11">
          <cell r="B11">
            <v>28.875</v>
          </cell>
          <cell r="C11">
            <v>34.700000000000003</v>
          </cell>
          <cell r="D11">
            <v>24.6</v>
          </cell>
          <cell r="E11">
            <v>66.875</v>
          </cell>
          <cell r="F11">
            <v>81</v>
          </cell>
          <cell r="G11">
            <v>48</v>
          </cell>
          <cell r="H11">
            <v>23.040000000000003</v>
          </cell>
          <cell r="I11" t="str">
            <v>N</v>
          </cell>
          <cell r="J11">
            <v>50.4</v>
          </cell>
          <cell r="K11" t="str">
            <v>*</v>
          </cell>
        </row>
        <row r="12">
          <cell r="B12">
            <v>30.095833333333331</v>
          </cell>
          <cell r="C12">
            <v>36.4</v>
          </cell>
          <cell r="D12">
            <v>25.5</v>
          </cell>
          <cell r="E12">
            <v>63.25</v>
          </cell>
          <cell r="F12">
            <v>79</v>
          </cell>
          <cell r="G12">
            <v>43</v>
          </cell>
          <cell r="H12">
            <v>18.720000000000002</v>
          </cell>
          <cell r="I12" t="str">
            <v>N</v>
          </cell>
          <cell r="J12">
            <v>40.32</v>
          </cell>
          <cell r="K12" t="str">
            <v>*</v>
          </cell>
        </row>
        <row r="13">
          <cell r="B13">
            <v>24.508333333333329</v>
          </cell>
          <cell r="C13">
            <v>26.5</v>
          </cell>
          <cell r="D13">
            <v>22.3</v>
          </cell>
          <cell r="E13">
            <v>83.625</v>
          </cell>
          <cell r="F13">
            <v>88</v>
          </cell>
          <cell r="G13">
            <v>62</v>
          </cell>
          <cell r="H13">
            <v>11.879999999999999</v>
          </cell>
          <cell r="I13" t="str">
            <v>N</v>
          </cell>
          <cell r="J13">
            <v>33.119999999999997</v>
          </cell>
          <cell r="K13" t="str">
            <v>*</v>
          </cell>
        </row>
        <row r="14">
          <cell r="B14">
            <v>24.922727272727265</v>
          </cell>
          <cell r="C14">
            <v>33.200000000000003</v>
          </cell>
          <cell r="D14">
            <v>21.2</v>
          </cell>
          <cell r="E14">
            <v>84.63636363636364</v>
          </cell>
          <cell r="F14">
            <v>91</v>
          </cell>
          <cell r="G14">
            <v>64</v>
          </cell>
          <cell r="H14">
            <v>13.68</v>
          </cell>
          <cell r="I14" t="str">
            <v>S</v>
          </cell>
          <cell r="J14">
            <v>37.800000000000004</v>
          </cell>
          <cell r="K14" t="str">
            <v>*</v>
          </cell>
        </row>
        <row r="15">
          <cell r="B15">
            <v>26.799999999999994</v>
          </cell>
          <cell r="C15">
            <v>33.1</v>
          </cell>
          <cell r="D15">
            <v>21.7</v>
          </cell>
          <cell r="E15">
            <v>73.125</v>
          </cell>
          <cell r="F15">
            <v>89</v>
          </cell>
          <cell r="G15">
            <v>45</v>
          </cell>
          <cell r="H15">
            <v>12.6</v>
          </cell>
          <cell r="I15" t="str">
            <v>L</v>
          </cell>
          <cell r="J15">
            <v>24.12</v>
          </cell>
          <cell r="K15" t="str">
            <v>*</v>
          </cell>
        </row>
        <row r="16">
          <cell r="B16">
            <v>25.845833333333335</v>
          </cell>
          <cell r="C16">
            <v>33.9</v>
          </cell>
          <cell r="D16">
            <v>17</v>
          </cell>
          <cell r="E16">
            <v>64.708333333333329</v>
          </cell>
          <cell r="F16">
            <v>85</v>
          </cell>
          <cell r="G16">
            <v>39</v>
          </cell>
          <cell r="H16">
            <v>12.6</v>
          </cell>
          <cell r="I16" t="str">
            <v>NE</v>
          </cell>
          <cell r="J16">
            <v>22.32</v>
          </cell>
          <cell r="K16" t="str">
            <v>*</v>
          </cell>
        </row>
        <row r="17">
          <cell r="B17">
            <v>26.254166666666674</v>
          </cell>
          <cell r="C17">
            <v>34.1</v>
          </cell>
          <cell r="D17">
            <v>17</v>
          </cell>
          <cell r="E17">
            <v>59.625</v>
          </cell>
          <cell r="F17">
            <v>83</v>
          </cell>
          <cell r="G17">
            <v>36</v>
          </cell>
          <cell r="H17">
            <v>9.3600000000000012</v>
          </cell>
          <cell r="I17" t="str">
            <v>L</v>
          </cell>
          <cell r="J17">
            <v>24.12</v>
          </cell>
          <cell r="K17" t="str">
            <v>*</v>
          </cell>
        </row>
        <row r="18">
          <cell r="B18">
            <v>27.070833333333329</v>
          </cell>
          <cell r="C18">
            <v>34.799999999999997</v>
          </cell>
          <cell r="D18">
            <v>20.2</v>
          </cell>
          <cell r="E18">
            <v>67.833333333333329</v>
          </cell>
          <cell r="F18">
            <v>86</v>
          </cell>
          <cell r="G18">
            <v>46</v>
          </cell>
          <cell r="H18">
            <v>10.8</v>
          </cell>
          <cell r="I18" t="str">
            <v>NE</v>
          </cell>
          <cell r="J18">
            <v>30.240000000000002</v>
          </cell>
          <cell r="K18" t="str">
            <v>*</v>
          </cell>
        </row>
        <row r="19">
          <cell r="B19">
            <v>26.233333333333334</v>
          </cell>
          <cell r="C19">
            <v>32.9</v>
          </cell>
          <cell r="D19">
            <v>21.3</v>
          </cell>
          <cell r="E19">
            <v>71.083333333333329</v>
          </cell>
          <cell r="F19">
            <v>85</v>
          </cell>
          <cell r="G19">
            <v>53</v>
          </cell>
          <cell r="H19">
            <v>16.920000000000002</v>
          </cell>
          <cell r="I19" t="str">
            <v>NE</v>
          </cell>
          <cell r="J19">
            <v>30.6</v>
          </cell>
          <cell r="K19" t="str">
            <v>*</v>
          </cell>
        </row>
        <row r="20">
          <cell r="B20">
            <v>27.370833333333334</v>
          </cell>
          <cell r="C20">
            <v>35.700000000000003</v>
          </cell>
          <cell r="D20">
            <v>19.7</v>
          </cell>
          <cell r="E20">
            <v>67.208333333333329</v>
          </cell>
          <cell r="F20">
            <v>86</v>
          </cell>
          <cell r="G20">
            <v>38</v>
          </cell>
          <cell r="H20">
            <v>12.24</v>
          </cell>
          <cell r="I20" t="str">
            <v>NE</v>
          </cell>
          <cell r="J20">
            <v>23.040000000000003</v>
          </cell>
          <cell r="K20" t="str">
            <v>*</v>
          </cell>
        </row>
        <row r="21">
          <cell r="B21">
            <v>27.258333333333329</v>
          </cell>
          <cell r="C21">
            <v>35.200000000000003</v>
          </cell>
          <cell r="D21">
            <v>20.8</v>
          </cell>
          <cell r="E21">
            <v>67.416666666666671</v>
          </cell>
          <cell r="F21">
            <v>81</v>
          </cell>
          <cell r="G21">
            <v>47</v>
          </cell>
          <cell r="H21">
            <v>34.200000000000003</v>
          </cell>
          <cell r="I21" t="str">
            <v>NE</v>
          </cell>
          <cell r="J21">
            <v>66.239999999999995</v>
          </cell>
          <cell r="K21" t="str">
            <v>*</v>
          </cell>
        </row>
        <row r="22">
          <cell r="B22">
            <v>26.541666666666661</v>
          </cell>
          <cell r="C22">
            <v>34.6</v>
          </cell>
          <cell r="D22">
            <v>21</v>
          </cell>
          <cell r="E22">
            <v>75.083333333333329</v>
          </cell>
          <cell r="F22">
            <v>88</v>
          </cell>
          <cell r="G22">
            <v>55</v>
          </cell>
          <cell r="H22">
            <v>11.520000000000001</v>
          </cell>
          <cell r="I22" t="str">
            <v>NE</v>
          </cell>
          <cell r="J22">
            <v>21.96</v>
          </cell>
          <cell r="K22" t="str">
            <v>*</v>
          </cell>
        </row>
        <row r="23">
          <cell r="B23">
            <v>28.341666666666669</v>
          </cell>
          <cell r="C23">
            <v>35</v>
          </cell>
          <cell r="D23">
            <v>22.8</v>
          </cell>
          <cell r="E23">
            <v>67.625</v>
          </cell>
          <cell r="F23">
            <v>86</v>
          </cell>
          <cell r="G23">
            <v>39</v>
          </cell>
          <cell r="H23">
            <v>15.48</v>
          </cell>
          <cell r="I23" t="str">
            <v>SO</v>
          </cell>
          <cell r="J23">
            <v>32.04</v>
          </cell>
          <cell r="K23" t="str">
            <v>*</v>
          </cell>
        </row>
        <row r="24">
          <cell r="B24">
            <v>26.25</v>
          </cell>
          <cell r="C24">
            <v>33.5</v>
          </cell>
          <cell r="D24">
            <v>19.399999999999999</v>
          </cell>
          <cell r="E24">
            <v>60</v>
          </cell>
          <cell r="F24">
            <v>83</v>
          </cell>
          <cell r="G24">
            <v>33</v>
          </cell>
          <cell r="H24">
            <v>14.4</v>
          </cell>
          <cell r="I24" t="str">
            <v>S</v>
          </cell>
          <cell r="J24">
            <v>34.200000000000003</v>
          </cell>
          <cell r="K24" t="str">
            <v>*</v>
          </cell>
        </row>
        <row r="25">
          <cell r="B25">
            <v>25.212499999999995</v>
          </cell>
          <cell r="C25">
            <v>34.5</v>
          </cell>
          <cell r="D25">
            <v>18.5</v>
          </cell>
          <cell r="E25">
            <v>67.375</v>
          </cell>
          <cell r="F25">
            <v>84</v>
          </cell>
          <cell r="G25">
            <v>40</v>
          </cell>
          <cell r="H25">
            <v>16.920000000000002</v>
          </cell>
          <cell r="I25" t="str">
            <v>NE</v>
          </cell>
          <cell r="J25">
            <v>37.800000000000004</v>
          </cell>
          <cell r="K25" t="str">
            <v>*</v>
          </cell>
        </row>
        <row r="26">
          <cell r="B26">
            <v>27.158333333333331</v>
          </cell>
          <cell r="C26">
            <v>34.9</v>
          </cell>
          <cell r="D26">
            <v>20</v>
          </cell>
          <cell r="E26">
            <v>66.25</v>
          </cell>
          <cell r="F26">
            <v>84</v>
          </cell>
          <cell r="G26">
            <v>39</v>
          </cell>
          <cell r="H26">
            <v>10.8</v>
          </cell>
          <cell r="I26" t="str">
            <v>NE</v>
          </cell>
          <cell r="J26">
            <v>32.76</v>
          </cell>
          <cell r="K26" t="str">
            <v>*</v>
          </cell>
        </row>
        <row r="27">
          <cell r="B27">
            <v>28.204166666666666</v>
          </cell>
          <cell r="C27">
            <v>36.200000000000003</v>
          </cell>
          <cell r="D27">
            <v>22.1</v>
          </cell>
          <cell r="E27">
            <v>59.333333333333336</v>
          </cell>
          <cell r="F27">
            <v>81</v>
          </cell>
          <cell r="G27">
            <v>33</v>
          </cell>
          <cell r="H27">
            <v>7.9200000000000008</v>
          </cell>
          <cell r="I27" t="str">
            <v>NE</v>
          </cell>
          <cell r="J27">
            <v>23.040000000000003</v>
          </cell>
          <cell r="K27" t="str">
            <v>*</v>
          </cell>
        </row>
        <row r="28">
          <cell r="B28">
            <v>27.99166666666666</v>
          </cell>
          <cell r="C28">
            <v>37.299999999999997</v>
          </cell>
          <cell r="D28">
            <v>20.399999999999999</v>
          </cell>
          <cell r="E28">
            <v>64.583333333333329</v>
          </cell>
          <cell r="F28">
            <v>84</v>
          </cell>
          <cell r="G28">
            <v>37</v>
          </cell>
          <cell r="H28">
            <v>10.08</v>
          </cell>
          <cell r="I28" t="str">
            <v>NE</v>
          </cell>
          <cell r="J28">
            <v>29.880000000000003</v>
          </cell>
          <cell r="K28" t="str">
            <v>*</v>
          </cell>
        </row>
        <row r="29">
          <cell r="B29">
            <v>25.758333333333329</v>
          </cell>
          <cell r="C29">
            <v>32.299999999999997</v>
          </cell>
          <cell r="D29">
            <v>22.3</v>
          </cell>
          <cell r="E29">
            <v>73.958333333333329</v>
          </cell>
          <cell r="F29">
            <v>81</v>
          </cell>
          <cell r="G29">
            <v>61</v>
          </cell>
          <cell r="H29">
            <v>15.48</v>
          </cell>
          <cell r="I29" t="str">
            <v>NE</v>
          </cell>
          <cell r="J29">
            <v>33.480000000000004</v>
          </cell>
          <cell r="K29" t="str">
            <v>*</v>
          </cell>
        </row>
        <row r="30">
          <cell r="B30">
            <v>24.654166666666669</v>
          </cell>
          <cell r="C30">
            <v>32.700000000000003</v>
          </cell>
          <cell r="D30">
            <v>19.600000000000001</v>
          </cell>
          <cell r="E30">
            <v>73.625</v>
          </cell>
          <cell r="F30">
            <v>87</v>
          </cell>
          <cell r="G30">
            <v>42</v>
          </cell>
          <cell r="H30">
            <v>15.120000000000001</v>
          </cell>
          <cell r="I30" t="str">
            <v>S</v>
          </cell>
          <cell r="J30">
            <v>28.8</v>
          </cell>
          <cell r="K30" t="str">
            <v>*</v>
          </cell>
        </row>
        <row r="31">
          <cell r="B31">
            <v>23.895833333333332</v>
          </cell>
          <cell r="C31">
            <v>33.1</v>
          </cell>
          <cell r="D31">
            <v>13.9</v>
          </cell>
          <cell r="E31">
            <v>58.208333333333336</v>
          </cell>
          <cell r="F31">
            <v>84</v>
          </cell>
          <cell r="G31">
            <v>30</v>
          </cell>
          <cell r="H31">
            <v>10.08</v>
          </cell>
          <cell r="I31" t="str">
            <v>SO</v>
          </cell>
          <cell r="J31">
            <v>22.32</v>
          </cell>
          <cell r="K31" t="str">
            <v>*</v>
          </cell>
        </row>
        <row r="32">
          <cell r="B32">
            <v>24.11428571428571</v>
          </cell>
          <cell r="C32">
            <v>37.5</v>
          </cell>
          <cell r="D32">
            <v>14.8</v>
          </cell>
          <cell r="E32">
            <v>65.904761904761898</v>
          </cell>
          <cell r="F32">
            <v>86</v>
          </cell>
          <cell r="G32">
            <v>30</v>
          </cell>
          <cell r="H32">
            <v>6.48</v>
          </cell>
          <cell r="I32" t="str">
            <v>NE</v>
          </cell>
          <cell r="J32">
            <v>20.88</v>
          </cell>
          <cell r="K32" t="str">
            <v>*</v>
          </cell>
        </row>
        <row r="33">
          <cell r="B33">
            <v>27.933333333333334</v>
          </cell>
          <cell r="C33">
            <v>37.299999999999997</v>
          </cell>
          <cell r="D33">
            <v>18.5</v>
          </cell>
          <cell r="E33">
            <v>60.291666666666664</v>
          </cell>
          <cell r="F33">
            <v>84</v>
          </cell>
          <cell r="G33">
            <v>27</v>
          </cell>
          <cell r="H33">
            <v>14.04</v>
          </cell>
          <cell r="I33" t="str">
            <v>NE</v>
          </cell>
          <cell r="J33">
            <v>25.2</v>
          </cell>
          <cell r="K33" t="str">
            <v>*</v>
          </cell>
        </row>
        <row r="34">
          <cell r="B34">
            <v>27.604166666666668</v>
          </cell>
          <cell r="C34">
            <v>37.700000000000003</v>
          </cell>
          <cell r="D34">
            <v>17.5</v>
          </cell>
          <cell r="E34">
            <v>60.083333333333336</v>
          </cell>
          <cell r="F34">
            <v>84</v>
          </cell>
          <cell r="G34">
            <v>32</v>
          </cell>
          <cell r="H34">
            <v>11.16</v>
          </cell>
          <cell r="I34" t="str">
            <v>NE</v>
          </cell>
          <cell r="J34">
            <v>21.240000000000002</v>
          </cell>
          <cell r="K34" t="str">
            <v>*</v>
          </cell>
        </row>
        <row r="35">
          <cell r="B35">
            <v>29.129166666666666</v>
          </cell>
          <cell r="C35">
            <v>37.9</v>
          </cell>
          <cell r="D35">
            <v>21.3</v>
          </cell>
          <cell r="E35">
            <v>61.583333333333336</v>
          </cell>
          <cell r="F35">
            <v>81</v>
          </cell>
          <cell r="G35">
            <v>37</v>
          </cell>
          <cell r="H35">
            <v>8.2799999999999994</v>
          </cell>
          <cell r="I35" t="str">
            <v>NE</v>
          </cell>
          <cell r="J35">
            <v>25.92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25.104166666666671</v>
          </cell>
          <cell r="C5">
            <v>31.2</v>
          </cell>
          <cell r="D5">
            <v>20.8</v>
          </cell>
          <cell r="E5">
            <v>73.875</v>
          </cell>
          <cell r="F5">
            <v>91</v>
          </cell>
          <cell r="G5">
            <v>51</v>
          </cell>
          <cell r="H5">
            <v>27.720000000000002</v>
          </cell>
          <cell r="I5" t="str">
            <v>N</v>
          </cell>
          <cell r="J5">
            <v>51.480000000000004</v>
          </cell>
          <cell r="K5">
            <v>3.6</v>
          </cell>
        </row>
        <row r="6">
          <cell r="B6">
            <v>23.3125</v>
          </cell>
          <cell r="C6">
            <v>29.3</v>
          </cell>
          <cell r="D6">
            <v>19.399999999999999</v>
          </cell>
          <cell r="E6">
            <v>78.916666666666671</v>
          </cell>
          <cell r="F6">
            <v>93</v>
          </cell>
          <cell r="G6">
            <v>54</v>
          </cell>
          <cell r="H6">
            <v>16.2</v>
          </cell>
          <cell r="I6" t="str">
            <v>N</v>
          </cell>
          <cell r="J6">
            <v>30.6</v>
          </cell>
          <cell r="K6">
            <v>3.6</v>
          </cell>
        </row>
        <row r="7">
          <cell r="B7">
            <v>25.370833333333334</v>
          </cell>
          <cell r="C7">
            <v>33.1</v>
          </cell>
          <cell r="D7">
            <v>20.8</v>
          </cell>
          <cell r="E7">
            <v>72.125</v>
          </cell>
          <cell r="F7">
            <v>90</v>
          </cell>
          <cell r="G7">
            <v>45</v>
          </cell>
          <cell r="H7">
            <v>21.6</v>
          </cell>
          <cell r="I7" t="str">
            <v>SE</v>
          </cell>
          <cell r="J7">
            <v>37.800000000000004</v>
          </cell>
          <cell r="K7">
            <v>0.2</v>
          </cell>
        </row>
        <row r="8">
          <cell r="B8">
            <v>25.466666666666665</v>
          </cell>
          <cell r="C8">
            <v>32.700000000000003</v>
          </cell>
          <cell r="D8">
            <v>18.8</v>
          </cell>
          <cell r="E8">
            <v>75.208333333333329</v>
          </cell>
          <cell r="F8">
            <v>94</v>
          </cell>
          <cell r="G8">
            <v>49</v>
          </cell>
          <cell r="H8">
            <v>19.440000000000001</v>
          </cell>
          <cell r="I8" t="str">
            <v>L</v>
          </cell>
          <cell r="J8">
            <v>86.76</v>
          </cell>
          <cell r="K8">
            <v>18.399999999999999</v>
          </cell>
        </row>
        <row r="9">
          <cell r="B9">
            <v>26.454166666666662</v>
          </cell>
          <cell r="C9">
            <v>32.200000000000003</v>
          </cell>
          <cell r="D9">
            <v>21.4</v>
          </cell>
          <cell r="E9">
            <v>70.625</v>
          </cell>
          <cell r="F9">
            <v>92</v>
          </cell>
          <cell r="G9">
            <v>47</v>
          </cell>
          <cell r="H9">
            <v>15.840000000000002</v>
          </cell>
          <cell r="I9" t="str">
            <v>N</v>
          </cell>
          <cell r="J9">
            <v>31.680000000000003</v>
          </cell>
          <cell r="K9">
            <v>0</v>
          </cell>
        </row>
        <row r="10">
          <cell r="B10">
            <v>26.862499999999997</v>
          </cell>
          <cell r="C10">
            <v>31.9</v>
          </cell>
          <cell r="D10">
            <v>22.8</v>
          </cell>
          <cell r="E10">
            <v>71.166666666666671</v>
          </cell>
          <cell r="F10">
            <v>87</v>
          </cell>
          <cell r="G10">
            <v>49</v>
          </cell>
          <cell r="H10">
            <v>16.920000000000002</v>
          </cell>
          <cell r="I10" t="str">
            <v>N</v>
          </cell>
          <cell r="J10">
            <v>39.24</v>
          </cell>
          <cell r="K10">
            <v>0</v>
          </cell>
        </row>
        <row r="11">
          <cell r="B11">
            <v>25.8</v>
          </cell>
          <cell r="C11">
            <v>31.7</v>
          </cell>
          <cell r="D11">
            <v>22.5</v>
          </cell>
          <cell r="E11">
            <v>76.333333333333329</v>
          </cell>
          <cell r="F11">
            <v>89</v>
          </cell>
          <cell r="G11">
            <v>53</v>
          </cell>
          <cell r="H11">
            <v>20.88</v>
          </cell>
          <cell r="I11" t="str">
            <v>N</v>
          </cell>
          <cell r="J11">
            <v>61.92</v>
          </cell>
          <cell r="K11">
            <v>2</v>
          </cell>
        </row>
        <row r="12">
          <cell r="B12">
            <v>26.558333333333326</v>
          </cell>
          <cell r="C12">
            <v>32.1</v>
          </cell>
          <cell r="D12">
            <v>24.2</v>
          </cell>
          <cell r="E12">
            <v>74.75</v>
          </cell>
          <cell r="F12">
            <v>83</v>
          </cell>
          <cell r="G12">
            <v>53</v>
          </cell>
          <cell r="H12">
            <v>20.16</v>
          </cell>
          <cell r="I12" t="str">
            <v>N</v>
          </cell>
          <cell r="J12">
            <v>48.96</v>
          </cell>
          <cell r="K12">
            <v>0.2</v>
          </cell>
        </row>
        <row r="13">
          <cell r="B13">
            <v>23.995833333333334</v>
          </cell>
          <cell r="C13">
            <v>28.9</v>
          </cell>
          <cell r="D13">
            <v>20.2</v>
          </cell>
          <cell r="E13">
            <v>84.333333333333329</v>
          </cell>
          <cell r="F13">
            <v>95</v>
          </cell>
          <cell r="G13">
            <v>68</v>
          </cell>
          <cell r="H13">
            <v>21.6</v>
          </cell>
          <cell r="I13" t="str">
            <v>N</v>
          </cell>
          <cell r="J13">
            <v>52.2</v>
          </cell>
          <cell r="K13">
            <v>79.399999999999991</v>
          </cell>
        </row>
        <row r="14">
          <cell r="B14">
            <v>23.466666666666665</v>
          </cell>
          <cell r="C14">
            <v>27.6</v>
          </cell>
          <cell r="D14">
            <v>20.8</v>
          </cell>
          <cell r="E14">
            <v>84.875</v>
          </cell>
          <cell r="F14">
            <v>95</v>
          </cell>
          <cell r="G14">
            <v>66</v>
          </cell>
          <cell r="H14">
            <v>17.64</v>
          </cell>
          <cell r="I14" t="str">
            <v>L</v>
          </cell>
          <cell r="J14">
            <v>33.480000000000004</v>
          </cell>
          <cell r="K14">
            <v>1</v>
          </cell>
        </row>
        <row r="15">
          <cell r="B15">
            <v>24.654166666666669</v>
          </cell>
          <cell r="C15">
            <v>30.5</v>
          </cell>
          <cell r="D15">
            <v>20.3</v>
          </cell>
          <cell r="E15">
            <v>67.458333333333329</v>
          </cell>
          <cell r="F15">
            <v>92</v>
          </cell>
          <cell r="G15">
            <v>36</v>
          </cell>
          <cell r="H15">
            <v>27.720000000000002</v>
          </cell>
          <cell r="I15" t="str">
            <v>SE</v>
          </cell>
          <cell r="J15">
            <v>46.440000000000005</v>
          </cell>
          <cell r="K15">
            <v>0</v>
          </cell>
        </row>
        <row r="16">
          <cell r="B16">
            <v>25.100000000000005</v>
          </cell>
          <cell r="C16">
            <v>31.9</v>
          </cell>
          <cell r="D16">
            <v>19.3</v>
          </cell>
          <cell r="E16">
            <v>57.625</v>
          </cell>
          <cell r="F16">
            <v>80</v>
          </cell>
          <cell r="G16">
            <v>36</v>
          </cell>
          <cell r="H16">
            <v>26.28</v>
          </cell>
          <cell r="I16" t="str">
            <v>SE</v>
          </cell>
          <cell r="J16">
            <v>41.04</v>
          </cell>
          <cell r="K16">
            <v>0</v>
          </cell>
        </row>
        <row r="17">
          <cell r="B17">
            <v>24.804166666666671</v>
          </cell>
          <cell r="C17">
            <v>30.7</v>
          </cell>
          <cell r="D17">
            <v>19.600000000000001</v>
          </cell>
          <cell r="E17">
            <v>70.083333333333329</v>
          </cell>
          <cell r="F17">
            <v>91</v>
          </cell>
          <cell r="G17">
            <v>52</v>
          </cell>
          <cell r="H17">
            <v>18</v>
          </cell>
          <cell r="I17" t="str">
            <v>SE</v>
          </cell>
          <cell r="J17">
            <v>35.64</v>
          </cell>
          <cell r="K17">
            <v>0.2</v>
          </cell>
        </row>
        <row r="18">
          <cell r="B18">
            <v>24.508333333333336</v>
          </cell>
          <cell r="C18">
            <v>30.3</v>
          </cell>
          <cell r="D18">
            <v>20.2</v>
          </cell>
          <cell r="E18">
            <v>75.791666666666671</v>
          </cell>
          <cell r="F18">
            <v>93</v>
          </cell>
          <cell r="G18">
            <v>51</v>
          </cell>
          <cell r="H18">
            <v>17.64</v>
          </cell>
          <cell r="I18" t="str">
            <v>N</v>
          </cell>
          <cell r="J18">
            <v>29.880000000000003</v>
          </cell>
          <cell r="K18">
            <v>0</v>
          </cell>
        </row>
        <row r="19">
          <cell r="B19">
            <v>24.158333333333335</v>
          </cell>
          <cell r="C19">
            <v>30.4</v>
          </cell>
          <cell r="D19">
            <v>20.5</v>
          </cell>
          <cell r="E19">
            <v>79.083333333333329</v>
          </cell>
          <cell r="F19">
            <v>95</v>
          </cell>
          <cell r="G19">
            <v>51</v>
          </cell>
          <cell r="H19">
            <v>13.68</v>
          </cell>
          <cell r="I19" t="str">
            <v>N</v>
          </cell>
          <cell r="J19">
            <v>30.240000000000002</v>
          </cell>
          <cell r="K19">
            <v>33.4</v>
          </cell>
        </row>
        <row r="20">
          <cell r="B20">
            <v>23.670833333333338</v>
          </cell>
          <cell r="C20">
            <v>31.3</v>
          </cell>
          <cell r="D20">
            <v>18.5</v>
          </cell>
          <cell r="E20">
            <v>77.25</v>
          </cell>
          <cell r="F20">
            <v>94</v>
          </cell>
          <cell r="G20">
            <v>48</v>
          </cell>
          <cell r="H20">
            <v>18.720000000000002</v>
          </cell>
          <cell r="I20" t="str">
            <v>N</v>
          </cell>
          <cell r="J20">
            <v>37.440000000000005</v>
          </cell>
          <cell r="K20">
            <v>26.599999999999998</v>
          </cell>
        </row>
        <row r="21">
          <cell r="B21">
            <v>23.499999999999996</v>
          </cell>
          <cell r="C21">
            <v>31.6</v>
          </cell>
          <cell r="D21">
            <v>19.2</v>
          </cell>
          <cell r="E21">
            <v>79.791666666666671</v>
          </cell>
          <cell r="F21">
            <v>94</v>
          </cell>
          <cell r="G21">
            <v>53</v>
          </cell>
          <cell r="H21">
            <v>22.68</v>
          </cell>
          <cell r="I21" t="str">
            <v>N</v>
          </cell>
          <cell r="J21">
            <v>60.839999999999996</v>
          </cell>
          <cell r="K21">
            <v>22.4</v>
          </cell>
        </row>
        <row r="22">
          <cell r="B22">
            <v>25.200000000000003</v>
          </cell>
          <cell r="C22">
            <v>31.9</v>
          </cell>
          <cell r="D22">
            <v>20.100000000000001</v>
          </cell>
          <cell r="E22">
            <v>75.333333333333329</v>
          </cell>
          <cell r="F22">
            <v>92</v>
          </cell>
          <cell r="G22">
            <v>50</v>
          </cell>
          <cell r="H22">
            <v>17.64</v>
          </cell>
          <cell r="I22" t="str">
            <v>N</v>
          </cell>
          <cell r="J22">
            <v>33.119999999999997</v>
          </cell>
          <cell r="K22">
            <v>4.3999999999999995</v>
          </cell>
        </row>
        <row r="23">
          <cell r="B23">
            <v>25.329166666666669</v>
          </cell>
          <cell r="C23">
            <v>32.799999999999997</v>
          </cell>
          <cell r="D23">
            <v>20.8</v>
          </cell>
          <cell r="E23">
            <v>75.625</v>
          </cell>
          <cell r="F23">
            <v>93</v>
          </cell>
          <cell r="G23">
            <v>42</v>
          </cell>
          <cell r="H23">
            <v>20.16</v>
          </cell>
          <cell r="I23" t="str">
            <v>N</v>
          </cell>
          <cell r="J23">
            <v>35.28</v>
          </cell>
          <cell r="K23">
            <v>6.6</v>
          </cell>
        </row>
        <row r="24">
          <cell r="B24">
            <v>26</v>
          </cell>
          <cell r="C24">
            <v>32.1</v>
          </cell>
          <cell r="D24">
            <v>20.5</v>
          </cell>
          <cell r="E24">
            <v>64.708333333333329</v>
          </cell>
          <cell r="F24">
            <v>92</v>
          </cell>
          <cell r="G24">
            <v>32</v>
          </cell>
          <cell r="H24">
            <v>14.4</v>
          </cell>
          <cell r="I24" t="str">
            <v>N</v>
          </cell>
          <cell r="J24">
            <v>32.4</v>
          </cell>
          <cell r="K24">
            <v>3</v>
          </cell>
        </row>
        <row r="25">
          <cell r="B25">
            <v>26.437499999999996</v>
          </cell>
          <cell r="C25">
            <v>31.1</v>
          </cell>
          <cell r="D25">
            <v>22.8</v>
          </cell>
          <cell r="E25">
            <v>64.541666666666671</v>
          </cell>
          <cell r="F25">
            <v>82</v>
          </cell>
          <cell r="G25">
            <v>44</v>
          </cell>
          <cell r="H25">
            <v>24.12</v>
          </cell>
          <cell r="I25" t="str">
            <v>L</v>
          </cell>
          <cell r="J25">
            <v>38.880000000000003</v>
          </cell>
          <cell r="K25">
            <v>0</v>
          </cell>
        </row>
        <row r="26">
          <cell r="B26">
            <v>26.145833333333332</v>
          </cell>
          <cell r="C26">
            <v>31.4</v>
          </cell>
          <cell r="D26">
            <v>20.8</v>
          </cell>
          <cell r="E26">
            <v>57.541666666666664</v>
          </cell>
          <cell r="F26">
            <v>79</v>
          </cell>
          <cell r="G26">
            <v>40</v>
          </cell>
          <cell r="H26">
            <v>25.2</v>
          </cell>
          <cell r="I26" t="str">
            <v>SE</v>
          </cell>
          <cell r="J26">
            <v>46.440000000000005</v>
          </cell>
          <cell r="K26">
            <v>0</v>
          </cell>
        </row>
        <row r="27">
          <cell r="B27">
            <v>27.266666666666662</v>
          </cell>
          <cell r="C27">
            <v>33.200000000000003</v>
          </cell>
          <cell r="D27">
            <v>21.1</v>
          </cell>
          <cell r="E27">
            <v>53.875</v>
          </cell>
          <cell r="F27">
            <v>76</v>
          </cell>
          <cell r="G27">
            <v>34</v>
          </cell>
          <cell r="H27">
            <v>19.440000000000001</v>
          </cell>
          <cell r="I27" t="str">
            <v>SE</v>
          </cell>
          <cell r="J27">
            <v>30.96</v>
          </cell>
          <cell r="K27">
            <v>0</v>
          </cell>
        </row>
        <row r="28">
          <cell r="B28">
            <v>27.429166666666664</v>
          </cell>
          <cell r="C28">
            <v>33.799999999999997</v>
          </cell>
          <cell r="D28">
            <v>21.9</v>
          </cell>
          <cell r="E28">
            <v>61.875</v>
          </cell>
          <cell r="F28">
            <v>85</v>
          </cell>
          <cell r="G28">
            <v>40</v>
          </cell>
          <cell r="H28">
            <v>12.96</v>
          </cell>
          <cell r="I28" t="str">
            <v>N</v>
          </cell>
          <cell r="J28">
            <v>25.92</v>
          </cell>
          <cell r="K28">
            <v>0</v>
          </cell>
        </row>
        <row r="29">
          <cell r="B29">
            <v>24.575000000000003</v>
          </cell>
          <cell r="C29">
            <v>28.9</v>
          </cell>
          <cell r="D29">
            <v>22.3</v>
          </cell>
          <cell r="E29">
            <v>82.916666666666671</v>
          </cell>
          <cell r="F29">
            <v>94</v>
          </cell>
          <cell r="G29">
            <v>64</v>
          </cell>
          <cell r="H29">
            <v>17.28</v>
          </cell>
          <cell r="I29" t="str">
            <v>N</v>
          </cell>
          <cell r="J29">
            <v>33.119999999999997</v>
          </cell>
          <cell r="K29">
            <v>5.8</v>
          </cell>
        </row>
        <row r="30">
          <cell r="B30">
            <v>24.9375</v>
          </cell>
          <cell r="C30">
            <v>31.2</v>
          </cell>
          <cell r="D30">
            <v>20.8</v>
          </cell>
          <cell r="E30">
            <v>72.416666666666671</v>
          </cell>
          <cell r="F30">
            <v>93</v>
          </cell>
          <cell r="G30">
            <v>44</v>
          </cell>
          <cell r="H30">
            <v>21.240000000000002</v>
          </cell>
          <cell r="I30" t="str">
            <v>N</v>
          </cell>
          <cell r="J30">
            <v>38.159999999999997</v>
          </cell>
          <cell r="K30">
            <v>0</v>
          </cell>
        </row>
        <row r="31">
          <cell r="B31">
            <v>25.912500000000005</v>
          </cell>
          <cell r="C31">
            <v>33.200000000000003</v>
          </cell>
          <cell r="D31">
            <v>19</v>
          </cell>
          <cell r="E31">
            <v>51.875</v>
          </cell>
          <cell r="F31">
            <v>79</v>
          </cell>
          <cell r="G31">
            <v>31</v>
          </cell>
          <cell r="H31">
            <v>15.48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28.070833333333336</v>
          </cell>
          <cell r="C32">
            <v>34.6</v>
          </cell>
          <cell r="D32">
            <v>21.3</v>
          </cell>
          <cell r="E32">
            <v>59.25</v>
          </cell>
          <cell r="F32">
            <v>81</v>
          </cell>
          <cell r="G32">
            <v>33</v>
          </cell>
          <cell r="H32">
            <v>19.8</v>
          </cell>
          <cell r="I32" t="str">
            <v>L</v>
          </cell>
          <cell r="J32">
            <v>29.880000000000003</v>
          </cell>
          <cell r="K32">
            <v>0</v>
          </cell>
        </row>
        <row r="33">
          <cell r="B33">
            <v>27.949999999999992</v>
          </cell>
          <cell r="C33">
            <v>34</v>
          </cell>
          <cell r="D33">
            <v>22.1</v>
          </cell>
          <cell r="E33">
            <v>54.625</v>
          </cell>
          <cell r="F33">
            <v>75</v>
          </cell>
          <cell r="G33">
            <v>34</v>
          </cell>
          <cell r="H33">
            <v>26.28</v>
          </cell>
          <cell r="I33" t="str">
            <v>SE</v>
          </cell>
          <cell r="J33">
            <v>42.480000000000004</v>
          </cell>
          <cell r="K33">
            <v>0</v>
          </cell>
        </row>
        <row r="34">
          <cell r="B34">
            <v>28.583333333333343</v>
          </cell>
          <cell r="C34">
            <v>34.299999999999997</v>
          </cell>
          <cell r="D34">
            <v>24.2</v>
          </cell>
          <cell r="E34">
            <v>60.708333333333336</v>
          </cell>
          <cell r="F34">
            <v>79</v>
          </cell>
          <cell r="G34">
            <v>37</v>
          </cell>
          <cell r="H34">
            <v>27</v>
          </cell>
          <cell r="I34" t="str">
            <v>SE</v>
          </cell>
          <cell r="J34">
            <v>47.16</v>
          </cell>
          <cell r="K34">
            <v>0</v>
          </cell>
        </row>
        <row r="35">
          <cell r="B35">
            <v>26.745833333333326</v>
          </cell>
          <cell r="C35">
            <v>30.8</v>
          </cell>
          <cell r="D35">
            <v>23</v>
          </cell>
          <cell r="E35">
            <v>71</v>
          </cell>
          <cell r="F35">
            <v>90</v>
          </cell>
          <cell r="G35">
            <v>53</v>
          </cell>
          <cell r="H35">
            <v>16.920000000000002</v>
          </cell>
          <cell r="I35" t="str">
            <v>N</v>
          </cell>
          <cell r="J35">
            <v>32.4</v>
          </cell>
          <cell r="K35">
            <v>1.2</v>
          </cell>
        </row>
      </sheetData>
      <sheetData sheetId="1">
        <row r="5">
          <cell r="B5">
            <v>24.416666666666668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25.841666666666654</v>
          </cell>
          <cell r="C5">
            <v>34.799999999999997</v>
          </cell>
          <cell r="D5">
            <v>22.1</v>
          </cell>
          <cell r="E5">
            <v>72.166666666666671</v>
          </cell>
          <cell r="F5">
            <v>90</v>
          </cell>
          <cell r="G5">
            <v>36</v>
          </cell>
          <cell r="H5">
            <v>18.36</v>
          </cell>
          <cell r="I5" t="str">
            <v>NO</v>
          </cell>
          <cell r="J5">
            <v>52.92</v>
          </cell>
          <cell r="K5">
            <v>1</v>
          </cell>
        </row>
        <row r="6">
          <cell r="B6">
            <v>25.695833333333336</v>
          </cell>
          <cell r="C6">
            <v>31.8</v>
          </cell>
          <cell r="D6">
            <v>22.2</v>
          </cell>
          <cell r="E6">
            <v>71.416666666666671</v>
          </cell>
          <cell r="F6">
            <v>88</v>
          </cell>
          <cell r="G6">
            <v>47</v>
          </cell>
          <cell r="H6">
            <v>9.3600000000000012</v>
          </cell>
          <cell r="I6" t="str">
            <v>SE</v>
          </cell>
          <cell r="J6">
            <v>28.44</v>
          </cell>
          <cell r="K6">
            <v>0</v>
          </cell>
        </row>
        <row r="7">
          <cell r="B7">
            <v>27.266666666666662</v>
          </cell>
          <cell r="C7">
            <v>34.9</v>
          </cell>
          <cell r="D7">
            <v>21.2</v>
          </cell>
          <cell r="E7">
            <v>66.958333333333329</v>
          </cell>
          <cell r="F7">
            <v>92</v>
          </cell>
          <cell r="G7">
            <v>35</v>
          </cell>
          <cell r="H7">
            <v>13.68</v>
          </cell>
          <cell r="I7" t="str">
            <v>L</v>
          </cell>
          <cell r="J7">
            <v>25.2</v>
          </cell>
          <cell r="K7">
            <v>0</v>
          </cell>
        </row>
        <row r="8">
          <cell r="B8">
            <v>25.854166666666668</v>
          </cell>
          <cell r="C8">
            <v>32.9</v>
          </cell>
          <cell r="D8">
            <v>20.7</v>
          </cell>
          <cell r="E8">
            <v>76.958333333333329</v>
          </cell>
          <cell r="F8">
            <v>95</v>
          </cell>
          <cell r="G8">
            <v>48</v>
          </cell>
          <cell r="H8">
            <v>14.04</v>
          </cell>
          <cell r="I8" t="str">
            <v>L</v>
          </cell>
          <cell r="J8">
            <v>40.680000000000007</v>
          </cell>
          <cell r="K8">
            <v>58.199999999999996</v>
          </cell>
        </row>
        <row r="9">
          <cell r="B9">
            <v>26.266666666666669</v>
          </cell>
          <cell r="C9">
            <v>34</v>
          </cell>
          <cell r="D9">
            <v>22.4</v>
          </cell>
          <cell r="E9">
            <v>73.125</v>
          </cell>
          <cell r="F9">
            <v>92</v>
          </cell>
          <cell r="G9">
            <v>37</v>
          </cell>
          <cell r="H9">
            <v>18</v>
          </cell>
          <cell r="I9" t="str">
            <v>L</v>
          </cell>
          <cell r="J9">
            <v>54</v>
          </cell>
          <cell r="K9">
            <v>4</v>
          </cell>
        </row>
        <row r="10">
          <cell r="B10">
            <v>26.204166666666669</v>
          </cell>
          <cell r="C10">
            <v>33.5</v>
          </cell>
          <cell r="D10">
            <v>22.8</v>
          </cell>
          <cell r="E10">
            <v>73.375</v>
          </cell>
          <cell r="F10">
            <v>93</v>
          </cell>
          <cell r="G10">
            <v>42</v>
          </cell>
          <cell r="H10">
            <v>14.4</v>
          </cell>
          <cell r="I10" t="str">
            <v>SO</v>
          </cell>
          <cell r="J10">
            <v>33.840000000000003</v>
          </cell>
          <cell r="K10">
            <v>0</v>
          </cell>
        </row>
        <row r="11">
          <cell r="B11">
            <v>26.675000000000001</v>
          </cell>
          <cell r="C11">
            <v>33.5</v>
          </cell>
          <cell r="D11">
            <v>22</v>
          </cell>
          <cell r="E11">
            <v>72.708333333333329</v>
          </cell>
          <cell r="F11">
            <v>93</v>
          </cell>
          <cell r="G11">
            <v>42</v>
          </cell>
          <cell r="H11">
            <v>12.96</v>
          </cell>
          <cell r="I11" t="str">
            <v>NO</v>
          </cell>
          <cell r="J11">
            <v>23.400000000000002</v>
          </cell>
          <cell r="K11">
            <v>16.599999999999998</v>
          </cell>
        </row>
        <row r="12">
          <cell r="B12">
            <v>25.900000000000002</v>
          </cell>
          <cell r="C12">
            <v>30.6</v>
          </cell>
          <cell r="D12">
            <v>23</v>
          </cell>
          <cell r="E12">
            <v>76.791666666666671</v>
          </cell>
          <cell r="F12">
            <v>94</v>
          </cell>
          <cell r="G12">
            <v>57</v>
          </cell>
          <cell r="H12">
            <v>12.24</v>
          </cell>
          <cell r="I12" t="str">
            <v>SO</v>
          </cell>
          <cell r="J12">
            <v>32.04</v>
          </cell>
          <cell r="K12">
            <v>0.60000000000000009</v>
          </cell>
        </row>
        <row r="13">
          <cell r="B13">
            <v>25.841666666666665</v>
          </cell>
          <cell r="C13">
            <v>33.6</v>
          </cell>
          <cell r="D13">
            <v>20.399999999999999</v>
          </cell>
          <cell r="E13">
            <v>78.75</v>
          </cell>
          <cell r="F13">
            <v>96</v>
          </cell>
          <cell r="G13">
            <v>44</v>
          </cell>
          <cell r="H13">
            <v>21.240000000000002</v>
          </cell>
          <cell r="I13" t="str">
            <v>L</v>
          </cell>
          <cell r="J13">
            <v>50.4</v>
          </cell>
          <cell r="K13">
            <v>86.399999999999991</v>
          </cell>
        </row>
        <row r="14">
          <cell r="B14">
            <v>24.425000000000001</v>
          </cell>
          <cell r="C14">
            <v>28</v>
          </cell>
          <cell r="D14">
            <v>22</v>
          </cell>
          <cell r="E14">
            <v>85.166666666666671</v>
          </cell>
          <cell r="F14">
            <v>95</v>
          </cell>
          <cell r="G14">
            <v>67</v>
          </cell>
          <cell r="H14">
            <v>8.64</v>
          </cell>
          <cell r="I14" t="str">
            <v>SE</v>
          </cell>
          <cell r="J14">
            <v>18.720000000000002</v>
          </cell>
          <cell r="K14">
            <v>6.2</v>
          </cell>
        </row>
        <row r="15">
          <cell r="B15">
            <v>23.033333333333328</v>
          </cell>
          <cell r="C15">
            <v>26.6</v>
          </cell>
          <cell r="D15">
            <v>20.3</v>
          </cell>
          <cell r="E15">
            <v>80.958333333333329</v>
          </cell>
          <cell r="F15">
            <v>94</v>
          </cell>
          <cell r="G15">
            <v>63</v>
          </cell>
          <cell r="H15">
            <v>21.6</v>
          </cell>
          <cell r="I15" t="str">
            <v>L</v>
          </cell>
          <cell r="J15">
            <v>39.96</v>
          </cell>
          <cell r="K15">
            <v>14.999999999999998</v>
          </cell>
        </row>
        <row r="16">
          <cell r="B16">
            <v>24.245833333333326</v>
          </cell>
          <cell r="C16">
            <v>29.5</v>
          </cell>
          <cell r="D16">
            <v>21.1</v>
          </cell>
          <cell r="E16">
            <v>81.291666666666671</v>
          </cell>
          <cell r="F16">
            <v>94</v>
          </cell>
          <cell r="G16">
            <v>59</v>
          </cell>
          <cell r="H16">
            <v>20.88</v>
          </cell>
          <cell r="I16" t="str">
            <v>L</v>
          </cell>
          <cell r="J16">
            <v>42.480000000000004</v>
          </cell>
          <cell r="K16">
            <v>3.4000000000000004</v>
          </cell>
        </row>
        <row r="17">
          <cell r="B17">
            <v>23.658333333333335</v>
          </cell>
          <cell r="C17">
            <v>29</v>
          </cell>
          <cell r="D17">
            <v>20.2</v>
          </cell>
          <cell r="E17">
            <v>78.875</v>
          </cell>
          <cell r="F17">
            <v>95</v>
          </cell>
          <cell r="G17">
            <v>56</v>
          </cell>
          <cell r="H17">
            <v>19.8</v>
          </cell>
          <cell r="I17" t="str">
            <v>N</v>
          </cell>
          <cell r="J17">
            <v>37.440000000000005</v>
          </cell>
          <cell r="K17">
            <v>1</v>
          </cell>
        </row>
        <row r="18">
          <cell r="B18">
            <v>23.479166666666671</v>
          </cell>
          <cell r="C18">
            <v>27.7</v>
          </cell>
          <cell r="D18">
            <v>20.100000000000001</v>
          </cell>
          <cell r="E18">
            <v>78.333333333333329</v>
          </cell>
          <cell r="F18">
            <v>91</v>
          </cell>
          <cell r="G18">
            <v>60</v>
          </cell>
          <cell r="H18">
            <v>9.7200000000000006</v>
          </cell>
          <cell r="I18" t="str">
            <v>N</v>
          </cell>
          <cell r="J18">
            <v>20.16</v>
          </cell>
          <cell r="K18">
            <v>12.799999999999999</v>
          </cell>
        </row>
        <row r="19">
          <cell r="B19">
            <v>23.108333333333334</v>
          </cell>
          <cell r="C19">
            <v>26.9</v>
          </cell>
          <cell r="D19">
            <v>21.4</v>
          </cell>
          <cell r="E19">
            <v>85.041666666666671</v>
          </cell>
          <cell r="F19">
            <v>93</v>
          </cell>
          <cell r="G19">
            <v>68</v>
          </cell>
          <cell r="H19">
            <v>13.32</v>
          </cell>
          <cell r="I19" t="str">
            <v>NO</v>
          </cell>
          <cell r="J19">
            <v>33.480000000000004</v>
          </cell>
          <cell r="K19">
            <v>4.2</v>
          </cell>
        </row>
        <row r="20">
          <cell r="B20">
            <v>23.899999999999995</v>
          </cell>
          <cell r="C20">
            <v>29.7</v>
          </cell>
          <cell r="D20">
            <v>20.8</v>
          </cell>
          <cell r="E20">
            <v>78.666666666666671</v>
          </cell>
          <cell r="F20">
            <v>95</v>
          </cell>
          <cell r="G20">
            <v>48</v>
          </cell>
          <cell r="H20">
            <v>12.6</v>
          </cell>
          <cell r="I20" t="str">
            <v>O</v>
          </cell>
          <cell r="J20">
            <v>29.16</v>
          </cell>
          <cell r="K20">
            <v>7.4</v>
          </cell>
        </row>
        <row r="21">
          <cell r="B21">
            <v>24.391666666666662</v>
          </cell>
          <cell r="C21">
            <v>33.4</v>
          </cell>
          <cell r="D21">
            <v>18.100000000000001</v>
          </cell>
          <cell r="E21">
            <v>73.833333333333329</v>
          </cell>
          <cell r="F21">
            <v>95</v>
          </cell>
          <cell r="G21">
            <v>33</v>
          </cell>
          <cell r="H21">
            <v>16.2</v>
          </cell>
          <cell r="I21" t="str">
            <v>O</v>
          </cell>
          <cell r="J21">
            <v>38.159999999999997</v>
          </cell>
          <cell r="K21">
            <v>0</v>
          </cell>
        </row>
        <row r="22">
          <cell r="B22">
            <v>26.579166666666666</v>
          </cell>
          <cell r="C22">
            <v>34.299999999999997</v>
          </cell>
          <cell r="D22">
            <v>21.1</v>
          </cell>
          <cell r="E22">
            <v>69.708333333333329</v>
          </cell>
          <cell r="F22">
            <v>93</v>
          </cell>
          <cell r="G22">
            <v>36</v>
          </cell>
          <cell r="H22">
            <v>10.08</v>
          </cell>
          <cell r="I22" t="str">
            <v>O</v>
          </cell>
          <cell r="J22">
            <v>26.28</v>
          </cell>
          <cell r="K22">
            <v>0.8</v>
          </cell>
        </row>
        <row r="23">
          <cell r="B23">
            <v>27.512500000000003</v>
          </cell>
          <cell r="C23">
            <v>35.1</v>
          </cell>
          <cell r="D23">
            <v>22.3</v>
          </cell>
          <cell r="E23">
            <v>67.958333333333329</v>
          </cell>
          <cell r="F23">
            <v>90</v>
          </cell>
          <cell r="G23">
            <v>33</v>
          </cell>
          <cell r="H23">
            <v>11.520000000000001</v>
          </cell>
          <cell r="I23" t="str">
            <v>O</v>
          </cell>
          <cell r="J23">
            <v>38.519999999999996</v>
          </cell>
          <cell r="K23">
            <v>0</v>
          </cell>
        </row>
        <row r="24">
          <cell r="B24">
            <v>25.95</v>
          </cell>
          <cell r="C24">
            <v>32.4</v>
          </cell>
          <cell r="D24">
            <v>22.6</v>
          </cell>
          <cell r="E24">
            <v>72.875</v>
          </cell>
          <cell r="F24">
            <v>90</v>
          </cell>
          <cell r="G24">
            <v>43</v>
          </cell>
          <cell r="H24">
            <v>13.32</v>
          </cell>
          <cell r="I24" t="str">
            <v>O</v>
          </cell>
          <cell r="J24">
            <v>41.4</v>
          </cell>
          <cell r="K24">
            <v>0.60000000000000009</v>
          </cell>
        </row>
        <row r="25">
          <cell r="B25">
            <v>25.116666666666664</v>
          </cell>
          <cell r="C25">
            <v>30.8</v>
          </cell>
          <cell r="D25">
            <v>21.3</v>
          </cell>
          <cell r="E25">
            <v>75.666666666666671</v>
          </cell>
          <cell r="F25">
            <v>94</v>
          </cell>
          <cell r="G25">
            <v>50</v>
          </cell>
          <cell r="H25">
            <v>11.16</v>
          </cell>
          <cell r="I25" t="str">
            <v>SE</v>
          </cell>
          <cell r="J25">
            <v>25.2</v>
          </cell>
          <cell r="K25">
            <v>0</v>
          </cell>
        </row>
        <row r="26">
          <cell r="B26">
            <v>25.733333333333334</v>
          </cell>
          <cell r="C26">
            <v>31.6</v>
          </cell>
          <cell r="D26">
            <v>21</v>
          </cell>
          <cell r="E26">
            <v>67.666666666666671</v>
          </cell>
          <cell r="F26">
            <v>84</v>
          </cell>
          <cell r="G26">
            <v>48</v>
          </cell>
          <cell r="H26">
            <v>17.28</v>
          </cell>
          <cell r="I26" t="str">
            <v>L</v>
          </cell>
          <cell r="J26">
            <v>27.36</v>
          </cell>
          <cell r="K26">
            <v>0</v>
          </cell>
        </row>
        <row r="27">
          <cell r="B27">
            <v>26.045833333333334</v>
          </cell>
          <cell r="C27">
            <v>32.799999999999997</v>
          </cell>
          <cell r="D27">
            <v>21.3</v>
          </cell>
          <cell r="E27">
            <v>73.583333333333329</v>
          </cell>
          <cell r="F27">
            <v>93</v>
          </cell>
          <cell r="G27">
            <v>44</v>
          </cell>
          <cell r="H27">
            <v>16.2</v>
          </cell>
          <cell r="I27" t="str">
            <v>L</v>
          </cell>
          <cell r="J27">
            <v>30.6</v>
          </cell>
          <cell r="K27">
            <v>0.4</v>
          </cell>
        </row>
        <row r="28">
          <cell r="B28">
            <v>26.175000000000001</v>
          </cell>
          <cell r="C28">
            <v>33.6</v>
          </cell>
          <cell r="D28">
            <v>20.8</v>
          </cell>
          <cell r="E28">
            <v>74.875</v>
          </cell>
          <cell r="F28">
            <v>96</v>
          </cell>
          <cell r="G28">
            <v>43</v>
          </cell>
          <cell r="H28">
            <v>9</v>
          </cell>
          <cell r="I28" t="str">
            <v>NE</v>
          </cell>
          <cell r="J28">
            <v>22.68</v>
          </cell>
          <cell r="K28">
            <v>0</v>
          </cell>
        </row>
        <row r="29">
          <cell r="B29">
            <v>26.112500000000001</v>
          </cell>
          <cell r="C29">
            <v>33</v>
          </cell>
          <cell r="D29">
            <v>20.6</v>
          </cell>
          <cell r="E29">
            <v>77.041666666666671</v>
          </cell>
          <cell r="F29">
            <v>96</v>
          </cell>
          <cell r="G29">
            <v>44</v>
          </cell>
          <cell r="H29">
            <v>14.04</v>
          </cell>
          <cell r="I29" t="str">
            <v>NO</v>
          </cell>
          <cell r="J29">
            <v>53.28</v>
          </cell>
          <cell r="K29">
            <v>66.399999999999991</v>
          </cell>
        </row>
        <row r="30">
          <cell r="B30">
            <v>24.416666666666671</v>
          </cell>
          <cell r="C30">
            <v>28.5</v>
          </cell>
          <cell r="D30">
            <v>21.8</v>
          </cell>
          <cell r="E30">
            <v>84.416666666666671</v>
          </cell>
          <cell r="F30">
            <v>96</v>
          </cell>
          <cell r="G30">
            <v>64</v>
          </cell>
          <cell r="H30">
            <v>8.64</v>
          </cell>
          <cell r="I30" t="str">
            <v>NO</v>
          </cell>
          <cell r="J30">
            <v>20.88</v>
          </cell>
          <cell r="K30">
            <v>8</v>
          </cell>
        </row>
        <row r="31">
          <cell r="B31">
            <v>26.529166666666665</v>
          </cell>
          <cell r="C31">
            <v>32.9</v>
          </cell>
          <cell r="D31">
            <v>22.3</v>
          </cell>
          <cell r="E31">
            <v>76.083333333333329</v>
          </cell>
          <cell r="F31">
            <v>95</v>
          </cell>
          <cell r="G31">
            <v>46</v>
          </cell>
          <cell r="H31">
            <v>8.64</v>
          </cell>
          <cell r="I31" t="str">
            <v>SO</v>
          </cell>
          <cell r="J31">
            <v>24.12</v>
          </cell>
          <cell r="K31">
            <v>0</v>
          </cell>
        </row>
        <row r="32">
          <cell r="B32">
            <v>27.408333333333335</v>
          </cell>
          <cell r="C32">
            <v>33.200000000000003</v>
          </cell>
          <cell r="D32">
            <v>23.6</v>
          </cell>
          <cell r="E32">
            <v>71.416666666666671</v>
          </cell>
          <cell r="F32">
            <v>93</v>
          </cell>
          <cell r="G32">
            <v>39</v>
          </cell>
          <cell r="H32">
            <v>9.3600000000000012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26.904166666666665</v>
          </cell>
          <cell r="C33">
            <v>32.200000000000003</v>
          </cell>
          <cell r="D33">
            <v>22.6</v>
          </cell>
          <cell r="E33">
            <v>71</v>
          </cell>
          <cell r="F33">
            <v>90</v>
          </cell>
          <cell r="G33">
            <v>50</v>
          </cell>
          <cell r="H33">
            <v>9.3600000000000012</v>
          </cell>
          <cell r="I33" t="str">
            <v>SE</v>
          </cell>
          <cell r="J33">
            <v>17.64</v>
          </cell>
          <cell r="K33">
            <v>0</v>
          </cell>
        </row>
        <row r="34">
          <cell r="B34">
            <v>26.912500000000005</v>
          </cell>
          <cell r="C34">
            <v>32.9</v>
          </cell>
          <cell r="D34">
            <v>23.7</v>
          </cell>
          <cell r="E34">
            <v>72.5</v>
          </cell>
          <cell r="F34">
            <v>91</v>
          </cell>
          <cell r="G34">
            <v>46</v>
          </cell>
          <cell r="H34">
            <v>9.7200000000000006</v>
          </cell>
          <cell r="I34" t="str">
            <v>NO</v>
          </cell>
          <cell r="J34">
            <v>24.840000000000003</v>
          </cell>
          <cell r="K34">
            <v>2.8</v>
          </cell>
        </row>
        <row r="35">
          <cell r="B35">
            <v>23.345833333333331</v>
          </cell>
          <cell r="C35">
            <v>27.7</v>
          </cell>
          <cell r="D35">
            <v>21.8</v>
          </cell>
          <cell r="E35">
            <v>89.041666666666671</v>
          </cell>
          <cell r="F35">
            <v>95</v>
          </cell>
          <cell r="G35">
            <v>67</v>
          </cell>
          <cell r="H35">
            <v>11.879999999999999</v>
          </cell>
          <cell r="I35" t="str">
            <v>L</v>
          </cell>
          <cell r="J35">
            <v>46.080000000000005</v>
          </cell>
          <cell r="K35">
            <v>38.800000000000004</v>
          </cell>
        </row>
      </sheetData>
      <sheetData sheetId="1">
        <row r="5">
          <cell r="B5">
            <v>23.579166666666666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22.7</v>
          </cell>
          <cell r="C5">
            <v>30</v>
          </cell>
          <cell r="D5">
            <v>20.2</v>
          </cell>
          <cell r="E5">
            <v>83.625</v>
          </cell>
          <cell r="F5">
            <v>96</v>
          </cell>
          <cell r="G5">
            <v>51</v>
          </cell>
          <cell r="H5">
            <v>21.96</v>
          </cell>
          <cell r="I5" t="str">
            <v>N</v>
          </cell>
          <cell r="J5">
            <v>50.04</v>
          </cell>
          <cell r="K5">
            <v>0</v>
          </cell>
        </row>
        <row r="6">
          <cell r="B6">
            <v>22.304166666666664</v>
          </cell>
          <cell r="C6">
            <v>27.9</v>
          </cell>
          <cell r="D6">
            <v>19.3</v>
          </cell>
          <cell r="E6">
            <v>84.583333333333329</v>
          </cell>
          <cell r="F6">
            <v>97</v>
          </cell>
          <cell r="G6">
            <v>59</v>
          </cell>
          <cell r="H6">
            <v>11.16</v>
          </cell>
          <cell r="I6" t="str">
            <v>S</v>
          </cell>
          <cell r="J6">
            <v>23.400000000000002</v>
          </cell>
          <cell r="K6">
            <v>0</v>
          </cell>
        </row>
        <row r="7">
          <cell r="B7">
            <v>24.720833333333331</v>
          </cell>
          <cell r="C7">
            <v>31.4</v>
          </cell>
          <cell r="D7">
            <v>20.5</v>
          </cell>
          <cell r="E7">
            <v>74.541666666666671</v>
          </cell>
          <cell r="F7">
            <v>92</v>
          </cell>
          <cell r="G7">
            <v>42</v>
          </cell>
          <cell r="H7">
            <v>13.32</v>
          </cell>
          <cell r="I7" t="str">
            <v>SE</v>
          </cell>
          <cell r="J7">
            <v>48.96</v>
          </cell>
          <cell r="K7">
            <v>4.8</v>
          </cell>
        </row>
        <row r="8">
          <cell r="B8">
            <v>23.8125</v>
          </cell>
          <cell r="C8">
            <v>29.9</v>
          </cell>
          <cell r="D8">
            <v>20.2</v>
          </cell>
          <cell r="E8">
            <v>79.375</v>
          </cell>
          <cell r="F8">
            <v>95</v>
          </cell>
          <cell r="G8">
            <v>54</v>
          </cell>
          <cell r="H8">
            <v>24.840000000000003</v>
          </cell>
          <cell r="I8" t="str">
            <v>NE</v>
          </cell>
          <cell r="J8">
            <v>41.4</v>
          </cell>
          <cell r="K8">
            <v>4.8</v>
          </cell>
        </row>
        <row r="9">
          <cell r="B9">
            <v>23.862500000000001</v>
          </cell>
          <cell r="C9">
            <v>30.8</v>
          </cell>
          <cell r="D9">
            <v>20.100000000000001</v>
          </cell>
          <cell r="E9">
            <v>78.041666666666671</v>
          </cell>
          <cell r="F9">
            <v>93</v>
          </cell>
          <cell r="G9">
            <v>46</v>
          </cell>
          <cell r="H9">
            <v>19.8</v>
          </cell>
          <cell r="I9" t="str">
            <v>NE</v>
          </cell>
          <cell r="J9">
            <v>50.04</v>
          </cell>
          <cell r="K9">
            <v>0</v>
          </cell>
        </row>
        <row r="10">
          <cell r="B10">
            <v>24.595833333333335</v>
          </cell>
          <cell r="C10">
            <v>29.8</v>
          </cell>
          <cell r="D10">
            <v>22</v>
          </cell>
          <cell r="E10">
            <v>76.958333333333329</v>
          </cell>
          <cell r="F10">
            <v>89</v>
          </cell>
          <cell r="G10">
            <v>51</v>
          </cell>
          <cell r="H10">
            <v>20.16</v>
          </cell>
          <cell r="I10" t="str">
            <v>N</v>
          </cell>
          <cell r="J10">
            <v>42.84</v>
          </cell>
          <cell r="K10">
            <v>0.8</v>
          </cell>
        </row>
        <row r="11">
          <cell r="B11">
            <v>24.183333333333334</v>
          </cell>
          <cell r="C11">
            <v>29.7</v>
          </cell>
          <cell r="D11">
            <v>20.8</v>
          </cell>
          <cell r="E11">
            <v>80.916666666666671</v>
          </cell>
          <cell r="F11">
            <v>96</v>
          </cell>
          <cell r="G11">
            <v>54</v>
          </cell>
          <cell r="H11">
            <v>23.400000000000002</v>
          </cell>
          <cell r="I11" t="str">
            <v>NO</v>
          </cell>
          <cell r="J11">
            <v>42.84</v>
          </cell>
          <cell r="K11">
            <v>2.2000000000000002</v>
          </cell>
        </row>
        <row r="12">
          <cell r="B12">
            <v>23.595833333333335</v>
          </cell>
          <cell r="C12">
            <v>28.1</v>
          </cell>
          <cell r="D12">
            <v>21.9</v>
          </cell>
          <cell r="E12">
            <v>82.791666666666671</v>
          </cell>
          <cell r="F12">
            <v>90</v>
          </cell>
          <cell r="G12">
            <v>64</v>
          </cell>
          <cell r="H12">
            <v>17.28</v>
          </cell>
          <cell r="I12" t="str">
            <v>N</v>
          </cell>
          <cell r="J12">
            <v>36.72</v>
          </cell>
          <cell r="K12">
            <v>0.4</v>
          </cell>
        </row>
        <row r="13">
          <cell r="B13">
            <v>23.554166666666664</v>
          </cell>
          <cell r="C13">
            <v>30.5</v>
          </cell>
          <cell r="D13">
            <v>19.5</v>
          </cell>
          <cell r="E13">
            <v>83.958333333333329</v>
          </cell>
          <cell r="F13">
            <v>97</v>
          </cell>
          <cell r="G13">
            <v>53</v>
          </cell>
          <cell r="H13">
            <v>13.68</v>
          </cell>
          <cell r="I13" t="str">
            <v>N</v>
          </cell>
          <cell r="J13">
            <v>34.92</v>
          </cell>
          <cell r="K13">
            <v>42.8</v>
          </cell>
        </row>
        <row r="14">
          <cell r="B14">
            <v>21.766666666666669</v>
          </cell>
          <cell r="C14">
            <v>27.8</v>
          </cell>
          <cell r="D14">
            <v>19.899999999999999</v>
          </cell>
          <cell r="E14">
            <v>90.625</v>
          </cell>
          <cell r="F14">
            <v>97</v>
          </cell>
          <cell r="G14">
            <v>62</v>
          </cell>
          <cell r="H14">
            <v>11.520000000000001</v>
          </cell>
          <cell r="I14" t="str">
            <v>N</v>
          </cell>
          <cell r="J14">
            <v>36.36</v>
          </cell>
          <cell r="K14">
            <v>12.600000000000001</v>
          </cell>
        </row>
        <row r="15">
          <cell r="B15">
            <v>20.866666666666664</v>
          </cell>
          <cell r="C15">
            <v>24</v>
          </cell>
          <cell r="D15">
            <v>19</v>
          </cell>
          <cell r="E15">
            <v>90.833333333333329</v>
          </cell>
          <cell r="F15">
            <v>96</v>
          </cell>
          <cell r="G15">
            <v>76</v>
          </cell>
          <cell r="H15">
            <v>21.96</v>
          </cell>
          <cell r="I15" t="str">
            <v>SE</v>
          </cell>
          <cell r="J15">
            <v>41.04</v>
          </cell>
          <cell r="K15">
            <v>0</v>
          </cell>
        </row>
        <row r="16">
          <cell r="B16">
            <v>22.100000000000005</v>
          </cell>
          <cell r="C16">
            <v>28.5</v>
          </cell>
          <cell r="D16">
            <v>19.2</v>
          </cell>
          <cell r="E16">
            <v>85.458333333333329</v>
          </cell>
          <cell r="F16">
            <v>96</v>
          </cell>
          <cell r="G16">
            <v>57</v>
          </cell>
          <cell r="H16">
            <v>15.120000000000001</v>
          </cell>
          <cell r="I16" t="str">
            <v>SE</v>
          </cell>
          <cell r="J16">
            <v>39.6</v>
          </cell>
          <cell r="K16">
            <v>49.199999999999996</v>
          </cell>
        </row>
        <row r="17">
          <cell r="B17">
            <v>20.937500000000004</v>
          </cell>
          <cell r="C17">
            <v>25.8</v>
          </cell>
          <cell r="D17">
            <v>18.5</v>
          </cell>
          <cell r="E17">
            <v>87.166666666666671</v>
          </cell>
          <cell r="F17">
            <v>95</v>
          </cell>
          <cell r="G17">
            <v>70</v>
          </cell>
          <cell r="H17">
            <v>17.64</v>
          </cell>
          <cell r="I17" t="str">
            <v>NE</v>
          </cell>
          <cell r="J17">
            <v>43.2</v>
          </cell>
          <cell r="K17">
            <v>2.6000000000000005</v>
          </cell>
        </row>
        <row r="18">
          <cell r="B18">
            <v>20.887499999999999</v>
          </cell>
          <cell r="C18">
            <v>26.8</v>
          </cell>
          <cell r="D18">
            <v>18.100000000000001</v>
          </cell>
          <cell r="E18">
            <v>87.333333333333329</v>
          </cell>
          <cell r="F18">
            <v>96</v>
          </cell>
          <cell r="G18">
            <v>66</v>
          </cell>
          <cell r="H18">
            <v>12.96</v>
          </cell>
          <cell r="I18" t="str">
            <v>N</v>
          </cell>
          <cell r="J18">
            <v>38.880000000000003</v>
          </cell>
          <cell r="K18">
            <v>7</v>
          </cell>
        </row>
        <row r="19">
          <cell r="B19">
            <v>22.062499999999996</v>
          </cell>
          <cell r="C19">
            <v>27.4</v>
          </cell>
          <cell r="D19">
            <v>18.399999999999999</v>
          </cell>
          <cell r="E19">
            <v>83.833333333333329</v>
          </cell>
          <cell r="F19">
            <v>96</v>
          </cell>
          <cell r="G19">
            <v>58</v>
          </cell>
          <cell r="H19">
            <v>24.48</v>
          </cell>
          <cell r="I19" t="str">
            <v>NO</v>
          </cell>
          <cell r="J19">
            <v>55.440000000000005</v>
          </cell>
          <cell r="K19">
            <v>0</v>
          </cell>
        </row>
        <row r="20">
          <cell r="B20">
            <v>21.720833333333331</v>
          </cell>
          <cell r="C20">
            <v>27.7</v>
          </cell>
          <cell r="D20">
            <v>18</v>
          </cell>
          <cell r="E20">
            <v>82</v>
          </cell>
          <cell r="F20">
            <v>95</v>
          </cell>
          <cell r="G20">
            <v>56</v>
          </cell>
          <cell r="H20">
            <v>25.2</v>
          </cell>
          <cell r="I20" t="str">
            <v>O</v>
          </cell>
          <cell r="J20">
            <v>41.04</v>
          </cell>
          <cell r="K20">
            <v>0.2</v>
          </cell>
        </row>
        <row r="21">
          <cell r="B21">
            <v>23.004166666666663</v>
          </cell>
          <cell r="C21">
            <v>30</v>
          </cell>
          <cell r="D21">
            <v>17.399999999999999</v>
          </cell>
          <cell r="E21">
            <v>78.333333333333329</v>
          </cell>
          <cell r="F21">
            <v>95</v>
          </cell>
          <cell r="G21">
            <v>49</v>
          </cell>
          <cell r="H21">
            <v>22.32</v>
          </cell>
          <cell r="I21" t="str">
            <v>NO</v>
          </cell>
          <cell r="J21">
            <v>40.680000000000007</v>
          </cell>
          <cell r="K21">
            <v>0</v>
          </cell>
        </row>
        <row r="22">
          <cell r="B22">
            <v>23.879166666666666</v>
          </cell>
          <cell r="C22">
            <v>30.4</v>
          </cell>
          <cell r="D22">
            <v>20.100000000000001</v>
          </cell>
          <cell r="E22">
            <v>76.625</v>
          </cell>
          <cell r="F22">
            <v>93</v>
          </cell>
          <cell r="G22">
            <v>51</v>
          </cell>
          <cell r="H22">
            <v>14.04</v>
          </cell>
          <cell r="I22" t="str">
            <v>O</v>
          </cell>
          <cell r="J22">
            <v>36</v>
          </cell>
          <cell r="K22">
            <v>0</v>
          </cell>
        </row>
        <row r="23">
          <cell r="B23">
            <v>24.141666666666669</v>
          </cell>
          <cell r="C23">
            <v>31</v>
          </cell>
          <cell r="D23">
            <v>20.7</v>
          </cell>
          <cell r="E23">
            <v>79.25</v>
          </cell>
          <cell r="F23">
            <v>92</v>
          </cell>
          <cell r="G23">
            <v>48</v>
          </cell>
          <cell r="H23">
            <v>28.08</v>
          </cell>
          <cell r="I23" t="str">
            <v>O</v>
          </cell>
          <cell r="J23">
            <v>48.96</v>
          </cell>
          <cell r="K23">
            <v>2.2000000000000002</v>
          </cell>
        </row>
        <row r="24">
          <cell r="B24">
            <v>24.466666666666665</v>
          </cell>
          <cell r="C24">
            <v>30.1</v>
          </cell>
          <cell r="D24">
            <v>20.399999999999999</v>
          </cell>
          <cell r="E24">
            <v>76.083333333333329</v>
          </cell>
          <cell r="F24">
            <v>93</v>
          </cell>
          <cell r="G24">
            <v>47</v>
          </cell>
          <cell r="H24">
            <v>11.520000000000001</v>
          </cell>
          <cell r="I24" t="str">
            <v>SO</v>
          </cell>
          <cell r="J24">
            <v>29.52</v>
          </cell>
          <cell r="K24">
            <v>1.2</v>
          </cell>
        </row>
        <row r="25">
          <cell r="B25">
            <v>23.395833333333339</v>
          </cell>
          <cell r="C25">
            <v>28.8</v>
          </cell>
          <cell r="D25">
            <v>20.3</v>
          </cell>
          <cell r="E25">
            <v>81</v>
          </cell>
          <cell r="F25">
            <v>96</v>
          </cell>
          <cell r="G25">
            <v>51</v>
          </cell>
          <cell r="H25">
            <v>14.4</v>
          </cell>
          <cell r="I25" t="str">
            <v>L</v>
          </cell>
          <cell r="J25">
            <v>29.16</v>
          </cell>
          <cell r="K25">
            <v>0</v>
          </cell>
        </row>
        <row r="26">
          <cell r="B26">
            <v>23.129166666666674</v>
          </cell>
          <cell r="C26">
            <v>28.5</v>
          </cell>
          <cell r="D26">
            <v>19.600000000000001</v>
          </cell>
          <cell r="E26">
            <v>79.916666666666671</v>
          </cell>
          <cell r="F26">
            <v>92</v>
          </cell>
          <cell r="G26">
            <v>57</v>
          </cell>
          <cell r="H26">
            <v>15.840000000000002</v>
          </cell>
          <cell r="I26" t="str">
            <v>SE</v>
          </cell>
          <cell r="J26">
            <v>26.28</v>
          </cell>
          <cell r="K26">
            <v>0</v>
          </cell>
        </row>
        <row r="27">
          <cell r="B27">
            <v>23.679166666666664</v>
          </cell>
          <cell r="C27">
            <v>30.3</v>
          </cell>
          <cell r="D27">
            <v>19.600000000000001</v>
          </cell>
          <cell r="E27">
            <v>78.291666666666671</v>
          </cell>
          <cell r="F27">
            <v>92</v>
          </cell>
          <cell r="G27">
            <v>51</v>
          </cell>
          <cell r="H27">
            <v>13.32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23.491666666666671</v>
          </cell>
          <cell r="C28">
            <v>30</v>
          </cell>
          <cell r="D28">
            <v>19.5</v>
          </cell>
          <cell r="E28">
            <v>80.791666666666671</v>
          </cell>
          <cell r="F28">
            <v>94</v>
          </cell>
          <cell r="G28">
            <v>53</v>
          </cell>
          <cell r="H28">
            <v>15.840000000000002</v>
          </cell>
          <cell r="I28" t="str">
            <v>N</v>
          </cell>
          <cell r="J28">
            <v>38.519999999999996</v>
          </cell>
          <cell r="K28">
            <v>0</v>
          </cell>
        </row>
        <row r="29">
          <cell r="B29">
            <v>23.712500000000002</v>
          </cell>
          <cell r="C29">
            <v>29.8</v>
          </cell>
          <cell r="D29">
            <v>20.3</v>
          </cell>
          <cell r="E29">
            <v>83.375</v>
          </cell>
          <cell r="F29">
            <v>96</v>
          </cell>
          <cell r="G29">
            <v>54</v>
          </cell>
          <cell r="H29">
            <v>17.28</v>
          </cell>
          <cell r="I29" t="str">
            <v>NO</v>
          </cell>
          <cell r="J29">
            <v>36</v>
          </cell>
          <cell r="K29">
            <v>5</v>
          </cell>
        </row>
        <row r="30">
          <cell r="B30">
            <v>22.324999999999999</v>
          </cell>
          <cell r="C30">
            <v>26.6</v>
          </cell>
          <cell r="D30">
            <v>20.2</v>
          </cell>
          <cell r="E30">
            <v>88.541666666666671</v>
          </cell>
          <cell r="F30">
            <v>97</v>
          </cell>
          <cell r="G30">
            <v>67</v>
          </cell>
          <cell r="H30">
            <v>10.8</v>
          </cell>
          <cell r="I30" t="str">
            <v>SO</v>
          </cell>
          <cell r="J30">
            <v>25.56</v>
          </cell>
          <cell r="K30">
            <v>0</v>
          </cell>
        </row>
        <row r="31">
          <cell r="B31">
            <v>24.062499999999996</v>
          </cell>
          <cell r="C31">
            <v>29.7</v>
          </cell>
          <cell r="D31">
            <v>20.5</v>
          </cell>
          <cell r="E31">
            <v>81.291666666666671</v>
          </cell>
          <cell r="F31">
            <v>94</v>
          </cell>
          <cell r="G31">
            <v>54</v>
          </cell>
          <cell r="H31">
            <v>12.96</v>
          </cell>
          <cell r="I31" t="str">
            <v>SO</v>
          </cell>
          <cell r="J31">
            <v>25.2</v>
          </cell>
          <cell r="K31">
            <v>0</v>
          </cell>
        </row>
        <row r="32">
          <cell r="B32">
            <v>25.045833333333334</v>
          </cell>
          <cell r="C32">
            <v>30.4</v>
          </cell>
          <cell r="D32">
            <v>21.4</v>
          </cell>
          <cell r="E32">
            <v>75.958333333333329</v>
          </cell>
          <cell r="F32">
            <v>95</v>
          </cell>
          <cell r="G32">
            <v>49</v>
          </cell>
          <cell r="H32">
            <v>14.04</v>
          </cell>
          <cell r="I32" t="str">
            <v>SE</v>
          </cell>
          <cell r="J32">
            <v>34.92</v>
          </cell>
          <cell r="K32">
            <v>0</v>
          </cell>
        </row>
        <row r="33">
          <cell r="B33">
            <v>24.745833333333334</v>
          </cell>
          <cell r="C33">
            <v>30.5</v>
          </cell>
          <cell r="D33">
            <v>20.7</v>
          </cell>
          <cell r="E33">
            <v>73.75</v>
          </cell>
          <cell r="F33">
            <v>91</v>
          </cell>
          <cell r="G33">
            <v>47</v>
          </cell>
          <cell r="H33">
            <v>11.16</v>
          </cell>
          <cell r="I33" t="str">
            <v>SE</v>
          </cell>
          <cell r="J33">
            <v>29.52</v>
          </cell>
          <cell r="K33">
            <v>0</v>
          </cell>
        </row>
        <row r="34">
          <cell r="B34">
            <v>24.375</v>
          </cell>
          <cell r="C34">
            <v>30.5</v>
          </cell>
          <cell r="D34">
            <v>19.899999999999999</v>
          </cell>
          <cell r="E34">
            <v>79.583333333333329</v>
          </cell>
          <cell r="F34">
            <v>96</v>
          </cell>
          <cell r="G34">
            <v>52</v>
          </cell>
          <cell r="H34">
            <v>17.64</v>
          </cell>
          <cell r="I34" t="str">
            <v>N</v>
          </cell>
          <cell r="J34">
            <v>34.56</v>
          </cell>
          <cell r="K34">
            <v>15</v>
          </cell>
        </row>
        <row r="35">
          <cell r="B35">
            <v>22.666666666666668</v>
          </cell>
          <cell r="C35">
            <v>27.2</v>
          </cell>
          <cell r="D35">
            <v>19.7</v>
          </cell>
          <cell r="E35">
            <v>85.708333333333329</v>
          </cell>
          <cell r="F35">
            <v>96</v>
          </cell>
          <cell r="G35">
            <v>66</v>
          </cell>
          <cell r="H35">
            <v>19.440000000000001</v>
          </cell>
          <cell r="I35" t="str">
            <v>N</v>
          </cell>
          <cell r="J35">
            <v>39.24</v>
          </cell>
          <cell r="K35">
            <v>15.200000000000001</v>
          </cell>
        </row>
      </sheetData>
      <sheetData sheetId="1">
        <row r="5">
          <cell r="B5">
            <v>23.004166666666666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28.204166666666666</v>
          </cell>
          <cell r="C5">
            <v>33.4</v>
          </cell>
          <cell r="D5">
            <v>24.7</v>
          </cell>
          <cell r="E5">
            <v>73.625</v>
          </cell>
          <cell r="F5">
            <v>86</v>
          </cell>
          <cell r="G5">
            <v>52</v>
          </cell>
          <cell r="H5">
            <v>14.04</v>
          </cell>
          <cell r="I5" t="str">
            <v>L</v>
          </cell>
          <cell r="J5">
            <v>36.72</v>
          </cell>
          <cell r="K5">
            <v>0</v>
          </cell>
        </row>
        <row r="6">
          <cell r="B6">
            <v>23.929166666666671</v>
          </cell>
          <cell r="C6">
            <v>28.2</v>
          </cell>
          <cell r="D6">
            <v>21.6</v>
          </cell>
          <cell r="E6">
            <v>82.708333333333329</v>
          </cell>
          <cell r="F6">
            <v>93</v>
          </cell>
          <cell r="G6">
            <v>63</v>
          </cell>
          <cell r="H6">
            <v>12.24</v>
          </cell>
          <cell r="I6" t="str">
            <v>SO</v>
          </cell>
          <cell r="J6">
            <v>28.8</v>
          </cell>
          <cell r="K6">
            <v>14.599999999999996</v>
          </cell>
        </row>
        <row r="7">
          <cell r="B7">
            <v>27.55</v>
          </cell>
          <cell r="C7">
            <v>33.299999999999997</v>
          </cell>
          <cell r="D7">
            <v>23.1</v>
          </cell>
          <cell r="E7">
            <v>71.666666666666671</v>
          </cell>
          <cell r="F7">
            <v>90</v>
          </cell>
          <cell r="G7">
            <v>48</v>
          </cell>
          <cell r="H7">
            <v>7.9200000000000008</v>
          </cell>
          <cell r="I7" t="str">
            <v>O</v>
          </cell>
          <cell r="J7">
            <v>19.440000000000001</v>
          </cell>
          <cell r="K7">
            <v>0</v>
          </cell>
        </row>
        <row r="8">
          <cell r="B8">
            <v>29.675000000000001</v>
          </cell>
          <cell r="C8">
            <v>34.700000000000003</v>
          </cell>
          <cell r="D8">
            <v>24.8</v>
          </cell>
          <cell r="E8">
            <v>67.25</v>
          </cell>
          <cell r="F8">
            <v>90</v>
          </cell>
          <cell r="G8">
            <v>49</v>
          </cell>
          <cell r="H8">
            <v>10.8</v>
          </cell>
          <cell r="I8" t="str">
            <v>SE</v>
          </cell>
          <cell r="J8">
            <v>26.28</v>
          </cell>
          <cell r="K8">
            <v>0</v>
          </cell>
        </row>
        <row r="9">
          <cell r="B9">
            <v>28.508333333333329</v>
          </cell>
          <cell r="C9">
            <v>34.9</v>
          </cell>
          <cell r="D9">
            <v>23</v>
          </cell>
          <cell r="E9">
            <v>68.833333333333329</v>
          </cell>
          <cell r="F9">
            <v>88</v>
          </cell>
          <cell r="G9">
            <v>47</v>
          </cell>
          <cell r="H9">
            <v>41.4</v>
          </cell>
          <cell r="I9" t="str">
            <v>N</v>
          </cell>
          <cell r="J9">
            <v>81.360000000000014</v>
          </cell>
          <cell r="K9">
            <v>0.8</v>
          </cell>
        </row>
        <row r="10">
          <cell r="B10">
            <v>29.5</v>
          </cell>
          <cell r="C10">
            <v>35</v>
          </cell>
          <cell r="D10">
            <v>25.4</v>
          </cell>
          <cell r="E10">
            <v>66.583333333333329</v>
          </cell>
          <cell r="F10">
            <v>81</v>
          </cell>
          <cell r="G10">
            <v>46</v>
          </cell>
          <cell r="H10">
            <v>10.8</v>
          </cell>
          <cell r="I10" t="str">
            <v>N</v>
          </cell>
          <cell r="J10">
            <v>36.72</v>
          </cell>
          <cell r="K10">
            <v>0</v>
          </cell>
        </row>
        <row r="11">
          <cell r="B11">
            <v>29.754166666666666</v>
          </cell>
          <cell r="C11">
            <v>34.9</v>
          </cell>
          <cell r="D11">
            <v>25.6</v>
          </cell>
          <cell r="E11">
            <v>66.041666666666671</v>
          </cell>
          <cell r="F11">
            <v>85</v>
          </cell>
          <cell r="G11">
            <v>45</v>
          </cell>
          <cell r="H11">
            <v>20.16</v>
          </cell>
          <cell r="I11" t="str">
            <v>NO</v>
          </cell>
          <cell r="J11">
            <v>53.64</v>
          </cell>
          <cell r="K11">
            <v>0</v>
          </cell>
        </row>
        <row r="12">
          <cell r="B12">
            <v>30.299999999999997</v>
          </cell>
          <cell r="C12">
            <v>36</v>
          </cell>
          <cell r="D12">
            <v>26.3</v>
          </cell>
          <cell r="E12">
            <v>66.458333333333329</v>
          </cell>
          <cell r="F12">
            <v>84</v>
          </cell>
          <cell r="G12">
            <v>46</v>
          </cell>
          <cell r="H12">
            <v>12.24</v>
          </cell>
          <cell r="I12" t="str">
            <v>N</v>
          </cell>
          <cell r="J12">
            <v>34.56</v>
          </cell>
          <cell r="K12">
            <v>0.6</v>
          </cell>
        </row>
        <row r="13">
          <cell r="B13">
            <v>30.825000000000003</v>
          </cell>
          <cell r="C13">
            <v>36.9</v>
          </cell>
          <cell r="D13">
            <v>26.8</v>
          </cell>
          <cell r="E13">
            <v>64.416666666666671</v>
          </cell>
          <cell r="F13">
            <v>79</v>
          </cell>
          <cell r="G13">
            <v>42</v>
          </cell>
          <cell r="H13">
            <v>23.400000000000002</v>
          </cell>
          <cell r="I13" t="str">
            <v>NO</v>
          </cell>
          <cell r="J13">
            <v>47.88</v>
          </cell>
          <cell r="K13">
            <v>0</v>
          </cell>
        </row>
        <row r="14">
          <cell r="B14">
            <v>25.866666666666664</v>
          </cell>
          <cell r="C14">
            <v>29.2</v>
          </cell>
          <cell r="D14">
            <v>22.8</v>
          </cell>
          <cell r="E14">
            <v>81.833333333333329</v>
          </cell>
          <cell r="F14">
            <v>93</v>
          </cell>
          <cell r="G14">
            <v>68</v>
          </cell>
          <cell r="H14">
            <v>20.88</v>
          </cell>
          <cell r="I14" t="str">
            <v>SE</v>
          </cell>
          <cell r="J14">
            <v>59.04</v>
          </cell>
          <cell r="K14">
            <v>82.6</v>
          </cell>
        </row>
        <row r="15">
          <cell r="B15">
            <v>28.433333333333334</v>
          </cell>
          <cell r="C15">
            <v>33.200000000000003</v>
          </cell>
          <cell r="D15">
            <v>24.6</v>
          </cell>
          <cell r="E15">
            <v>72.958333333333329</v>
          </cell>
          <cell r="F15">
            <v>92</v>
          </cell>
          <cell r="G15">
            <v>47</v>
          </cell>
          <cell r="H15">
            <v>16.2</v>
          </cell>
          <cell r="I15" t="str">
            <v>SE</v>
          </cell>
          <cell r="J15">
            <v>36.36</v>
          </cell>
          <cell r="K15">
            <v>0</v>
          </cell>
        </row>
        <row r="16">
          <cell r="B16">
            <v>28.933333333333337</v>
          </cell>
          <cell r="C16">
            <v>33.6</v>
          </cell>
          <cell r="D16">
            <v>24.5</v>
          </cell>
          <cell r="E16">
            <v>50.791666666666664</v>
          </cell>
          <cell r="F16">
            <v>63</v>
          </cell>
          <cell r="G16">
            <v>34</v>
          </cell>
          <cell r="H16">
            <v>18.720000000000002</v>
          </cell>
          <cell r="I16" t="str">
            <v>SE</v>
          </cell>
          <cell r="J16">
            <v>35.64</v>
          </cell>
          <cell r="K16">
            <v>0</v>
          </cell>
        </row>
        <row r="17">
          <cell r="B17">
            <v>29.108333333333331</v>
          </cell>
          <cell r="C17">
            <v>34</v>
          </cell>
          <cell r="D17">
            <v>22.9</v>
          </cell>
          <cell r="E17">
            <v>59.125</v>
          </cell>
          <cell r="F17">
            <v>84</v>
          </cell>
          <cell r="G17">
            <v>35</v>
          </cell>
          <cell r="H17">
            <v>15.840000000000002</v>
          </cell>
          <cell r="I17" t="str">
            <v>L</v>
          </cell>
          <cell r="J17">
            <v>36.36</v>
          </cell>
          <cell r="K17">
            <v>0</v>
          </cell>
        </row>
        <row r="18">
          <cell r="B18">
            <v>28.112500000000001</v>
          </cell>
          <cell r="C18">
            <v>32.5</v>
          </cell>
          <cell r="D18">
            <v>24.1</v>
          </cell>
          <cell r="E18">
            <v>70.833333333333329</v>
          </cell>
          <cell r="F18">
            <v>88</v>
          </cell>
          <cell r="G18">
            <v>52</v>
          </cell>
          <cell r="H18">
            <v>14.04</v>
          </cell>
          <cell r="I18" t="str">
            <v>L</v>
          </cell>
          <cell r="J18">
            <v>27</v>
          </cell>
          <cell r="K18">
            <v>0</v>
          </cell>
        </row>
        <row r="19">
          <cell r="B19">
            <v>28.454166666666666</v>
          </cell>
          <cell r="C19">
            <v>35.200000000000003</v>
          </cell>
          <cell r="D19">
            <v>24.4</v>
          </cell>
          <cell r="E19">
            <v>69.958333333333329</v>
          </cell>
          <cell r="F19">
            <v>87</v>
          </cell>
          <cell r="G19">
            <v>32</v>
          </cell>
          <cell r="H19">
            <v>12.96</v>
          </cell>
          <cell r="I19" t="str">
            <v>N</v>
          </cell>
          <cell r="J19">
            <v>34.200000000000003</v>
          </cell>
          <cell r="K19">
            <v>0</v>
          </cell>
        </row>
        <row r="20">
          <cell r="B20">
            <v>29.079166666666666</v>
          </cell>
          <cell r="C20">
            <v>35.700000000000003</v>
          </cell>
          <cell r="D20">
            <v>24.5</v>
          </cell>
          <cell r="E20">
            <v>68.25</v>
          </cell>
          <cell r="F20">
            <v>87</v>
          </cell>
          <cell r="G20">
            <v>38</v>
          </cell>
          <cell r="H20">
            <v>12.6</v>
          </cell>
          <cell r="I20" t="str">
            <v>O</v>
          </cell>
          <cell r="J20">
            <v>30.96</v>
          </cell>
          <cell r="K20">
            <v>0</v>
          </cell>
        </row>
        <row r="21">
          <cell r="B21">
            <v>28.575000000000003</v>
          </cell>
          <cell r="C21">
            <v>32.299999999999997</v>
          </cell>
          <cell r="D21">
            <v>25.4</v>
          </cell>
          <cell r="E21">
            <v>71.166666666666671</v>
          </cell>
          <cell r="F21">
            <v>87</v>
          </cell>
          <cell r="G21">
            <v>56</v>
          </cell>
          <cell r="H21">
            <v>10.44</v>
          </cell>
          <cell r="I21" t="str">
            <v>O</v>
          </cell>
          <cell r="J21">
            <v>26.28</v>
          </cell>
          <cell r="K21">
            <v>1</v>
          </cell>
        </row>
        <row r="22">
          <cell r="B22">
            <v>28.937500000000004</v>
          </cell>
          <cell r="C22">
            <v>34.299999999999997</v>
          </cell>
          <cell r="D22">
            <v>25</v>
          </cell>
          <cell r="E22">
            <v>72.333333333333329</v>
          </cell>
          <cell r="F22">
            <v>89</v>
          </cell>
          <cell r="G22">
            <v>47</v>
          </cell>
          <cell r="H22">
            <v>17.28</v>
          </cell>
          <cell r="I22" t="str">
            <v>O</v>
          </cell>
          <cell r="J22">
            <v>30.96</v>
          </cell>
          <cell r="K22">
            <v>0</v>
          </cell>
        </row>
        <row r="23">
          <cell r="B23">
            <v>28.937500000000004</v>
          </cell>
          <cell r="C23">
            <v>35.799999999999997</v>
          </cell>
          <cell r="D23">
            <v>24.9</v>
          </cell>
          <cell r="E23">
            <v>69.375</v>
          </cell>
          <cell r="F23">
            <v>90</v>
          </cell>
          <cell r="G23">
            <v>44</v>
          </cell>
          <cell r="H23">
            <v>12.24</v>
          </cell>
          <cell r="I23" t="str">
            <v>NO</v>
          </cell>
          <cell r="J23">
            <v>28.8</v>
          </cell>
          <cell r="K23">
            <v>0</v>
          </cell>
        </row>
        <row r="24">
          <cell r="B24">
            <v>29.641666666666666</v>
          </cell>
          <cell r="C24">
            <v>35.299999999999997</v>
          </cell>
          <cell r="D24">
            <v>25</v>
          </cell>
          <cell r="E24">
            <v>62.125</v>
          </cell>
          <cell r="F24">
            <v>88</v>
          </cell>
          <cell r="G24">
            <v>28</v>
          </cell>
          <cell r="H24">
            <v>14.04</v>
          </cell>
          <cell r="I24" t="str">
            <v>S</v>
          </cell>
          <cell r="J24">
            <v>30.240000000000002</v>
          </cell>
          <cell r="K24">
            <v>0.2</v>
          </cell>
        </row>
        <row r="25">
          <cell r="B25">
            <v>30.020833333333332</v>
          </cell>
          <cell r="C25">
            <v>35.700000000000003</v>
          </cell>
          <cell r="D25">
            <v>22.7</v>
          </cell>
          <cell r="E25">
            <v>47.375</v>
          </cell>
          <cell r="F25">
            <v>81</v>
          </cell>
          <cell r="G25">
            <v>30</v>
          </cell>
          <cell r="H25">
            <v>11.879999999999999</v>
          </cell>
          <cell r="I25" t="str">
            <v>S</v>
          </cell>
          <cell r="J25">
            <v>41.4</v>
          </cell>
          <cell r="K25">
            <v>0</v>
          </cell>
        </row>
        <row r="26">
          <cell r="B26">
            <v>28.32083333333334</v>
          </cell>
          <cell r="C26">
            <v>34.200000000000003</v>
          </cell>
          <cell r="D26">
            <v>24.9</v>
          </cell>
          <cell r="E26">
            <v>68.375</v>
          </cell>
          <cell r="F26">
            <v>87</v>
          </cell>
          <cell r="G26">
            <v>47</v>
          </cell>
          <cell r="H26">
            <v>18.36</v>
          </cell>
          <cell r="I26" t="str">
            <v>SE</v>
          </cell>
          <cell r="J26">
            <v>44.28</v>
          </cell>
          <cell r="K26">
            <v>2.4</v>
          </cell>
        </row>
        <row r="27">
          <cell r="B27">
            <v>29.183333333333334</v>
          </cell>
          <cell r="C27">
            <v>35.799999999999997</v>
          </cell>
          <cell r="D27">
            <v>25.3</v>
          </cell>
          <cell r="E27">
            <v>71.125</v>
          </cell>
          <cell r="F27">
            <v>91</v>
          </cell>
          <cell r="G27">
            <v>43</v>
          </cell>
          <cell r="H27">
            <v>11.520000000000001</v>
          </cell>
          <cell r="I27" t="str">
            <v>L</v>
          </cell>
          <cell r="J27">
            <v>19.8</v>
          </cell>
          <cell r="K27">
            <v>0</v>
          </cell>
        </row>
        <row r="28">
          <cell r="B28">
            <v>28.608333333333334</v>
          </cell>
          <cell r="C28">
            <v>33.799999999999997</v>
          </cell>
          <cell r="D28">
            <v>24.3</v>
          </cell>
          <cell r="E28">
            <v>73.833333333333329</v>
          </cell>
          <cell r="F28">
            <v>90</v>
          </cell>
          <cell r="G28">
            <v>53</v>
          </cell>
          <cell r="H28">
            <v>18</v>
          </cell>
          <cell r="I28" t="str">
            <v>O</v>
          </cell>
          <cell r="J28">
            <v>48.24</v>
          </cell>
          <cell r="K28">
            <v>14.6</v>
          </cell>
        </row>
        <row r="29">
          <cell r="B29">
            <v>29.741666666666671</v>
          </cell>
          <cell r="C29">
            <v>35.700000000000003</v>
          </cell>
          <cell r="D29">
            <v>26.2</v>
          </cell>
          <cell r="E29">
            <v>73.5</v>
          </cell>
          <cell r="F29">
            <v>89</v>
          </cell>
          <cell r="G29">
            <v>44</v>
          </cell>
          <cell r="H29">
            <v>14.04</v>
          </cell>
          <cell r="I29" t="str">
            <v>NE</v>
          </cell>
          <cell r="J29">
            <v>34.200000000000003</v>
          </cell>
          <cell r="K29">
            <v>0</v>
          </cell>
        </row>
        <row r="30">
          <cell r="B30">
            <v>25.100000000000005</v>
          </cell>
          <cell r="C30">
            <v>30.2</v>
          </cell>
          <cell r="D30">
            <v>22.2</v>
          </cell>
          <cell r="E30">
            <v>79.208333333333329</v>
          </cell>
          <cell r="F30">
            <v>93</v>
          </cell>
          <cell r="G30">
            <v>59</v>
          </cell>
          <cell r="H30">
            <v>22.32</v>
          </cell>
          <cell r="I30" t="str">
            <v>SO</v>
          </cell>
          <cell r="J30">
            <v>72.360000000000014</v>
          </cell>
          <cell r="K30">
            <v>71.200000000000017</v>
          </cell>
        </row>
        <row r="31">
          <cell r="B31">
            <v>28.125000000000004</v>
          </cell>
          <cell r="C31">
            <v>34.299999999999997</v>
          </cell>
          <cell r="D31">
            <v>23.1</v>
          </cell>
          <cell r="E31">
            <v>61.583333333333336</v>
          </cell>
          <cell r="F31">
            <v>89</v>
          </cell>
          <cell r="G31">
            <v>32</v>
          </cell>
          <cell r="H31">
            <v>10.8</v>
          </cell>
          <cell r="I31" t="str">
            <v>O</v>
          </cell>
          <cell r="J31">
            <v>24.840000000000003</v>
          </cell>
          <cell r="K31">
            <v>0</v>
          </cell>
        </row>
        <row r="32">
          <cell r="B32">
            <v>28.804166666666664</v>
          </cell>
          <cell r="C32">
            <v>35.1</v>
          </cell>
          <cell r="D32">
            <v>22.9</v>
          </cell>
          <cell r="E32">
            <v>57.541666666666664</v>
          </cell>
          <cell r="F32">
            <v>88</v>
          </cell>
          <cell r="G32">
            <v>30</v>
          </cell>
          <cell r="H32">
            <v>6.84</v>
          </cell>
          <cell r="I32" t="str">
            <v>NO</v>
          </cell>
          <cell r="J32">
            <v>12.96</v>
          </cell>
          <cell r="K32">
            <v>0</v>
          </cell>
        </row>
        <row r="33">
          <cell r="B33">
            <v>30.25</v>
          </cell>
          <cell r="C33">
            <v>34.299999999999997</v>
          </cell>
          <cell r="D33">
            <v>25.2</v>
          </cell>
          <cell r="E33">
            <v>55.708333333333336</v>
          </cell>
          <cell r="F33">
            <v>81</v>
          </cell>
          <cell r="G33">
            <v>41</v>
          </cell>
          <cell r="H33">
            <v>12.96</v>
          </cell>
          <cell r="I33" t="str">
            <v>L</v>
          </cell>
          <cell r="J33">
            <v>25.56</v>
          </cell>
          <cell r="K33">
            <v>0</v>
          </cell>
        </row>
        <row r="34">
          <cell r="B34">
            <v>29.866666666666664</v>
          </cell>
          <cell r="C34">
            <v>35.200000000000003</v>
          </cell>
          <cell r="D34">
            <v>24.2</v>
          </cell>
          <cell r="E34">
            <v>69</v>
          </cell>
          <cell r="F34">
            <v>91</v>
          </cell>
          <cell r="G34">
            <v>49</v>
          </cell>
          <cell r="H34">
            <v>7.2</v>
          </cell>
          <cell r="I34" t="str">
            <v>NO</v>
          </cell>
          <cell r="J34">
            <v>19.8</v>
          </cell>
          <cell r="K34">
            <v>0</v>
          </cell>
        </row>
        <row r="35">
          <cell r="B35">
            <v>27.799999999999997</v>
          </cell>
          <cell r="C35">
            <v>32.6</v>
          </cell>
          <cell r="D35">
            <v>25.1</v>
          </cell>
          <cell r="E35">
            <v>78.125</v>
          </cell>
          <cell r="F35">
            <v>91</v>
          </cell>
          <cell r="G35">
            <v>54</v>
          </cell>
          <cell r="H35">
            <v>10.8</v>
          </cell>
          <cell r="I35" t="str">
            <v>L</v>
          </cell>
          <cell r="J35">
            <v>20.88</v>
          </cell>
          <cell r="K35">
            <v>0.2</v>
          </cell>
        </row>
      </sheetData>
      <sheetData sheetId="1">
        <row r="5">
          <cell r="B5">
            <v>27.754166666666663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23.825000000000006</v>
          </cell>
          <cell r="C5">
            <v>32.200000000000003</v>
          </cell>
          <cell r="D5">
            <v>20.399999999999999</v>
          </cell>
          <cell r="E5">
            <v>80.458333333333329</v>
          </cell>
          <cell r="F5">
            <v>96</v>
          </cell>
          <cell r="G5">
            <v>38</v>
          </cell>
          <cell r="H5">
            <v>26.64</v>
          </cell>
          <cell r="I5" t="str">
            <v>NE</v>
          </cell>
          <cell r="J5">
            <v>52.56</v>
          </cell>
          <cell r="K5">
            <v>1.4</v>
          </cell>
        </row>
        <row r="6">
          <cell r="B6">
            <v>23.320833333333336</v>
          </cell>
          <cell r="C6">
            <v>29.7</v>
          </cell>
          <cell r="D6">
            <v>19.5</v>
          </cell>
          <cell r="E6">
            <v>79.75</v>
          </cell>
          <cell r="F6">
            <v>96</v>
          </cell>
          <cell r="G6">
            <v>52</v>
          </cell>
          <cell r="H6">
            <v>15.840000000000002</v>
          </cell>
          <cell r="I6" t="str">
            <v>S</v>
          </cell>
          <cell r="J6">
            <v>26.28</v>
          </cell>
          <cell r="K6">
            <v>0</v>
          </cell>
        </row>
        <row r="7">
          <cell r="B7">
            <v>25.554166666666671</v>
          </cell>
          <cell r="C7">
            <v>34.1</v>
          </cell>
          <cell r="D7">
            <v>20.6</v>
          </cell>
          <cell r="E7">
            <v>70.416666666666671</v>
          </cell>
          <cell r="F7">
            <v>92</v>
          </cell>
          <cell r="G7">
            <v>30</v>
          </cell>
          <cell r="H7">
            <v>16.920000000000002</v>
          </cell>
          <cell r="I7" t="str">
            <v>L</v>
          </cell>
          <cell r="J7">
            <v>32.4</v>
          </cell>
          <cell r="K7">
            <v>0</v>
          </cell>
        </row>
        <row r="8">
          <cell r="B8">
            <v>23.833333333333332</v>
          </cell>
          <cell r="C8">
            <v>32.1</v>
          </cell>
          <cell r="D8">
            <v>20</v>
          </cell>
          <cell r="E8">
            <v>80.75</v>
          </cell>
          <cell r="F8">
            <v>96</v>
          </cell>
          <cell r="G8">
            <v>43</v>
          </cell>
          <cell r="H8">
            <v>19.079999999999998</v>
          </cell>
          <cell r="I8" t="str">
            <v>NE</v>
          </cell>
          <cell r="J8">
            <v>34.92</v>
          </cell>
          <cell r="K8">
            <v>34.799999999999997</v>
          </cell>
        </row>
        <row r="9">
          <cell r="B9">
            <v>24.370833333333334</v>
          </cell>
          <cell r="C9">
            <v>32.200000000000003</v>
          </cell>
          <cell r="D9">
            <v>20.6</v>
          </cell>
          <cell r="E9">
            <v>76.416666666666671</v>
          </cell>
          <cell r="F9">
            <v>94</v>
          </cell>
          <cell r="G9">
            <v>42</v>
          </cell>
          <cell r="H9">
            <v>20.16</v>
          </cell>
          <cell r="I9" t="str">
            <v>L</v>
          </cell>
          <cell r="J9">
            <v>39.24</v>
          </cell>
          <cell r="K9">
            <v>0.2</v>
          </cell>
        </row>
        <row r="10">
          <cell r="B10">
            <v>24.025000000000006</v>
          </cell>
          <cell r="C10">
            <v>30.4</v>
          </cell>
          <cell r="D10">
            <v>20.6</v>
          </cell>
          <cell r="E10">
            <v>78.666666666666671</v>
          </cell>
          <cell r="F10">
            <v>93</v>
          </cell>
          <cell r="G10">
            <v>52</v>
          </cell>
          <cell r="H10">
            <v>20.16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25.674999999999997</v>
          </cell>
          <cell r="C11">
            <v>32.1</v>
          </cell>
          <cell r="D11">
            <v>22</v>
          </cell>
          <cell r="E11">
            <v>73.166666666666671</v>
          </cell>
          <cell r="F11">
            <v>90</v>
          </cell>
          <cell r="G11">
            <v>44</v>
          </cell>
          <cell r="H11">
            <v>20.88</v>
          </cell>
          <cell r="I11" t="str">
            <v>NE</v>
          </cell>
          <cell r="J11">
            <v>36.72</v>
          </cell>
          <cell r="K11">
            <v>0</v>
          </cell>
        </row>
        <row r="12">
          <cell r="B12">
            <v>24.654166666666669</v>
          </cell>
          <cell r="C12">
            <v>30.8</v>
          </cell>
          <cell r="D12">
            <v>20.5</v>
          </cell>
          <cell r="E12">
            <v>80.541666666666671</v>
          </cell>
          <cell r="F12">
            <v>95</v>
          </cell>
          <cell r="G12">
            <v>56</v>
          </cell>
          <cell r="H12">
            <v>25.56</v>
          </cell>
          <cell r="I12" t="str">
            <v>N</v>
          </cell>
          <cell r="J12">
            <v>45.36</v>
          </cell>
          <cell r="K12">
            <v>9</v>
          </cell>
        </row>
        <row r="13">
          <cell r="B13">
            <v>24.083333333333329</v>
          </cell>
          <cell r="C13">
            <v>31.5</v>
          </cell>
          <cell r="D13">
            <v>20.399999999999999</v>
          </cell>
          <cell r="E13">
            <v>82.666666666666671</v>
          </cell>
          <cell r="F13">
            <v>96</v>
          </cell>
          <cell r="G13">
            <v>48</v>
          </cell>
          <cell r="H13">
            <v>34.200000000000003</v>
          </cell>
          <cell r="I13" t="str">
            <v>NE</v>
          </cell>
          <cell r="J13">
            <v>47.88</v>
          </cell>
          <cell r="K13">
            <v>15.000000000000002</v>
          </cell>
        </row>
        <row r="14">
          <cell r="B14">
            <v>23.212500000000002</v>
          </cell>
          <cell r="C14">
            <v>30</v>
          </cell>
          <cell r="D14">
            <v>20.3</v>
          </cell>
          <cell r="E14">
            <v>84.083333333333329</v>
          </cell>
          <cell r="F14">
            <v>96</v>
          </cell>
          <cell r="G14">
            <v>51</v>
          </cell>
          <cell r="H14">
            <v>20.52</v>
          </cell>
          <cell r="I14" t="str">
            <v>NE</v>
          </cell>
          <cell r="J14">
            <v>38.880000000000003</v>
          </cell>
          <cell r="K14">
            <v>12</v>
          </cell>
        </row>
        <row r="15">
          <cell r="B15">
            <v>22.220833333333331</v>
          </cell>
          <cell r="C15">
            <v>26.3</v>
          </cell>
          <cell r="D15">
            <v>19.5</v>
          </cell>
          <cell r="E15">
            <v>86.458333333333329</v>
          </cell>
          <cell r="F15">
            <v>97</v>
          </cell>
          <cell r="G15">
            <v>68</v>
          </cell>
          <cell r="H15">
            <v>20.88</v>
          </cell>
          <cell r="I15" t="str">
            <v>SE</v>
          </cell>
          <cell r="J15">
            <v>45.36</v>
          </cell>
          <cell r="K15">
            <v>42.4</v>
          </cell>
        </row>
        <row r="16">
          <cell r="B16">
            <v>22.791666666666661</v>
          </cell>
          <cell r="C16">
            <v>29.4</v>
          </cell>
          <cell r="D16">
            <v>19.3</v>
          </cell>
          <cell r="E16">
            <v>83.791666666666671</v>
          </cell>
          <cell r="F16">
            <v>97</v>
          </cell>
          <cell r="G16">
            <v>52</v>
          </cell>
          <cell r="H16">
            <v>16.920000000000002</v>
          </cell>
          <cell r="I16" t="str">
            <v>L</v>
          </cell>
          <cell r="J16">
            <v>45.72</v>
          </cell>
          <cell r="K16">
            <v>64.599999999999994</v>
          </cell>
        </row>
        <row r="17">
          <cell r="B17">
            <v>22.191666666666666</v>
          </cell>
          <cell r="C17">
            <v>27.4</v>
          </cell>
          <cell r="D17">
            <v>19.399999999999999</v>
          </cell>
          <cell r="E17">
            <v>81.958333333333329</v>
          </cell>
          <cell r="F17">
            <v>97</v>
          </cell>
          <cell r="G17">
            <v>59</v>
          </cell>
          <cell r="H17">
            <v>32.4</v>
          </cell>
          <cell r="I17" t="str">
            <v>NE</v>
          </cell>
          <cell r="J17">
            <v>59.760000000000005</v>
          </cell>
          <cell r="K17">
            <v>20.599999999999998</v>
          </cell>
        </row>
        <row r="18">
          <cell r="B18">
            <v>21.704166666666666</v>
          </cell>
          <cell r="C18">
            <v>27.9</v>
          </cell>
          <cell r="D18">
            <v>18.600000000000001</v>
          </cell>
          <cell r="E18">
            <v>84.083333333333329</v>
          </cell>
          <cell r="F18">
            <v>96</v>
          </cell>
          <cell r="G18">
            <v>61</v>
          </cell>
          <cell r="H18">
            <v>22.68</v>
          </cell>
          <cell r="I18" t="str">
            <v>N</v>
          </cell>
          <cell r="J18">
            <v>34.200000000000003</v>
          </cell>
          <cell r="K18">
            <v>15.6</v>
          </cell>
        </row>
        <row r="19">
          <cell r="B19">
            <v>22.437499999999996</v>
          </cell>
          <cell r="C19">
            <v>28.4</v>
          </cell>
          <cell r="D19">
            <v>17.7</v>
          </cell>
          <cell r="E19">
            <v>84.416666666666671</v>
          </cell>
          <cell r="F19">
            <v>97</v>
          </cell>
          <cell r="G19">
            <v>56</v>
          </cell>
          <cell r="H19">
            <v>19.079999999999998</v>
          </cell>
          <cell r="I19" t="str">
            <v>N</v>
          </cell>
          <cell r="J19">
            <v>52.92</v>
          </cell>
          <cell r="K19">
            <v>29.999999999999996</v>
          </cell>
        </row>
        <row r="20">
          <cell r="B20">
            <v>23.000000000000004</v>
          </cell>
          <cell r="C20">
            <v>29.6</v>
          </cell>
          <cell r="D20">
            <v>18.100000000000001</v>
          </cell>
          <cell r="E20">
            <v>78.75</v>
          </cell>
          <cell r="F20">
            <v>96</v>
          </cell>
          <cell r="G20">
            <v>51</v>
          </cell>
          <cell r="H20">
            <v>26.28</v>
          </cell>
          <cell r="I20" t="str">
            <v>O</v>
          </cell>
          <cell r="J20">
            <v>40.680000000000007</v>
          </cell>
          <cell r="K20">
            <v>6</v>
          </cell>
        </row>
        <row r="21">
          <cell r="B21">
            <v>24.408333333333335</v>
          </cell>
          <cell r="C21">
            <v>31.2</v>
          </cell>
          <cell r="D21">
            <v>18.7</v>
          </cell>
          <cell r="E21">
            <v>76.333333333333329</v>
          </cell>
          <cell r="F21">
            <v>95</v>
          </cell>
          <cell r="G21">
            <v>43</v>
          </cell>
          <cell r="H21">
            <v>23.400000000000002</v>
          </cell>
          <cell r="I21" t="str">
            <v>O</v>
          </cell>
          <cell r="J21">
            <v>37.440000000000005</v>
          </cell>
          <cell r="K21">
            <v>0</v>
          </cell>
        </row>
        <row r="22">
          <cell r="B22">
            <v>24.4375</v>
          </cell>
          <cell r="C22">
            <v>31.8</v>
          </cell>
          <cell r="D22">
            <v>20.3</v>
          </cell>
          <cell r="E22">
            <v>76.75</v>
          </cell>
          <cell r="F22">
            <v>93</v>
          </cell>
          <cell r="G22">
            <v>41</v>
          </cell>
          <cell r="H22">
            <v>19.079999999999998</v>
          </cell>
          <cell r="I22" t="str">
            <v>NE</v>
          </cell>
          <cell r="J22">
            <v>47.519999999999996</v>
          </cell>
          <cell r="K22">
            <v>10</v>
          </cell>
        </row>
        <row r="23">
          <cell r="B23">
            <v>24.095833333333331</v>
          </cell>
          <cell r="C23">
            <v>31.2</v>
          </cell>
          <cell r="D23">
            <v>21</v>
          </cell>
          <cell r="E23">
            <v>78.875</v>
          </cell>
          <cell r="F23">
            <v>92</v>
          </cell>
          <cell r="G23">
            <v>50</v>
          </cell>
          <cell r="H23">
            <v>15.840000000000002</v>
          </cell>
          <cell r="I23" t="str">
            <v>NO</v>
          </cell>
          <cell r="J23">
            <v>31.319999999999997</v>
          </cell>
          <cell r="K23">
            <v>0</v>
          </cell>
        </row>
        <row r="24">
          <cell r="B24">
            <v>24.208333333333332</v>
          </cell>
          <cell r="C24">
            <v>30.4</v>
          </cell>
          <cell r="D24">
            <v>20.100000000000001</v>
          </cell>
          <cell r="E24">
            <v>78.333333333333329</v>
          </cell>
          <cell r="F24">
            <v>96</v>
          </cell>
          <cell r="G24">
            <v>48</v>
          </cell>
          <cell r="H24">
            <v>21.96</v>
          </cell>
          <cell r="I24" t="str">
            <v>N</v>
          </cell>
          <cell r="J24">
            <v>45.72</v>
          </cell>
          <cell r="K24">
            <v>9.6</v>
          </cell>
        </row>
        <row r="25">
          <cell r="B25">
            <v>23.208333333333332</v>
          </cell>
          <cell r="C25">
            <v>28.6</v>
          </cell>
          <cell r="D25">
            <v>20.7</v>
          </cell>
          <cell r="E25">
            <v>84.208333333333329</v>
          </cell>
          <cell r="F25">
            <v>96</v>
          </cell>
          <cell r="G25">
            <v>57</v>
          </cell>
          <cell r="H25">
            <v>12.96</v>
          </cell>
          <cell r="I25" t="str">
            <v>L</v>
          </cell>
          <cell r="J25">
            <v>37.440000000000005</v>
          </cell>
          <cell r="K25">
            <v>30.4</v>
          </cell>
        </row>
        <row r="26">
          <cell r="B26">
            <v>22.758333333333329</v>
          </cell>
          <cell r="C26">
            <v>29.9</v>
          </cell>
          <cell r="D26">
            <v>20.2</v>
          </cell>
          <cell r="E26">
            <v>85.083333333333329</v>
          </cell>
          <cell r="F26">
            <v>97</v>
          </cell>
          <cell r="G26">
            <v>51</v>
          </cell>
          <cell r="H26">
            <v>24.12</v>
          </cell>
          <cell r="I26" t="str">
            <v>L</v>
          </cell>
          <cell r="J26">
            <v>56.519999999999996</v>
          </cell>
          <cell r="K26">
            <v>130.39999999999998</v>
          </cell>
        </row>
        <row r="27">
          <cell r="B27">
            <v>24.341666666666669</v>
          </cell>
          <cell r="C27">
            <v>31.2</v>
          </cell>
          <cell r="D27">
            <v>20</v>
          </cell>
          <cell r="E27">
            <v>79.375</v>
          </cell>
          <cell r="F27">
            <v>97</v>
          </cell>
          <cell r="G27">
            <v>47</v>
          </cell>
          <cell r="H27">
            <v>18</v>
          </cell>
          <cell r="I27" t="str">
            <v>NE</v>
          </cell>
          <cell r="J27">
            <v>29.52</v>
          </cell>
          <cell r="K27">
            <v>0.2</v>
          </cell>
        </row>
        <row r="28">
          <cell r="B28">
            <v>24.154166666666665</v>
          </cell>
          <cell r="C28">
            <v>30.1</v>
          </cell>
          <cell r="D28">
            <v>20.2</v>
          </cell>
          <cell r="E28">
            <v>80.375</v>
          </cell>
          <cell r="F28">
            <v>95</v>
          </cell>
          <cell r="G28">
            <v>55</v>
          </cell>
          <cell r="H28">
            <v>18.720000000000002</v>
          </cell>
          <cell r="I28" t="str">
            <v>NE</v>
          </cell>
          <cell r="J28">
            <v>33.480000000000004</v>
          </cell>
          <cell r="K28">
            <v>5.8000000000000007</v>
          </cell>
        </row>
        <row r="29">
          <cell r="B29">
            <v>24.079166666666669</v>
          </cell>
          <cell r="C29">
            <v>29.7</v>
          </cell>
          <cell r="D29">
            <v>21.5</v>
          </cell>
          <cell r="E29">
            <v>83.666666666666671</v>
          </cell>
          <cell r="F29">
            <v>95</v>
          </cell>
          <cell r="G29">
            <v>56</v>
          </cell>
          <cell r="H29">
            <v>19.8</v>
          </cell>
          <cell r="I29" t="str">
            <v>N</v>
          </cell>
          <cell r="J29">
            <v>43.2</v>
          </cell>
          <cell r="K29">
            <v>0.60000000000000009</v>
          </cell>
        </row>
        <row r="30">
          <cell r="B30">
            <v>22.916666666666668</v>
          </cell>
          <cell r="C30">
            <v>26.7</v>
          </cell>
          <cell r="D30">
            <v>21.1</v>
          </cell>
          <cell r="E30">
            <v>87.958333333333329</v>
          </cell>
          <cell r="F30">
            <v>96</v>
          </cell>
          <cell r="G30">
            <v>67</v>
          </cell>
          <cell r="H30">
            <v>17.64</v>
          </cell>
          <cell r="I30" t="str">
            <v>S</v>
          </cell>
          <cell r="J30">
            <v>29.16</v>
          </cell>
          <cell r="K30">
            <v>3.4</v>
          </cell>
        </row>
        <row r="31">
          <cell r="B31">
            <v>24.0625</v>
          </cell>
          <cell r="C31">
            <v>30.3</v>
          </cell>
          <cell r="D31">
            <v>20.100000000000001</v>
          </cell>
          <cell r="E31">
            <v>82</v>
          </cell>
          <cell r="F31">
            <v>97</v>
          </cell>
          <cell r="G31">
            <v>51</v>
          </cell>
          <cell r="H31">
            <v>14.04</v>
          </cell>
          <cell r="I31" t="str">
            <v>NE</v>
          </cell>
          <cell r="J31">
            <v>36</v>
          </cell>
          <cell r="K31">
            <v>0.8</v>
          </cell>
        </row>
        <row r="32">
          <cell r="B32">
            <v>25.595833333333335</v>
          </cell>
          <cell r="C32">
            <v>31.7</v>
          </cell>
          <cell r="D32">
            <v>21.5</v>
          </cell>
          <cell r="E32">
            <v>77.291666666666671</v>
          </cell>
          <cell r="F32">
            <v>96</v>
          </cell>
          <cell r="G32">
            <v>45</v>
          </cell>
          <cell r="H32">
            <v>18</v>
          </cell>
          <cell r="I32" t="str">
            <v>SE</v>
          </cell>
          <cell r="J32">
            <v>30.96</v>
          </cell>
          <cell r="K32">
            <v>4.2</v>
          </cell>
        </row>
        <row r="33">
          <cell r="B33">
            <v>25.241666666666671</v>
          </cell>
          <cell r="C33">
            <v>32.4</v>
          </cell>
          <cell r="D33">
            <v>19.600000000000001</v>
          </cell>
          <cell r="E33">
            <v>70.208333333333329</v>
          </cell>
          <cell r="F33">
            <v>94</v>
          </cell>
          <cell r="G33">
            <v>42</v>
          </cell>
          <cell r="H33">
            <v>16.2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25.2</v>
          </cell>
          <cell r="C34">
            <v>30.9</v>
          </cell>
          <cell r="D34">
            <v>21.7</v>
          </cell>
          <cell r="E34">
            <v>78.5</v>
          </cell>
          <cell r="F34">
            <v>92</v>
          </cell>
          <cell r="G34">
            <v>50</v>
          </cell>
          <cell r="H34">
            <v>20.88</v>
          </cell>
          <cell r="I34" t="str">
            <v>NE</v>
          </cell>
          <cell r="J34">
            <v>31.680000000000003</v>
          </cell>
          <cell r="K34">
            <v>0.6</v>
          </cell>
        </row>
        <row r="35">
          <cell r="B35">
            <v>22.574999999999999</v>
          </cell>
          <cell r="C35">
            <v>26.5</v>
          </cell>
          <cell r="D35">
            <v>20.399999999999999</v>
          </cell>
          <cell r="E35">
            <v>89.291666666666671</v>
          </cell>
          <cell r="F35">
            <v>96</v>
          </cell>
          <cell r="G35">
            <v>72</v>
          </cell>
          <cell r="H35">
            <v>27</v>
          </cell>
          <cell r="I35" t="str">
            <v>NE</v>
          </cell>
          <cell r="J35">
            <v>52.2</v>
          </cell>
          <cell r="K35">
            <v>41.399999999999991</v>
          </cell>
        </row>
      </sheetData>
      <sheetData sheetId="1">
        <row r="5">
          <cell r="B5">
            <v>23.641666666666669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="90" zoomScaleNormal="90" workbookViewId="0">
      <selection activeCell="AF32" sqref="AF3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7"/>
    </row>
    <row r="3" spans="1:34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42" t="s">
        <v>40</v>
      </c>
      <c r="AH3" s="8"/>
    </row>
    <row r="4" spans="1:34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42" t="s">
        <v>39</v>
      </c>
      <c r="AH4" s="8"/>
    </row>
    <row r="5" spans="1:34" s="5" customFormat="1" ht="20.100000000000001" customHeight="1" x14ac:dyDescent="0.2">
      <c r="A5" s="17" t="s">
        <v>48</v>
      </c>
      <c r="B5" s="18">
        <f>[1]Janeiro!$B$5</f>
        <v>25.149999999999995</v>
      </c>
      <c r="C5" s="18">
        <f>[1]Janeiro!$B$6</f>
        <v>25.637499999999999</v>
      </c>
      <c r="D5" s="18">
        <f>[1]Janeiro!$B$7</f>
        <v>27.458333333333329</v>
      </c>
      <c r="E5" s="18">
        <f>[1]Janeiro!$B$8</f>
        <v>28.474999999999998</v>
      </c>
      <c r="F5" s="18">
        <f>[1]Janeiro!$B$9</f>
        <v>28.275000000000002</v>
      </c>
      <c r="G5" s="18">
        <f>[1]Janeiro!$B$10</f>
        <v>26.641666666666666</v>
      </c>
      <c r="H5" s="18">
        <f>[1]Janeiro!$B$11</f>
        <v>28.658333333333335</v>
      </c>
      <c r="I5" s="18">
        <f>[1]Janeiro!$B$12</f>
        <v>26.379166666666666</v>
      </c>
      <c r="J5" s="18">
        <f>[1]Janeiro!$B$13</f>
        <v>24.970833333333335</v>
      </c>
      <c r="K5" s="18">
        <f>[1]Janeiro!$B$14</f>
        <v>24.212499999999995</v>
      </c>
      <c r="L5" s="18">
        <f>[1]Janeiro!$B$15</f>
        <v>24.875</v>
      </c>
      <c r="M5" s="18">
        <f>[1]Janeiro!$B$16</f>
        <v>24.783333333333331</v>
      </c>
      <c r="N5" s="18">
        <f>[1]Janeiro!$B$17</f>
        <v>25.737500000000001</v>
      </c>
      <c r="O5" s="18">
        <f>[1]Janeiro!$B$18</f>
        <v>24.862500000000001</v>
      </c>
      <c r="P5" s="18">
        <f>[1]Janeiro!$B$19</f>
        <v>24.141666666666669</v>
      </c>
      <c r="Q5" s="18">
        <f>[1]Janeiro!$B$20</f>
        <v>24.133333333333329</v>
      </c>
      <c r="R5" s="18">
        <f>[1]Janeiro!$B$21</f>
        <v>25.633333333333336</v>
      </c>
      <c r="S5" s="18">
        <f>[1]Janeiro!$B$22</f>
        <v>28.058333333333334</v>
      </c>
      <c r="T5" s="18">
        <f>[1]Janeiro!$B$23</f>
        <v>28.82083333333334</v>
      </c>
      <c r="U5" s="18">
        <f>[1]Janeiro!$B$24</f>
        <v>27.529166666666669</v>
      </c>
      <c r="V5" s="18">
        <f>[1]Janeiro!$B$25</f>
        <v>26.541666666666661</v>
      </c>
      <c r="W5" s="18">
        <f>[1]Janeiro!$B$26</f>
        <v>25.804166666666664</v>
      </c>
      <c r="X5" s="18">
        <f>[1]Janeiro!$B$27</f>
        <v>27.041666666666668</v>
      </c>
      <c r="Y5" s="18">
        <f>[1]Janeiro!$B$28</f>
        <v>28.687500000000004</v>
      </c>
      <c r="Z5" s="18">
        <f>[1]Janeiro!$B$29</f>
        <v>26.804166666666671</v>
      </c>
      <c r="AA5" s="18">
        <f>[1]Janeiro!$B$30</f>
        <v>26.029166666666665</v>
      </c>
      <c r="AB5" s="18">
        <f>[1]Janeiro!$B$31</f>
        <v>27.966666666666669</v>
      </c>
      <c r="AC5" s="18">
        <f>[1]Janeiro!$B$32</f>
        <v>28.516666666666669</v>
      </c>
      <c r="AD5" s="18">
        <f>[1]Janeiro!$B$33</f>
        <v>26.816666666666663</v>
      </c>
      <c r="AE5" s="18">
        <f>[1]Janeiro!$B$34</f>
        <v>27.575000000000003</v>
      </c>
      <c r="AF5" s="18">
        <f>[1]Janeiro!$B$35</f>
        <v>25.895833333333329</v>
      </c>
      <c r="AG5" s="43">
        <f>AVERAGE(B5:AF5)</f>
        <v>26.519758064516132</v>
      </c>
      <c r="AH5" s="8"/>
    </row>
    <row r="6" spans="1:34" ht="17.100000000000001" customHeight="1" x14ac:dyDescent="0.2">
      <c r="A6" s="17" t="s">
        <v>0</v>
      </c>
      <c r="B6" s="19">
        <f>[2]Janeiro!$B$5</f>
        <v>21.729166666666668</v>
      </c>
      <c r="C6" s="19">
        <f>[2]Janeiro!$B$6</f>
        <v>22.224999999999998</v>
      </c>
      <c r="D6" s="19">
        <f>[2]Janeiro!$B$7</f>
        <v>23.395833333333332</v>
      </c>
      <c r="E6" s="19">
        <f>[2]Janeiro!$B$8</f>
        <v>24.716666666666669</v>
      </c>
      <c r="F6" s="19">
        <f>[2]Janeiro!$B$9</f>
        <v>26.237500000000001</v>
      </c>
      <c r="G6" s="19">
        <f>[2]Janeiro!$B$10</f>
        <v>27.679166666666674</v>
      </c>
      <c r="H6" s="19">
        <f>[2]Janeiro!$B$11</f>
        <v>27.179166666666664</v>
      </c>
      <c r="I6" s="19">
        <f>[2]Janeiro!$B$12</f>
        <v>28.183333333333334</v>
      </c>
      <c r="J6" s="19">
        <f>[2]Janeiro!$B$13</f>
        <v>23.275000000000002</v>
      </c>
      <c r="K6" s="19">
        <f>[2]Janeiro!$B$14</f>
        <v>25.245833333333337</v>
      </c>
      <c r="L6" s="19">
        <f>[2]Janeiro!$B$15</f>
        <v>24.483333333333334</v>
      </c>
      <c r="M6" s="19">
        <f>[2]Janeiro!$B$16</f>
        <v>22.675000000000001</v>
      </c>
      <c r="N6" s="19">
        <f>[2]Janeiro!$B$17</f>
        <v>22.691666666666663</v>
      </c>
      <c r="O6" s="19">
        <f>[2]Janeiro!$B$18</f>
        <v>24.887499999999999</v>
      </c>
      <c r="P6" s="19">
        <f>[2]Janeiro!$B$19</f>
        <v>24.537500000000005</v>
      </c>
      <c r="Q6" s="19">
        <f>[2]Janeiro!$B$20</f>
        <v>25.274999999999995</v>
      </c>
      <c r="R6" s="19">
        <f>[2]Janeiro!$B$21</f>
        <v>24.616666666666671</v>
      </c>
      <c r="S6" s="19">
        <f>[2]Janeiro!$B$22</f>
        <v>25.366666666666671</v>
      </c>
      <c r="T6" s="19">
        <f>[2]Janeiro!$B$23</f>
        <v>26.370833333333334</v>
      </c>
      <c r="U6" s="19">
        <f>[2]Janeiro!$B$24</f>
        <v>25.058333333333337</v>
      </c>
      <c r="V6" s="19">
        <f>[2]Janeiro!$B$25</f>
        <v>25.016666666666666</v>
      </c>
      <c r="W6" s="19">
        <f>[2]Janeiro!$B$26</f>
        <v>24.208333333333329</v>
      </c>
      <c r="X6" s="19">
        <f>[2]Janeiro!$B$27</f>
        <v>25.629166666666666</v>
      </c>
      <c r="Y6" s="19">
        <f>[2]Janeiro!$B$28</f>
        <v>27.074999999999999</v>
      </c>
      <c r="Z6" s="19">
        <f>[2]Janeiro!$B$29</f>
        <v>24.925000000000008</v>
      </c>
      <c r="AA6" s="19">
        <f>[2]Janeiro!$B$30</f>
        <v>24.241666666666671</v>
      </c>
      <c r="AB6" s="19">
        <f>[2]Janeiro!$B$31</f>
        <v>22.329166666666666</v>
      </c>
      <c r="AC6" s="19">
        <f>[2]Janeiro!$B$32</f>
        <v>24.63333333333334</v>
      </c>
      <c r="AD6" s="19">
        <f>[2]Janeiro!$B$33</f>
        <v>26.337500000000002</v>
      </c>
      <c r="AE6" s="19">
        <f>[2]Janeiro!$B$34</f>
        <v>26.933333333333334</v>
      </c>
      <c r="AF6" s="19">
        <f>[2]Janeiro!$B$35</f>
        <v>27.275000000000002</v>
      </c>
      <c r="AG6" s="39">
        <f t="shared" ref="AG6:AG18" si="1">AVERAGE(B6:AF6)</f>
        <v>24.981720430107529</v>
      </c>
    </row>
    <row r="7" spans="1:34" ht="17.100000000000001" customHeight="1" x14ac:dyDescent="0.2">
      <c r="A7" s="17" t="s">
        <v>1</v>
      </c>
      <c r="B7" s="19">
        <f>[3]Janeiro!$B$5</f>
        <v>26.433333333333334</v>
      </c>
      <c r="C7" s="19">
        <f>[3]Janeiro!$B$6</f>
        <v>25.049999999999997</v>
      </c>
      <c r="D7" s="19">
        <f>[3]Janeiro!$B$7</f>
        <v>27.620833333333326</v>
      </c>
      <c r="E7" s="19">
        <f>[3]Janeiro!$B$8</f>
        <v>28.633333333333329</v>
      </c>
      <c r="F7" s="19">
        <f>[3]Janeiro!$B$9</f>
        <v>28.25</v>
      </c>
      <c r="G7" s="19">
        <f>[3]Janeiro!$B$10</f>
        <v>27.533333333333342</v>
      </c>
      <c r="H7" s="19">
        <f>[3]Janeiro!$B$11</f>
        <v>27.591666666666665</v>
      </c>
      <c r="I7" s="19">
        <f>[3]Janeiro!$B$12</f>
        <v>30.337500000000002</v>
      </c>
      <c r="J7" s="19">
        <f>[3]Janeiro!$B$13</f>
        <v>26.770833333333332</v>
      </c>
      <c r="K7" s="19">
        <f>[3]Janeiro!$B$14</f>
        <v>26.516666666666669</v>
      </c>
      <c r="L7" s="19">
        <f>[3]Janeiro!$B$15</f>
        <v>27.245833333333334</v>
      </c>
      <c r="M7" s="19">
        <f>[3]Janeiro!$B$16</f>
        <v>26.925000000000008</v>
      </c>
      <c r="N7" s="19">
        <f>[3]Janeiro!$B$17</f>
        <v>28.495833333333326</v>
      </c>
      <c r="O7" s="19">
        <f>[3]Janeiro!$B$18</f>
        <v>28.154166666666669</v>
      </c>
      <c r="P7" s="19">
        <f>[3]Janeiro!$B$19</f>
        <v>27.270833333333332</v>
      </c>
      <c r="Q7" s="19">
        <f>[3]Janeiro!$B$20</f>
        <v>28.075000000000003</v>
      </c>
      <c r="R7" s="19">
        <f>[3]Janeiro!$B$21</f>
        <v>28.724999999999994</v>
      </c>
      <c r="S7" s="19">
        <f>[3]Janeiro!$B$22</f>
        <v>27.962499999999995</v>
      </c>
      <c r="T7" s="19">
        <f>[3]Janeiro!$B$23</f>
        <v>28.129166666666659</v>
      </c>
      <c r="U7" s="19">
        <f>[3]Janeiro!$B$24</f>
        <v>29.233333333333334</v>
      </c>
      <c r="V7" s="19">
        <f>[3]Janeiro!$B$25</f>
        <v>28.608333333333338</v>
      </c>
      <c r="W7" s="19">
        <f>[3]Janeiro!$B$26</f>
        <v>29.016666666666666</v>
      </c>
      <c r="X7" s="19">
        <f>[3]Janeiro!$B$27</f>
        <v>29.687499999999996</v>
      </c>
      <c r="Y7" s="19">
        <f>[3]Janeiro!$B$28</f>
        <v>29.320833333333329</v>
      </c>
      <c r="Z7" s="19">
        <f>[3]Janeiro!$B$29</f>
        <v>26.054166666666671</v>
      </c>
      <c r="AA7" s="19">
        <f>[3]Janeiro!$B$30</f>
        <v>27.037499999999994</v>
      </c>
      <c r="AB7" s="19">
        <f>[3]Janeiro!$B$31</f>
        <v>27.329166666666666</v>
      </c>
      <c r="AC7" s="19">
        <f>[3]Janeiro!$B$32</f>
        <v>28.029166666666669</v>
      </c>
      <c r="AD7" s="19">
        <f>[3]Janeiro!$B$33</f>
        <v>31.500000000000004</v>
      </c>
      <c r="AE7" s="19">
        <f>[3]Janeiro!$B$34</f>
        <v>31.262500000000003</v>
      </c>
      <c r="AF7" s="19">
        <f>[3]Janeiro!$B$35</f>
        <v>29.204166666666666</v>
      </c>
      <c r="AG7" s="39">
        <f t="shared" si="1"/>
        <v>28.12916666666667</v>
      </c>
    </row>
    <row r="8" spans="1:34" ht="17.100000000000001" customHeight="1" x14ac:dyDescent="0.2">
      <c r="A8" s="17" t="s">
        <v>49</v>
      </c>
      <c r="B8" s="19">
        <f>[4]Janeiro!$B$5</f>
        <v>24.887499999999999</v>
      </c>
      <c r="C8" s="19">
        <f>[4]Janeiro!$B$6</f>
        <v>23.495833333333341</v>
      </c>
      <c r="D8" s="19">
        <f>[4]Janeiro!$B$7</f>
        <v>24.362500000000001</v>
      </c>
      <c r="E8" s="19">
        <f>[4]Janeiro!$B$8</f>
        <v>27.644270833333337</v>
      </c>
      <c r="F8" s="19">
        <f>[4]Janeiro!$B$9</f>
        <v>28.758333333333329</v>
      </c>
      <c r="G8" s="19">
        <f>[4]Janeiro!$B$10</f>
        <v>28.541666666666661</v>
      </c>
      <c r="H8" s="19">
        <f>[4]Janeiro!$B$11</f>
        <v>28.875</v>
      </c>
      <c r="I8" s="19">
        <f>[4]Janeiro!$B$12</f>
        <v>30.095833333333331</v>
      </c>
      <c r="J8" s="19">
        <f>[4]Janeiro!$B$13</f>
        <v>24.508333333333329</v>
      </c>
      <c r="K8" s="19">
        <f>[4]Janeiro!$B$14</f>
        <v>24.922727272727265</v>
      </c>
      <c r="L8" s="19">
        <f>[4]Janeiro!$B$15</f>
        <v>26.799999999999994</v>
      </c>
      <c r="M8" s="19">
        <f>[4]Janeiro!$B$16</f>
        <v>25.845833333333335</v>
      </c>
      <c r="N8" s="19">
        <f>[4]Janeiro!$B$17</f>
        <v>26.254166666666674</v>
      </c>
      <c r="O8" s="19">
        <f>[4]Janeiro!$B$18</f>
        <v>27.070833333333329</v>
      </c>
      <c r="P8" s="19">
        <f>[4]Janeiro!$B$19</f>
        <v>26.233333333333334</v>
      </c>
      <c r="Q8" s="19">
        <f>[4]Janeiro!$B$20</f>
        <v>27.370833333333334</v>
      </c>
      <c r="R8" s="19">
        <f>[4]Janeiro!$B$21</f>
        <v>27.258333333333329</v>
      </c>
      <c r="S8" s="19">
        <f>[4]Janeiro!$B$22</f>
        <v>26.541666666666661</v>
      </c>
      <c r="T8" s="19">
        <f>[4]Janeiro!$B$23</f>
        <v>28.341666666666669</v>
      </c>
      <c r="U8" s="19">
        <f>[4]Janeiro!$B$24</f>
        <v>26.25</v>
      </c>
      <c r="V8" s="19">
        <f>[4]Janeiro!$B$25</f>
        <v>25.212499999999995</v>
      </c>
      <c r="W8" s="19">
        <f>[4]Janeiro!$B$26</f>
        <v>27.158333333333331</v>
      </c>
      <c r="X8" s="19">
        <f>[4]Janeiro!$B$27</f>
        <v>28.204166666666666</v>
      </c>
      <c r="Y8" s="19">
        <f>[4]Janeiro!$B$28</f>
        <v>27.99166666666666</v>
      </c>
      <c r="Z8" s="19">
        <f>[4]Janeiro!$B$29</f>
        <v>25.758333333333329</v>
      </c>
      <c r="AA8" s="19">
        <f>[4]Janeiro!$B$30</f>
        <v>24.654166666666669</v>
      </c>
      <c r="AB8" s="19">
        <f>[4]Janeiro!$B$31</f>
        <v>23.895833333333332</v>
      </c>
      <c r="AC8" s="19">
        <f>[4]Janeiro!$B$32</f>
        <v>24.11428571428571</v>
      </c>
      <c r="AD8" s="19">
        <f>[4]Janeiro!$B$33</f>
        <v>27.933333333333334</v>
      </c>
      <c r="AE8" s="19">
        <f>[4]Janeiro!$B$34</f>
        <v>27.604166666666668</v>
      </c>
      <c r="AF8" s="19">
        <f>[4]Janeiro!$B$35</f>
        <v>29.129166666666666</v>
      </c>
      <c r="AG8" s="39">
        <f t="shared" si="1"/>
        <v>26.635955392054182</v>
      </c>
    </row>
    <row r="9" spans="1:34" ht="17.100000000000001" customHeight="1" x14ac:dyDescent="0.2">
      <c r="A9" s="17" t="s">
        <v>2</v>
      </c>
      <c r="B9" s="19">
        <f>[5]Janeiro!$B$5</f>
        <v>25.104166666666671</v>
      </c>
      <c r="C9" s="19">
        <f>[5]Janeiro!$B$6</f>
        <v>23.3125</v>
      </c>
      <c r="D9" s="19">
        <f>[5]Janeiro!$B$7</f>
        <v>25.370833333333334</v>
      </c>
      <c r="E9" s="19">
        <f>[5]Janeiro!$B$8</f>
        <v>25.466666666666665</v>
      </c>
      <c r="F9" s="19">
        <f>[5]Janeiro!$B$9</f>
        <v>26.454166666666662</v>
      </c>
      <c r="G9" s="19">
        <f>[5]Janeiro!$B$10</f>
        <v>26.862499999999997</v>
      </c>
      <c r="H9" s="19">
        <f>[5]Janeiro!$B$11</f>
        <v>25.8</v>
      </c>
      <c r="I9" s="19">
        <f>[5]Janeiro!$B$12</f>
        <v>26.558333333333326</v>
      </c>
      <c r="J9" s="19">
        <f>[5]Janeiro!$B$13</f>
        <v>23.995833333333334</v>
      </c>
      <c r="K9" s="19">
        <f>[5]Janeiro!$B$14</f>
        <v>23.466666666666665</v>
      </c>
      <c r="L9" s="19">
        <f>[5]Janeiro!$B$15</f>
        <v>24.654166666666669</v>
      </c>
      <c r="M9" s="19">
        <f>[5]Janeiro!$B$16</f>
        <v>25.100000000000005</v>
      </c>
      <c r="N9" s="19">
        <f>[5]Janeiro!$B$17</f>
        <v>24.804166666666671</v>
      </c>
      <c r="O9" s="19">
        <f>[5]Janeiro!$B$18</f>
        <v>24.508333333333336</v>
      </c>
      <c r="P9" s="19">
        <f>[5]Janeiro!$B$19</f>
        <v>24.158333333333335</v>
      </c>
      <c r="Q9" s="19">
        <f>[5]Janeiro!$B$20</f>
        <v>23.670833333333338</v>
      </c>
      <c r="R9" s="19">
        <f>[5]Janeiro!$B$21</f>
        <v>23.499999999999996</v>
      </c>
      <c r="S9" s="19">
        <f>[5]Janeiro!$B$22</f>
        <v>25.200000000000003</v>
      </c>
      <c r="T9" s="19">
        <f>[5]Janeiro!$B$23</f>
        <v>25.329166666666669</v>
      </c>
      <c r="U9" s="19">
        <f>[5]Janeiro!$B$24</f>
        <v>26</v>
      </c>
      <c r="V9" s="19">
        <f>[5]Janeiro!$B$25</f>
        <v>26.437499999999996</v>
      </c>
      <c r="W9" s="19">
        <f>[5]Janeiro!$B$26</f>
        <v>26.145833333333332</v>
      </c>
      <c r="X9" s="19">
        <f>[5]Janeiro!$B$27</f>
        <v>27.266666666666662</v>
      </c>
      <c r="Y9" s="19">
        <f>[5]Janeiro!$B$28</f>
        <v>27.429166666666664</v>
      </c>
      <c r="Z9" s="19">
        <f>[5]Janeiro!$B$29</f>
        <v>24.575000000000003</v>
      </c>
      <c r="AA9" s="19">
        <f>[5]Janeiro!$B$30</f>
        <v>24.9375</v>
      </c>
      <c r="AB9" s="19">
        <f>[5]Janeiro!$B$31</f>
        <v>25.912500000000005</v>
      </c>
      <c r="AC9" s="19">
        <f>[5]Janeiro!$B$32</f>
        <v>28.070833333333336</v>
      </c>
      <c r="AD9" s="19">
        <f>[5]Janeiro!$B$33</f>
        <v>27.949999999999992</v>
      </c>
      <c r="AE9" s="19">
        <f>[5]Janeiro!$B$34</f>
        <v>28.583333333333343</v>
      </c>
      <c r="AF9" s="19">
        <f>[5]Janeiro!$B$35</f>
        <v>26.745833333333326</v>
      </c>
      <c r="AG9" s="39">
        <f t="shared" si="1"/>
        <v>25.592607526881725</v>
      </c>
    </row>
    <row r="10" spans="1:34" ht="17.100000000000001" customHeight="1" x14ac:dyDescent="0.2">
      <c r="A10" s="17" t="s">
        <v>3</v>
      </c>
      <c r="B10" s="19">
        <f>[6]Janeiro!$B$5</f>
        <v>25.841666666666654</v>
      </c>
      <c r="C10" s="19">
        <f>[6]Janeiro!$B$6</f>
        <v>25.695833333333336</v>
      </c>
      <c r="D10" s="19">
        <f>[6]Janeiro!$B$7</f>
        <v>27.266666666666662</v>
      </c>
      <c r="E10" s="19">
        <f>[6]Janeiro!$B$8</f>
        <v>25.854166666666668</v>
      </c>
      <c r="F10" s="19">
        <f>[6]Janeiro!$B$9</f>
        <v>26.266666666666669</v>
      </c>
      <c r="G10" s="19">
        <f>[6]Janeiro!$B$10</f>
        <v>26.204166666666669</v>
      </c>
      <c r="H10" s="19">
        <f>[6]Janeiro!$B$11</f>
        <v>26.675000000000001</v>
      </c>
      <c r="I10" s="19">
        <f>[6]Janeiro!$B$12</f>
        <v>25.900000000000002</v>
      </c>
      <c r="J10" s="19">
        <f>[6]Janeiro!$B$13</f>
        <v>25.841666666666665</v>
      </c>
      <c r="K10" s="19">
        <f>[6]Janeiro!$B$14</f>
        <v>24.425000000000001</v>
      </c>
      <c r="L10" s="19">
        <f>[6]Janeiro!$B$15</f>
        <v>23.033333333333328</v>
      </c>
      <c r="M10" s="19">
        <f>[6]Janeiro!$B$16</f>
        <v>24.245833333333326</v>
      </c>
      <c r="N10" s="19">
        <f>[6]Janeiro!$B$17</f>
        <v>23.658333333333335</v>
      </c>
      <c r="O10" s="19">
        <f>[6]Janeiro!$B$18</f>
        <v>23.479166666666671</v>
      </c>
      <c r="P10" s="19">
        <f>[6]Janeiro!$B$19</f>
        <v>23.108333333333334</v>
      </c>
      <c r="Q10" s="19">
        <f>[6]Janeiro!$B$20</f>
        <v>23.899999999999995</v>
      </c>
      <c r="R10" s="19">
        <f>[6]Janeiro!$B$21</f>
        <v>24.391666666666662</v>
      </c>
      <c r="S10" s="19">
        <f>[6]Janeiro!$B$22</f>
        <v>26.579166666666666</v>
      </c>
      <c r="T10" s="19">
        <f>[6]Janeiro!$B$23</f>
        <v>27.512500000000003</v>
      </c>
      <c r="U10" s="19">
        <f>[6]Janeiro!$B$24</f>
        <v>25.95</v>
      </c>
      <c r="V10" s="19">
        <f>[6]Janeiro!$B$25</f>
        <v>25.116666666666664</v>
      </c>
      <c r="W10" s="19">
        <f>[6]Janeiro!$B$26</f>
        <v>25.733333333333334</v>
      </c>
      <c r="X10" s="19">
        <f>[6]Janeiro!$B$27</f>
        <v>26.045833333333334</v>
      </c>
      <c r="Y10" s="19">
        <f>[6]Janeiro!$B$28</f>
        <v>26.175000000000001</v>
      </c>
      <c r="Z10" s="19">
        <f>[6]Janeiro!$B$29</f>
        <v>26.112500000000001</v>
      </c>
      <c r="AA10" s="19">
        <f>[6]Janeiro!$B$30</f>
        <v>24.416666666666671</v>
      </c>
      <c r="AB10" s="19">
        <f>[6]Janeiro!$B$31</f>
        <v>26.529166666666665</v>
      </c>
      <c r="AC10" s="19">
        <f>[6]Janeiro!$B$32</f>
        <v>27.408333333333335</v>
      </c>
      <c r="AD10" s="19">
        <f>[6]Janeiro!$B$33</f>
        <v>26.904166666666665</v>
      </c>
      <c r="AE10" s="19">
        <f>[6]Janeiro!$B$34</f>
        <v>26.912500000000005</v>
      </c>
      <c r="AF10" s="19">
        <f>[6]Janeiro!$B$35</f>
        <v>23.345833333333331</v>
      </c>
      <c r="AG10" s="39">
        <f t="shared" si="1"/>
        <v>25.500940860215049</v>
      </c>
    </row>
    <row r="11" spans="1:34" ht="17.100000000000001" customHeight="1" x14ac:dyDescent="0.2">
      <c r="A11" s="17" t="s">
        <v>4</v>
      </c>
      <c r="B11" s="19">
        <f>[7]Janeiro!$B$5</f>
        <v>22.7</v>
      </c>
      <c r="C11" s="19">
        <f>[7]Janeiro!$B$6</f>
        <v>22.304166666666664</v>
      </c>
      <c r="D11" s="19">
        <f>[7]Janeiro!$B$7</f>
        <v>24.720833333333331</v>
      </c>
      <c r="E11" s="19">
        <f>[7]Janeiro!$B$8</f>
        <v>23.8125</v>
      </c>
      <c r="F11" s="19">
        <f>[7]Janeiro!$B$9</f>
        <v>23.862500000000001</v>
      </c>
      <c r="G11" s="19">
        <f>[7]Janeiro!$B$10</f>
        <v>24.595833333333335</v>
      </c>
      <c r="H11" s="19">
        <f>[7]Janeiro!$B$11</f>
        <v>24.183333333333334</v>
      </c>
      <c r="I11" s="19">
        <f>[7]Janeiro!$B$12</f>
        <v>23.595833333333335</v>
      </c>
      <c r="J11" s="19">
        <f>[7]Janeiro!$B$13</f>
        <v>23.554166666666664</v>
      </c>
      <c r="K11" s="19">
        <f>[7]Janeiro!$B$14</f>
        <v>21.766666666666669</v>
      </c>
      <c r="L11" s="19">
        <f>[7]Janeiro!$B$15</f>
        <v>20.866666666666664</v>
      </c>
      <c r="M11" s="19">
        <f>[7]Janeiro!$B$16</f>
        <v>22.100000000000005</v>
      </c>
      <c r="N11" s="19">
        <f>[7]Janeiro!$B$17</f>
        <v>20.937500000000004</v>
      </c>
      <c r="O11" s="19">
        <f>[7]Janeiro!$B$18</f>
        <v>20.887499999999999</v>
      </c>
      <c r="P11" s="19">
        <f>[7]Janeiro!$B$19</f>
        <v>22.062499999999996</v>
      </c>
      <c r="Q11" s="19">
        <f>[7]Janeiro!$B$20</f>
        <v>21.720833333333331</v>
      </c>
      <c r="R11" s="19">
        <f>[7]Janeiro!$B$21</f>
        <v>23.004166666666663</v>
      </c>
      <c r="S11" s="19">
        <f>[7]Janeiro!$B$22</f>
        <v>23.879166666666666</v>
      </c>
      <c r="T11" s="19">
        <f>[7]Janeiro!$B$23</f>
        <v>24.141666666666669</v>
      </c>
      <c r="U11" s="19">
        <f>[7]Janeiro!$B$24</f>
        <v>24.466666666666665</v>
      </c>
      <c r="V11" s="19">
        <f>[7]Janeiro!$B$25</f>
        <v>23.395833333333339</v>
      </c>
      <c r="W11" s="19">
        <f>[7]Janeiro!$B$26</f>
        <v>23.129166666666674</v>
      </c>
      <c r="X11" s="19">
        <f>[7]Janeiro!$B$27</f>
        <v>23.679166666666664</v>
      </c>
      <c r="Y11" s="19">
        <f>[7]Janeiro!$B$28</f>
        <v>23.491666666666671</v>
      </c>
      <c r="Z11" s="19">
        <f>[7]Janeiro!$B$29</f>
        <v>23.712500000000002</v>
      </c>
      <c r="AA11" s="19">
        <f>[7]Janeiro!$B$30</f>
        <v>22.324999999999999</v>
      </c>
      <c r="AB11" s="19">
        <f>[7]Janeiro!$B$31</f>
        <v>24.062499999999996</v>
      </c>
      <c r="AC11" s="19">
        <f>[7]Janeiro!$B$32</f>
        <v>25.045833333333334</v>
      </c>
      <c r="AD11" s="19">
        <f>[7]Janeiro!$B$33</f>
        <v>24.745833333333334</v>
      </c>
      <c r="AE11" s="19">
        <f>[7]Janeiro!$B$34</f>
        <v>24.375</v>
      </c>
      <c r="AF11" s="19">
        <f>[7]Janeiro!$B$35</f>
        <v>22.666666666666668</v>
      </c>
      <c r="AG11" s="39">
        <f t="shared" si="1"/>
        <v>23.219086021505372</v>
      </c>
    </row>
    <row r="12" spans="1:34" ht="17.100000000000001" customHeight="1" x14ac:dyDescent="0.2">
      <c r="A12" s="17" t="s">
        <v>5</v>
      </c>
      <c r="B12" s="19">
        <f>[8]Janeiro!$B$5</f>
        <v>28.204166666666666</v>
      </c>
      <c r="C12" s="19">
        <f>[8]Janeiro!$B$6</f>
        <v>23.929166666666671</v>
      </c>
      <c r="D12" s="19">
        <f>[8]Janeiro!$B$7</f>
        <v>27.55</v>
      </c>
      <c r="E12" s="19">
        <f>[8]Janeiro!$B$8</f>
        <v>29.675000000000001</v>
      </c>
      <c r="F12" s="19">
        <f>[8]Janeiro!$B$9</f>
        <v>28.508333333333329</v>
      </c>
      <c r="G12" s="19">
        <f>[8]Janeiro!$B$10</f>
        <v>29.5</v>
      </c>
      <c r="H12" s="19">
        <f>[8]Janeiro!$B$11</f>
        <v>29.754166666666666</v>
      </c>
      <c r="I12" s="19">
        <f>[8]Janeiro!$B$12</f>
        <v>30.299999999999997</v>
      </c>
      <c r="J12" s="19">
        <f>[8]Janeiro!$B$13</f>
        <v>30.825000000000003</v>
      </c>
      <c r="K12" s="19">
        <f>[8]Janeiro!$B$14</f>
        <v>25.866666666666664</v>
      </c>
      <c r="L12" s="19">
        <f>[8]Janeiro!$B$15</f>
        <v>28.433333333333334</v>
      </c>
      <c r="M12" s="19">
        <f>[8]Janeiro!$B$16</f>
        <v>28.933333333333337</v>
      </c>
      <c r="N12" s="19">
        <f>[8]Janeiro!$B$17</f>
        <v>29.108333333333331</v>
      </c>
      <c r="O12" s="19">
        <f>[8]Janeiro!$B$18</f>
        <v>28.112500000000001</v>
      </c>
      <c r="P12" s="19">
        <f>[8]Janeiro!$B$19</f>
        <v>28.454166666666666</v>
      </c>
      <c r="Q12" s="19">
        <f>[8]Janeiro!$B$20</f>
        <v>29.079166666666666</v>
      </c>
      <c r="R12" s="19">
        <f>[8]Janeiro!$B$21</f>
        <v>28.575000000000003</v>
      </c>
      <c r="S12" s="19">
        <f>[8]Janeiro!$B$22</f>
        <v>28.937500000000004</v>
      </c>
      <c r="T12" s="19">
        <f>[8]Janeiro!$B$23</f>
        <v>28.937500000000004</v>
      </c>
      <c r="U12" s="19">
        <f>[8]Janeiro!$B$24</f>
        <v>29.641666666666666</v>
      </c>
      <c r="V12" s="19">
        <f>[8]Janeiro!$B$25</f>
        <v>30.020833333333332</v>
      </c>
      <c r="W12" s="19">
        <f>[8]Janeiro!$B$26</f>
        <v>28.32083333333334</v>
      </c>
      <c r="X12" s="19">
        <f>[8]Janeiro!$B$27</f>
        <v>29.183333333333334</v>
      </c>
      <c r="Y12" s="19">
        <f>[8]Janeiro!$B$28</f>
        <v>28.608333333333334</v>
      </c>
      <c r="Z12" s="19">
        <f>[8]Janeiro!$B$29</f>
        <v>29.741666666666671</v>
      </c>
      <c r="AA12" s="19">
        <f>[8]Janeiro!$B$30</f>
        <v>25.100000000000005</v>
      </c>
      <c r="AB12" s="19">
        <f>[8]Janeiro!$B$31</f>
        <v>28.125000000000004</v>
      </c>
      <c r="AC12" s="19">
        <f>[8]Janeiro!$B$32</f>
        <v>28.804166666666664</v>
      </c>
      <c r="AD12" s="19">
        <f>[8]Janeiro!$B$33</f>
        <v>30.25</v>
      </c>
      <c r="AE12" s="19">
        <f>[8]Janeiro!$B$34</f>
        <v>29.866666666666664</v>
      </c>
      <c r="AF12" s="19">
        <f>[8]Janeiro!$B$35</f>
        <v>27.799999999999997</v>
      </c>
      <c r="AG12" s="39">
        <f t="shared" si="1"/>
        <v>28.649865591397852</v>
      </c>
    </row>
    <row r="13" spans="1:34" ht="17.100000000000001" customHeight="1" x14ac:dyDescent="0.2">
      <c r="A13" s="17" t="s">
        <v>51</v>
      </c>
      <c r="B13" s="19">
        <f>[9]Janeiro!$B$5</f>
        <v>23.825000000000006</v>
      </c>
      <c r="C13" s="19">
        <f>[9]Janeiro!$B$6</f>
        <v>23.320833333333336</v>
      </c>
      <c r="D13" s="19">
        <f>[9]Janeiro!$B$7</f>
        <v>25.554166666666671</v>
      </c>
      <c r="E13" s="19">
        <f>[9]Janeiro!$B$8</f>
        <v>23.833333333333332</v>
      </c>
      <c r="F13" s="19">
        <f>[9]Janeiro!$B$9</f>
        <v>24.370833333333334</v>
      </c>
      <c r="G13" s="19">
        <f>[9]Janeiro!$B$10</f>
        <v>24.025000000000006</v>
      </c>
      <c r="H13" s="19">
        <f>[9]Janeiro!$B$11</f>
        <v>25.674999999999997</v>
      </c>
      <c r="I13" s="19">
        <f>[9]Janeiro!$B$12</f>
        <v>24.654166666666669</v>
      </c>
      <c r="J13" s="19">
        <f>[9]Janeiro!$B$13</f>
        <v>24.083333333333329</v>
      </c>
      <c r="K13" s="19">
        <f>[9]Janeiro!$B$14</f>
        <v>23.212500000000002</v>
      </c>
      <c r="L13" s="19">
        <f>[9]Janeiro!$B$15</f>
        <v>22.220833333333331</v>
      </c>
      <c r="M13" s="19">
        <f>[9]Janeiro!$B$16</f>
        <v>22.791666666666661</v>
      </c>
      <c r="N13" s="19">
        <f>[9]Janeiro!$B$17</f>
        <v>22.191666666666666</v>
      </c>
      <c r="O13" s="19">
        <f>[9]Janeiro!$B$18</f>
        <v>21.704166666666666</v>
      </c>
      <c r="P13" s="19">
        <f>[9]Janeiro!$B$19</f>
        <v>22.437499999999996</v>
      </c>
      <c r="Q13" s="19">
        <f>[9]Janeiro!$B$20</f>
        <v>23.000000000000004</v>
      </c>
      <c r="R13" s="19">
        <f>[9]Janeiro!$B$21</f>
        <v>24.408333333333335</v>
      </c>
      <c r="S13" s="19">
        <f>[9]Janeiro!$B$22</f>
        <v>24.4375</v>
      </c>
      <c r="T13" s="19">
        <f>[9]Janeiro!$B$23</f>
        <v>24.095833333333331</v>
      </c>
      <c r="U13" s="19">
        <f>[9]Janeiro!$B$24</f>
        <v>24.208333333333332</v>
      </c>
      <c r="V13" s="19">
        <f>[9]Janeiro!$B$25</f>
        <v>23.208333333333332</v>
      </c>
      <c r="W13" s="19">
        <f>[9]Janeiro!$B$26</f>
        <v>22.758333333333329</v>
      </c>
      <c r="X13" s="19">
        <f>[9]Janeiro!$B$27</f>
        <v>24.341666666666669</v>
      </c>
      <c r="Y13" s="19">
        <f>[9]Janeiro!$B$28</f>
        <v>24.154166666666665</v>
      </c>
      <c r="Z13" s="19">
        <f>[9]Janeiro!$B$29</f>
        <v>24.079166666666669</v>
      </c>
      <c r="AA13" s="19">
        <f>[9]Janeiro!$B$30</f>
        <v>22.916666666666668</v>
      </c>
      <c r="AB13" s="19">
        <f>[9]Janeiro!$B$31</f>
        <v>24.0625</v>
      </c>
      <c r="AC13" s="19">
        <f>[9]Janeiro!$B$32</f>
        <v>25.595833333333335</v>
      </c>
      <c r="AD13" s="19">
        <f>[9]Janeiro!$B$33</f>
        <v>25.241666666666671</v>
      </c>
      <c r="AE13" s="19">
        <f>[9]Janeiro!$B$34</f>
        <v>25.2</v>
      </c>
      <c r="AF13" s="19">
        <f>[9]Janeiro!$B$35</f>
        <v>22.574999999999999</v>
      </c>
      <c r="AG13" s="39">
        <f>AVERAGE(B13:AF13)</f>
        <v>23.812365591397853</v>
      </c>
    </row>
    <row r="14" spans="1:34" ht="17.100000000000001" customHeight="1" x14ac:dyDescent="0.2">
      <c r="A14" s="17" t="s">
        <v>6</v>
      </c>
      <c r="B14" s="19">
        <f>[10]Janeiro!$B$5</f>
        <v>26.583333333333332</v>
      </c>
      <c r="C14" s="19">
        <f>[10]Janeiro!$B$6</f>
        <v>25.391666666666666</v>
      </c>
      <c r="D14" s="19">
        <f>[10]Janeiro!$B$7</f>
        <v>27.370833333333337</v>
      </c>
      <c r="E14" s="19">
        <f>[10]Janeiro!$B$8</f>
        <v>27.716666666666669</v>
      </c>
      <c r="F14" s="19">
        <f>[10]Janeiro!$B$9</f>
        <v>27.504166666666666</v>
      </c>
      <c r="G14" s="19">
        <f>[10]Janeiro!$B$10</f>
        <v>28.033333333333331</v>
      </c>
      <c r="H14" s="19">
        <f>[10]Janeiro!$B$11</f>
        <v>28.233333333333334</v>
      </c>
      <c r="I14" s="19">
        <f>[10]Janeiro!$B$12</f>
        <v>27.229166666666668</v>
      </c>
      <c r="J14" s="19">
        <f>[10]Janeiro!$B$13</f>
        <v>26.458333333333332</v>
      </c>
      <c r="K14" s="19">
        <f>[10]Janeiro!$B$14</f>
        <v>25.945833333333326</v>
      </c>
      <c r="L14" s="19">
        <f>[10]Janeiro!$B$15</f>
        <v>26.054166666666664</v>
      </c>
      <c r="M14" s="19">
        <f>[10]Janeiro!$B$16</f>
        <v>26.333333333333339</v>
      </c>
      <c r="N14" s="19">
        <f>[10]Janeiro!$B$17</f>
        <v>24.466666666666665</v>
      </c>
      <c r="O14" s="19">
        <f>[10]Janeiro!$B$18</f>
        <v>24.1875</v>
      </c>
      <c r="P14" s="19">
        <f>[10]Janeiro!$B$19</f>
        <v>26.308333333333326</v>
      </c>
      <c r="Q14" s="19">
        <f>[10]Janeiro!$B$20</f>
        <v>25.000000000000004</v>
      </c>
      <c r="R14" s="19">
        <f>[10]Janeiro!$B$21</f>
        <v>27.129166666666666</v>
      </c>
      <c r="S14" s="19">
        <f>[10]Janeiro!$B$22</f>
        <v>28.091666666666669</v>
      </c>
      <c r="T14" s="19">
        <f>[10]Janeiro!$B$23</f>
        <v>27.308333333333334</v>
      </c>
      <c r="U14" s="19">
        <f>[10]Janeiro!$B$24</f>
        <v>26.445833333333336</v>
      </c>
      <c r="V14" s="19">
        <f>[10]Janeiro!$B$25</f>
        <v>26.287499999999998</v>
      </c>
      <c r="W14" s="19">
        <f>[10]Janeiro!$B$26</f>
        <v>26.604166666666675</v>
      </c>
      <c r="X14" s="19">
        <f>[10]Janeiro!$B$27</f>
        <v>26.600000000000005</v>
      </c>
      <c r="Y14" s="19">
        <f>[10]Janeiro!$B$28</f>
        <v>27.320833333333329</v>
      </c>
      <c r="Z14" s="19">
        <f>[10]Janeiro!$B$29</f>
        <v>27.339130434782607</v>
      </c>
      <c r="AA14" s="19">
        <f>[10]Janeiro!$B$30</f>
        <v>24.637499999999999</v>
      </c>
      <c r="AB14" s="19">
        <f>[10]Janeiro!$B$31</f>
        <v>26.712500000000002</v>
      </c>
      <c r="AC14" s="19">
        <f>[10]Janeiro!$B$32</f>
        <v>27.708333333333332</v>
      </c>
      <c r="AD14" s="19">
        <f>[10]Janeiro!$B$33</f>
        <v>27.716666666666665</v>
      </c>
      <c r="AE14" s="19">
        <f>[10]Janeiro!$B$34</f>
        <v>27.070833333333329</v>
      </c>
      <c r="AF14" s="19">
        <f>[10]Janeiro!$B$35</f>
        <v>25.083333333333332</v>
      </c>
      <c r="AG14" s="39">
        <f t="shared" si="1"/>
        <v>26.608789153810196</v>
      </c>
    </row>
    <row r="15" spans="1:34" ht="17.100000000000001" customHeight="1" x14ac:dyDescent="0.2">
      <c r="A15" s="17" t="s">
        <v>7</v>
      </c>
      <c r="B15" s="19">
        <f>[11]Janeiro!$B$5</f>
        <v>22.695833333333336</v>
      </c>
      <c r="C15" s="19">
        <f>[11]Janeiro!$B$6</f>
        <v>22.412500000000005</v>
      </c>
      <c r="D15" s="19">
        <f>[11]Janeiro!$B$7</f>
        <v>24.283333333333335</v>
      </c>
      <c r="E15" s="19">
        <f>[11]Janeiro!$B$8</f>
        <v>24.104166666666661</v>
      </c>
      <c r="F15" s="19">
        <f>[11]Janeiro!$B$9</f>
        <v>26.479166666666671</v>
      </c>
      <c r="G15" s="19">
        <f>[11]Janeiro!$B$10</f>
        <v>26.720833333333331</v>
      </c>
      <c r="H15" s="19">
        <f>[11]Janeiro!$B$11</f>
        <v>26.358333333333338</v>
      </c>
      <c r="I15" s="19">
        <f>[11]Janeiro!$B$12</f>
        <v>25.941666666666666</v>
      </c>
      <c r="J15" s="19">
        <f>[11]Janeiro!$B$13</f>
        <v>22.583333333333332</v>
      </c>
      <c r="K15" s="19">
        <f>[11]Janeiro!$B$14</f>
        <v>24.808333333333337</v>
      </c>
      <c r="L15" s="19">
        <f>[11]Janeiro!$B$15</f>
        <v>24.487499999999997</v>
      </c>
      <c r="M15" s="19">
        <f>[11]Janeiro!$B$16</f>
        <v>23.674999999999994</v>
      </c>
      <c r="N15" s="19">
        <f>[11]Janeiro!$B$17</f>
        <v>24.224999999999998</v>
      </c>
      <c r="O15" s="19">
        <f>[11]Janeiro!$B$18</f>
        <v>24.979166666666668</v>
      </c>
      <c r="P15" s="19">
        <f>[11]Janeiro!$B$19</f>
        <v>24.445833333333336</v>
      </c>
      <c r="Q15" s="19">
        <f>[11]Janeiro!$B$20</f>
        <v>24.274999999999995</v>
      </c>
      <c r="R15" s="19">
        <f>[11]Janeiro!$B$21</f>
        <v>24.695833333333329</v>
      </c>
      <c r="S15" s="19">
        <f>[11]Janeiro!$B$22</f>
        <v>25.537499999999998</v>
      </c>
      <c r="T15" s="19">
        <f>[11]Janeiro!$B$23</f>
        <v>26.845833333333331</v>
      </c>
      <c r="U15" s="19">
        <f>[11]Janeiro!$B$24</f>
        <v>25.679166666666671</v>
      </c>
      <c r="V15" s="19">
        <f>[11]Janeiro!$B$25</f>
        <v>25.591666666666665</v>
      </c>
      <c r="W15" s="19">
        <f>[11]Janeiro!$B$26</f>
        <v>25.083333333333332</v>
      </c>
      <c r="X15" s="19">
        <f>[11]Janeiro!$B$27</f>
        <v>26.587500000000002</v>
      </c>
      <c r="Y15" s="19">
        <f>[11]Janeiro!$B$28</f>
        <v>27.883333333333336</v>
      </c>
      <c r="Z15" s="19">
        <f>[11]Janeiro!$B$29</f>
        <v>25.924999999999997</v>
      </c>
      <c r="AA15" s="19">
        <f>[11]Janeiro!$B$30</f>
        <v>24.762500000000003</v>
      </c>
      <c r="AB15" s="19">
        <f>[11]Janeiro!$B$31</f>
        <v>24.958333333333332</v>
      </c>
      <c r="AC15" s="19">
        <f>[11]Janeiro!$B$32</f>
        <v>27.020833333333332</v>
      </c>
      <c r="AD15" s="19">
        <f>[11]Janeiro!$B$33</f>
        <v>27.925000000000011</v>
      </c>
      <c r="AE15" s="19">
        <f>[11]Janeiro!$B$34</f>
        <v>28.008333333333336</v>
      </c>
      <c r="AF15" s="19">
        <f>[11]Janeiro!$B$35</f>
        <v>27.549999999999997</v>
      </c>
      <c r="AG15" s="39">
        <f t="shared" si="1"/>
        <v>25.371908602150544</v>
      </c>
    </row>
    <row r="16" spans="1:34" ht="17.100000000000001" customHeight="1" x14ac:dyDescent="0.2">
      <c r="A16" s="17" t="s">
        <v>8</v>
      </c>
      <c r="B16" s="19">
        <f>[12]Janeiro!$B$5</f>
        <v>22.175000000000001</v>
      </c>
      <c r="C16" s="19">
        <f>[12]Janeiro!$B$6</f>
        <v>23.287499999999998</v>
      </c>
      <c r="D16" s="19">
        <f>[12]Janeiro!$B$7</f>
        <v>24.537500000000005</v>
      </c>
      <c r="E16" s="19">
        <f>[12]Janeiro!$B$8</f>
        <v>25.408333333333331</v>
      </c>
      <c r="F16" s="19">
        <f>[12]Janeiro!$B$9</f>
        <v>26.520833333333329</v>
      </c>
      <c r="G16" s="19">
        <f>[12]Janeiro!$B$10</f>
        <v>26.854166666666671</v>
      </c>
      <c r="H16" s="19">
        <f>[12]Janeiro!$B$11</f>
        <v>26.045833333333338</v>
      </c>
      <c r="I16" s="19">
        <f>[12]Janeiro!$B$12</f>
        <v>25.404166666666669</v>
      </c>
      <c r="J16" s="19">
        <f>[12]Janeiro!$B$13</f>
        <v>23.4375</v>
      </c>
      <c r="K16" s="19">
        <f>[12]Janeiro!$B$14</f>
        <v>26.058333333333334</v>
      </c>
      <c r="L16" s="19">
        <f>[12]Janeiro!$B$15</f>
        <v>24.787499999999998</v>
      </c>
      <c r="M16" s="19">
        <f>[12]Janeiro!$B$16</f>
        <v>23.608333333333334</v>
      </c>
      <c r="N16" s="19">
        <f>[12]Janeiro!$B$17</f>
        <v>24.041666666666668</v>
      </c>
      <c r="O16" s="19">
        <f>[12]Janeiro!$B$18</f>
        <v>25.445833333333329</v>
      </c>
      <c r="P16" s="19">
        <f>[12]Janeiro!$B$19</f>
        <v>25.500000000000004</v>
      </c>
      <c r="Q16" s="19">
        <f>[12]Janeiro!$B$20</f>
        <v>25.916666666666661</v>
      </c>
      <c r="R16" s="19">
        <f>[12]Janeiro!$B$21</f>
        <v>25.233333333333334</v>
      </c>
      <c r="S16" s="19">
        <f>[12]Janeiro!$B$22</f>
        <v>26.058333333333337</v>
      </c>
      <c r="T16" s="19">
        <f>[12]Janeiro!$B$23</f>
        <v>26.975000000000005</v>
      </c>
      <c r="U16" s="19">
        <f>[12]Janeiro!$B$24</f>
        <v>25.791666666666671</v>
      </c>
      <c r="V16" s="19">
        <f>[12]Janeiro!$B$25</f>
        <v>24.958333333333339</v>
      </c>
      <c r="W16" s="19">
        <f>[12]Janeiro!$B$26</f>
        <v>24.900000000000002</v>
      </c>
      <c r="X16" s="19">
        <f>[12]Janeiro!$B$27</f>
        <v>25.887499999999992</v>
      </c>
      <c r="Y16" s="19">
        <f>[12]Janeiro!$B$28</f>
        <v>27.441666666666659</v>
      </c>
      <c r="Z16" s="19">
        <f>[12]Janeiro!$B$29</f>
        <v>26.387500000000003</v>
      </c>
      <c r="AA16" s="19">
        <f>[12]Janeiro!$B$30</f>
        <v>25.125</v>
      </c>
      <c r="AB16" s="19">
        <f>[12]Janeiro!$B$31</f>
        <v>25.045833333333334</v>
      </c>
      <c r="AC16" s="19">
        <f>[12]Janeiro!$B$32</f>
        <v>26.487500000000001</v>
      </c>
      <c r="AD16" s="19">
        <f>[12]Janeiro!$B$33</f>
        <v>27.720833333333331</v>
      </c>
      <c r="AE16" s="19">
        <f>[12]Janeiro!$B$34</f>
        <v>27.533333333333331</v>
      </c>
      <c r="AF16" s="19">
        <f>[12]Janeiro!$B$35</f>
        <v>28.074999999999999</v>
      </c>
      <c r="AG16" s="39">
        <f t="shared" si="1"/>
        <v>25.569354838709682</v>
      </c>
    </row>
    <row r="17" spans="1:34" ht="17.100000000000001" customHeight="1" x14ac:dyDescent="0.2">
      <c r="A17" s="17" t="s">
        <v>9</v>
      </c>
      <c r="B17" s="19">
        <f>[13]Janeiro!$B$5</f>
        <v>24.575000000000003</v>
      </c>
      <c r="C17" s="19">
        <f>[13]Janeiro!$B$6</f>
        <v>23.870833333333337</v>
      </c>
      <c r="D17" s="19">
        <f>[13]Janeiro!$B$7</f>
        <v>25.616666666666664</v>
      </c>
      <c r="E17" s="19">
        <f>[13]Janeiro!$B$8</f>
        <v>26.287500000000005</v>
      </c>
      <c r="F17" s="19">
        <f>[13]Janeiro!$B$9</f>
        <v>28.304166666666664</v>
      </c>
      <c r="G17" s="19">
        <f>[13]Janeiro!$B$10</f>
        <v>28.033333333333346</v>
      </c>
      <c r="H17" s="19">
        <f>[13]Janeiro!$B$11</f>
        <v>27.325000000000003</v>
      </c>
      <c r="I17" s="19">
        <f>[13]Janeiro!$B$12</f>
        <v>26.445833333333329</v>
      </c>
      <c r="J17" s="19">
        <f>[13]Janeiro!$B$13</f>
        <v>23.075000000000003</v>
      </c>
      <c r="K17" s="19">
        <f>[13]Janeiro!$B$14</f>
        <v>25.295833333333331</v>
      </c>
      <c r="L17" s="19">
        <f>[13]Janeiro!$B$15</f>
        <v>24.595833333333335</v>
      </c>
      <c r="M17" s="19">
        <f>[13]Janeiro!$B$16</f>
        <v>24.074999999999999</v>
      </c>
      <c r="N17" s="19">
        <f>[13]Janeiro!$B$17</f>
        <v>25.299999999999997</v>
      </c>
      <c r="O17" s="19">
        <f>[13]Janeiro!$B$18</f>
        <v>25.241666666666664</v>
      </c>
      <c r="P17" s="19">
        <f>[13]Janeiro!$B$19</f>
        <v>24.470833333333328</v>
      </c>
      <c r="Q17" s="19">
        <f>[13]Janeiro!$B$20</f>
        <v>23.654166666666669</v>
      </c>
      <c r="R17" s="19">
        <f>[13]Janeiro!$B$21</f>
        <v>24.045833333333338</v>
      </c>
      <c r="S17" s="19">
        <f>[13]Janeiro!$B$22</f>
        <v>26.270833333333329</v>
      </c>
      <c r="T17" s="19">
        <f>[13]Janeiro!$B$23</f>
        <v>27.799999999999994</v>
      </c>
      <c r="U17" s="19">
        <f>[13]Janeiro!$B$24</f>
        <v>27.020833333333332</v>
      </c>
      <c r="V17" s="19">
        <f>[13]Janeiro!$B$25</f>
        <v>25.904166666666665</v>
      </c>
      <c r="W17" s="19">
        <f>[13]Janeiro!$B$26</f>
        <v>25.216666666666665</v>
      </c>
      <c r="X17" s="19">
        <f>[13]Janeiro!$B$27</f>
        <v>26.579166666666669</v>
      </c>
      <c r="Y17" s="19">
        <f>[13]Janeiro!$B$28</f>
        <v>28.533333333333328</v>
      </c>
      <c r="Z17" s="19">
        <f>[13]Janeiro!$B$29</f>
        <v>27.041666666666668</v>
      </c>
      <c r="AA17" s="19">
        <f>[13]Janeiro!$B$30</f>
        <v>25.875</v>
      </c>
      <c r="AB17" s="19">
        <f>[13]Janeiro!$B$31</f>
        <v>26.429166666666664</v>
      </c>
      <c r="AC17" s="19">
        <f>[13]Janeiro!$B$32</f>
        <v>27.716666666666669</v>
      </c>
      <c r="AD17" s="19">
        <f>[13]Janeiro!$B$33</f>
        <v>27.662499999999998</v>
      </c>
      <c r="AE17" s="19">
        <f>[13]Janeiro!$B$34</f>
        <v>27.837499999999995</v>
      </c>
      <c r="AF17" s="19">
        <f>[13]Janeiro!$B$35</f>
        <v>27.145833333333339</v>
      </c>
      <c r="AG17" s="39">
        <f t="shared" si="1"/>
        <v>26.04018817204301</v>
      </c>
    </row>
    <row r="18" spans="1:34" ht="17.100000000000001" customHeight="1" x14ac:dyDescent="0.2">
      <c r="A18" s="17" t="s">
        <v>50</v>
      </c>
      <c r="B18" s="19">
        <f>[14]Janeiro!$B$5</f>
        <v>25.324999999999999</v>
      </c>
      <c r="C18" s="19">
        <f>[14]Janeiro!$B$6</f>
        <v>24.879166666666674</v>
      </c>
      <c r="D18" s="19">
        <f>[14]Janeiro!$B$7</f>
        <v>27.029166666666665</v>
      </c>
      <c r="E18" s="19">
        <f>[14]Janeiro!$B$8</f>
        <v>27.737500000000008</v>
      </c>
      <c r="F18" s="19">
        <f>[14]Janeiro!$B$9</f>
        <v>28.870833333333326</v>
      </c>
      <c r="G18" s="19">
        <f>[14]Janeiro!$B$10</f>
        <v>27.933333333333334</v>
      </c>
      <c r="H18" s="19">
        <f>[14]Janeiro!$B$11</f>
        <v>28.520833333333329</v>
      </c>
      <c r="I18" s="19">
        <f>[14]Janeiro!$B$12</f>
        <v>30.549999999999997</v>
      </c>
      <c r="J18" s="19">
        <f>[14]Janeiro!$B$13</f>
        <v>26.395833333333332</v>
      </c>
      <c r="K18" s="19">
        <f>[14]Janeiro!$B$14</f>
        <v>25.754166666666666</v>
      </c>
      <c r="L18" s="19">
        <f>[14]Janeiro!$B$15</f>
        <v>27.324999999999999</v>
      </c>
      <c r="M18" s="19">
        <f>[14]Janeiro!$B$16</f>
        <v>26.25</v>
      </c>
      <c r="N18" s="19">
        <f>[14]Janeiro!$B$17</f>
        <v>27.499999999999996</v>
      </c>
      <c r="O18" s="19">
        <f>[14]Janeiro!$B$18</f>
        <v>27.429166666666671</v>
      </c>
      <c r="P18" s="19">
        <f>[14]Janeiro!$B$19</f>
        <v>26.420833333333334</v>
      </c>
      <c r="Q18" s="19">
        <f>[14]Janeiro!$B$20</f>
        <v>27.579166666666666</v>
      </c>
      <c r="R18" s="19">
        <f>[14]Janeiro!$B$21</f>
        <v>28.841666666666669</v>
      </c>
      <c r="S18" s="19">
        <f>[14]Janeiro!$B$22</f>
        <v>27.174999999999994</v>
      </c>
      <c r="T18" s="19">
        <f>[14]Janeiro!$B$23</f>
        <v>28.604166666666668</v>
      </c>
      <c r="U18" s="19">
        <f>[14]Janeiro!$B$24</f>
        <v>27.995833333333326</v>
      </c>
      <c r="V18" s="19">
        <f>[14]Janeiro!$B$25</f>
        <v>27.158333333333331</v>
      </c>
      <c r="W18" s="19">
        <f>[14]Janeiro!$B$26</f>
        <v>28.420833333333334</v>
      </c>
      <c r="X18" s="19">
        <f>[14]Janeiro!$B$27</f>
        <v>28.808333333333326</v>
      </c>
      <c r="Y18" s="19">
        <f>[14]Janeiro!$B$28</f>
        <v>29.037499999999998</v>
      </c>
      <c r="Z18" s="19">
        <f>[14]Janeiro!$B$29</f>
        <v>26.941666666666666</v>
      </c>
      <c r="AA18" s="19">
        <f>[14]Janeiro!$B$30</f>
        <v>26.075000000000003</v>
      </c>
      <c r="AB18" s="19">
        <f>[14]Janeiro!$B$31</f>
        <v>25.924999999999997</v>
      </c>
      <c r="AC18" s="19">
        <f>[14]Janeiro!$B$32</f>
        <v>26.795833333333334</v>
      </c>
      <c r="AD18" s="19">
        <f>[14]Janeiro!$B$33</f>
        <v>29.725000000000005</v>
      </c>
      <c r="AE18" s="19">
        <f>[14]Janeiro!$B$34</f>
        <v>29.787500000000005</v>
      </c>
      <c r="AF18" s="19">
        <f>[14]Janeiro!$B$35</f>
        <v>29.508333333333329</v>
      </c>
      <c r="AG18" s="39">
        <f t="shared" si="1"/>
        <v>27.622580645161293</v>
      </c>
    </row>
    <row r="19" spans="1:34" ht="17.100000000000001" customHeight="1" x14ac:dyDescent="0.2">
      <c r="A19" s="17" t="s">
        <v>10</v>
      </c>
      <c r="B19" s="19">
        <f>[15]Janeiro!$B$5</f>
        <v>23.524999999999995</v>
      </c>
      <c r="C19" s="19">
        <f>[15]Janeiro!$B$6</f>
        <v>23.379166666666666</v>
      </c>
      <c r="D19" s="19">
        <f>[15]Janeiro!$B$7</f>
        <v>24.575000000000003</v>
      </c>
      <c r="E19" s="19">
        <f>[15]Janeiro!$B$8</f>
        <v>26.079166666666669</v>
      </c>
      <c r="F19" s="19">
        <f>[15]Janeiro!$B$9</f>
        <v>28.529166666666669</v>
      </c>
      <c r="G19" s="19">
        <f>[15]Janeiro!$B$10</f>
        <v>29.308333333333337</v>
      </c>
      <c r="H19" s="19">
        <f>[15]Janeiro!$B$11</f>
        <v>28.204166666666666</v>
      </c>
      <c r="I19" s="19">
        <f>[15]Janeiro!$B$12</f>
        <v>27.483333333333334</v>
      </c>
      <c r="J19" s="19">
        <f>[15]Janeiro!$B$13</f>
        <v>22.887499999999992</v>
      </c>
      <c r="K19" s="19">
        <f>[15]Janeiro!$B$14</f>
        <v>25.608333333333334</v>
      </c>
      <c r="L19" s="19">
        <f>[15]Janeiro!$B$15</f>
        <v>25.166666666666668</v>
      </c>
      <c r="M19" s="19">
        <f>[15]Janeiro!$B$16</f>
        <v>24.070833333333329</v>
      </c>
      <c r="N19" s="19">
        <f>[15]Janeiro!$B$17</f>
        <v>23.683333333333334</v>
      </c>
      <c r="O19" s="19">
        <f>[15]Janeiro!$B$18</f>
        <v>26.208333333333332</v>
      </c>
      <c r="P19" s="19">
        <f>[15]Janeiro!$B$19</f>
        <v>25.633333333333336</v>
      </c>
      <c r="Q19" s="19">
        <f>[15]Janeiro!$B$20</f>
        <v>25.783333333333328</v>
      </c>
      <c r="R19" s="19">
        <f>[15]Janeiro!$B$21</f>
        <v>24.862499999999994</v>
      </c>
      <c r="S19" s="19">
        <f>[15]Janeiro!$B$22</f>
        <v>25.054166666666664</v>
      </c>
      <c r="T19" s="19">
        <f>[15]Janeiro!$B$23</f>
        <v>27.270833333333332</v>
      </c>
      <c r="U19" s="19">
        <f>[15]Janeiro!$B$24</f>
        <v>26.404166666666665</v>
      </c>
      <c r="V19" s="19">
        <f>[15]Janeiro!$B$25</f>
        <v>25.666666666666668</v>
      </c>
      <c r="W19" s="19">
        <f>[15]Janeiro!$B$26</f>
        <v>25.733333333333334</v>
      </c>
      <c r="X19" s="19">
        <f>[15]Janeiro!$B$27</f>
        <v>26.879166666666666</v>
      </c>
      <c r="Y19" s="19">
        <f>[15]Janeiro!$B$28</f>
        <v>28.304166666666671</v>
      </c>
      <c r="Z19" s="19">
        <f>[15]Janeiro!$B$29</f>
        <v>26.675000000000008</v>
      </c>
      <c r="AA19" s="19">
        <f>[15]Janeiro!$B$30</f>
        <v>25.379166666666666</v>
      </c>
      <c r="AB19" s="19">
        <f>[15]Janeiro!$B$31</f>
        <v>24.970833333333328</v>
      </c>
      <c r="AC19" s="19">
        <f>[15]Janeiro!$B$32</f>
        <v>26.495833333333334</v>
      </c>
      <c r="AD19" s="19">
        <f>[15]Janeiro!$B$33</f>
        <v>27.749999999999996</v>
      </c>
      <c r="AE19" s="19">
        <f>[15]Janeiro!$B$34</f>
        <v>28.054166666666664</v>
      </c>
      <c r="AF19" s="19">
        <f>[15]Janeiro!$B$35</f>
        <v>28.441666666666666</v>
      </c>
      <c r="AG19" s="39">
        <f t="shared" ref="AG19:AG31" si="2">AVERAGE(B19:AF19)</f>
        <v>26.066666666666666</v>
      </c>
    </row>
    <row r="20" spans="1:34" ht="17.100000000000001" customHeight="1" x14ac:dyDescent="0.2">
      <c r="A20" s="17" t="s">
        <v>11</v>
      </c>
      <c r="B20" s="19">
        <f>[16]Janeiro!$B$5</f>
        <v>23.666666666666668</v>
      </c>
      <c r="C20" s="19">
        <f>[16]Janeiro!$B$6</f>
        <v>23.05</v>
      </c>
      <c r="D20" s="19">
        <f>[16]Janeiro!$B$7</f>
        <v>24.570833333333329</v>
      </c>
      <c r="E20" s="19">
        <f>[16]Janeiro!$B$8</f>
        <v>23.279166666666669</v>
      </c>
      <c r="F20" s="19">
        <f>[16]Janeiro!$B$9</f>
        <v>26.174999999999994</v>
      </c>
      <c r="G20" s="19">
        <f>[16]Janeiro!$B$10</f>
        <v>26.654166666666669</v>
      </c>
      <c r="H20" s="19">
        <f>[16]Janeiro!$B$11</f>
        <v>26.629166666666666</v>
      </c>
      <c r="I20" s="19">
        <f>[16]Janeiro!$B$12</f>
        <v>26.841666666666669</v>
      </c>
      <c r="J20" s="19">
        <f>[16]Janeiro!$B$13</f>
        <v>23.162499999999998</v>
      </c>
      <c r="K20" s="19">
        <f>[16]Janeiro!$B$14</f>
        <v>23.770833333333329</v>
      </c>
      <c r="L20" s="19">
        <f>[16]Janeiro!$B$15</f>
        <v>24.558333333333334</v>
      </c>
      <c r="M20" s="19">
        <f>[16]Janeiro!$B$16</f>
        <v>23.454166666666666</v>
      </c>
      <c r="N20" s="19">
        <f>[16]Janeiro!$B$17</f>
        <v>23.787500000000005</v>
      </c>
      <c r="O20" s="19">
        <f>[16]Janeiro!$B$18</f>
        <v>25.208333333333329</v>
      </c>
      <c r="P20" s="19">
        <f>[16]Janeiro!$B$19</f>
        <v>23.658333333333335</v>
      </c>
      <c r="Q20" s="19">
        <f>[16]Janeiro!$B$20</f>
        <v>24.258333333333329</v>
      </c>
      <c r="R20" s="19">
        <f>[16]Janeiro!$B$21</f>
        <v>24.720833333333331</v>
      </c>
      <c r="S20" s="19">
        <f>[16]Janeiro!$B$22</f>
        <v>25.6875</v>
      </c>
      <c r="T20" s="19">
        <f>[16]Janeiro!$B$23</f>
        <v>26.287500000000005</v>
      </c>
      <c r="U20" s="19">
        <f>[16]Janeiro!$B$24</f>
        <v>25.595833333333335</v>
      </c>
      <c r="V20" s="19">
        <f>[16]Janeiro!$B$25</f>
        <v>26.291666666666661</v>
      </c>
      <c r="W20" s="19">
        <f>[16]Janeiro!$B$26</f>
        <v>25.075000000000003</v>
      </c>
      <c r="X20" s="19">
        <f>[16]Janeiro!$B$27</f>
        <v>25.858333333333338</v>
      </c>
      <c r="Y20" s="19">
        <f>[16]Janeiro!$B$28</f>
        <v>26.787500000000005</v>
      </c>
      <c r="Z20" s="19">
        <f>[16]Janeiro!$B$29</f>
        <v>25.716666666666665</v>
      </c>
      <c r="AA20" s="19">
        <f>[16]Janeiro!$B$30</f>
        <v>25.145833333333332</v>
      </c>
      <c r="AB20" s="19">
        <f>[16]Janeiro!$B$31</f>
        <v>25</v>
      </c>
      <c r="AC20" s="19">
        <f>[16]Janeiro!$B$32</f>
        <v>24.925000000000008</v>
      </c>
      <c r="AD20" s="19">
        <f>[16]Janeiro!$B$33</f>
        <v>26.366666666666664</v>
      </c>
      <c r="AE20" s="19">
        <f>[16]Janeiro!$B$34</f>
        <v>26.870833333333337</v>
      </c>
      <c r="AF20" s="19">
        <f>[16]Janeiro!$B$35</f>
        <v>26.645833333333332</v>
      </c>
      <c r="AG20" s="39">
        <f t="shared" si="2"/>
        <v>25.151612903225811</v>
      </c>
    </row>
    <row r="21" spans="1:34" ht="17.100000000000001" customHeight="1" x14ac:dyDescent="0.2">
      <c r="A21" s="17" t="s">
        <v>12</v>
      </c>
      <c r="B21" s="19">
        <f>[17]Janeiro!$B$5</f>
        <v>25.520833333333329</v>
      </c>
      <c r="C21" s="19">
        <f>[17]Janeiro!$B$6</f>
        <v>24.537499999999998</v>
      </c>
      <c r="D21" s="19">
        <f>[17]Janeiro!$B$7</f>
        <v>27.125</v>
      </c>
      <c r="E21" s="19">
        <f>[17]Janeiro!$B$8</f>
        <v>28.649999999999995</v>
      </c>
      <c r="F21" s="19">
        <f>[17]Janeiro!$B$9</f>
        <v>28.016666666666669</v>
      </c>
      <c r="G21" s="19">
        <f>[17]Janeiro!$B$10</f>
        <v>27.612499999999997</v>
      </c>
      <c r="H21" s="19">
        <f>[17]Janeiro!$B$11</f>
        <v>28.304166666666671</v>
      </c>
      <c r="I21" s="19">
        <f>[17]Janeiro!$B$12</f>
        <v>30.329166666666666</v>
      </c>
      <c r="J21" s="19">
        <f>[17]Janeiro!$B$13</f>
        <v>27.033333333333331</v>
      </c>
      <c r="K21" s="19">
        <f>[17]Janeiro!$B$14</f>
        <v>26.170833333333331</v>
      </c>
      <c r="L21" s="19">
        <f>[17]Janeiro!$B$15</f>
        <v>27.65</v>
      </c>
      <c r="M21" s="19">
        <f>[17]Janeiro!$B$16</f>
        <v>26.516666666666666</v>
      </c>
      <c r="N21" s="19">
        <f>[17]Janeiro!$B$17</f>
        <v>28.220833333333335</v>
      </c>
      <c r="O21" s="19">
        <f>[17]Janeiro!$B$18</f>
        <v>27.604166666666661</v>
      </c>
      <c r="P21" s="19">
        <f>[17]Janeiro!$B$19</f>
        <v>26.537499999999998</v>
      </c>
      <c r="Q21" s="19">
        <f>[17]Janeiro!$B$20</f>
        <v>27.466666666666665</v>
      </c>
      <c r="R21" s="19">
        <f>[17]Janeiro!$B$21</f>
        <v>28.775000000000002</v>
      </c>
      <c r="S21" s="19">
        <f>[17]Janeiro!$B$22</f>
        <v>27.637499999999999</v>
      </c>
      <c r="T21" s="19">
        <f>[17]Janeiro!$B$23</f>
        <v>26.216666666666669</v>
      </c>
      <c r="U21" s="19">
        <f>[17]Janeiro!$B$24</f>
        <v>28.012499999999999</v>
      </c>
      <c r="V21" s="19">
        <f>[17]Janeiro!$B$25</f>
        <v>27.658333333333335</v>
      </c>
      <c r="W21" s="19">
        <f>[17]Janeiro!$B$26</f>
        <v>28.320833333333326</v>
      </c>
      <c r="X21" s="19">
        <f>[17]Janeiro!$B$27</f>
        <v>29.337500000000006</v>
      </c>
      <c r="Y21" s="19">
        <f>[17]Janeiro!$B$28</f>
        <v>28.270833333333332</v>
      </c>
      <c r="Z21" s="19">
        <f>[17]Janeiro!$B$29</f>
        <v>26.266666666666666</v>
      </c>
      <c r="AA21" s="19">
        <f>[17]Janeiro!$B$30</f>
        <v>26.216666666666669</v>
      </c>
      <c r="AB21" s="19">
        <f>[17]Janeiro!$B$31</f>
        <v>27.787499999999998</v>
      </c>
      <c r="AC21" s="19">
        <f>[17]Janeiro!$B$32</f>
        <v>27.616666666666671</v>
      </c>
      <c r="AD21" s="19">
        <f>[17]Janeiro!$B$33</f>
        <v>30.341666666666669</v>
      </c>
      <c r="AE21" s="19">
        <f>[17]Janeiro!$B$34</f>
        <v>30.854166666666661</v>
      </c>
      <c r="AF21" s="19">
        <f>[17]Janeiro!$B$35</f>
        <v>28.983333333333334</v>
      </c>
      <c r="AG21" s="39">
        <f t="shared" si="2"/>
        <v>27.728763440860217</v>
      </c>
    </row>
    <row r="22" spans="1:34" ht="17.100000000000001" customHeight="1" x14ac:dyDescent="0.2">
      <c r="A22" s="17" t="s">
        <v>13</v>
      </c>
      <c r="B22" s="19">
        <f>[18]Janeiro!$B$5</f>
        <v>27.366666666666664</v>
      </c>
      <c r="C22" s="19">
        <f>[18]Janeiro!$B$6</f>
        <v>24.691666666666663</v>
      </c>
      <c r="D22" s="19">
        <f>[18]Janeiro!$B$7</f>
        <v>27.75</v>
      </c>
      <c r="E22" s="19">
        <f>[18]Janeiro!$B$8</f>
        <v>29.074999999999992</v>
      </c>
      <c r="F22" s="19">
        <f>[18]Janeiro!$B$9</f>
        <v>27.666666666666668</v>
      </c>
      <c r="G22" s="19">
        <f>[18]Janeiro!$B$10</f>
        <v>28.945833333333336</v>
      </c>
      <c r="H22" s="19">
        <f>[18]Janeiro!$B$11</f>
        <v>28.766666666666666</v>
      </c>
      <c r="I22" s="19">
        <f>[18]Janeiro!$B$12</f>
        <v>30.479166666666668</v>
      </c>
      <c r="J22" s="19">
        <f>[18]Janeiro!$B$13</f>
        <v>30.399999999999995</v>
      </c>
      <c r="K22" s="19">
        <f>[18]Janeiro!$B$14</f>
        <v>25.816666666666666</v>
      </c>
      <c r="L22" s="19">
        <f>[18]Janeiro!$B$15</f>
        <v>27.783333333333335</v>
      </c>
      <c r="M22" s="19">
        <f>[18]Janeiro!$B$16</f>
        <v>27.074999999999999</v>
      </c>
      <c r="N22" s="19">
        <f>[18]Janeiro!$B$17</f>
        <v>27.354166666666668</v>
      </c>
      <c r="O22" s="19">
        <f>[18]Janeiro!$B$18</f>
        <v>26.712499999999995</v>
      </c>
      <c r="P22" s="19">
        <f>[18]Janeiro!$B$19</f>
        <v>27.629166666666663</v>
      </c>
      <c r="Q22" s="19">
        <f>[18]Janeiro!$B$20</f>
        <v>27.820833333333329</v>
      </c>
      <c r="R22" s="19">
        <f>[18]Janeiro!$B$21</f>
        <v>28.479166666666668</v>
      </c>
      <c r="S22" s="19">
        <f>[18]Janeiro!$B$22</f>
        <v>26.25833333333334</v>
      </c>
      <c r="T22" s="19">
        <f>[18]Janeiro!$B$23</f>
        <v>28</v>
      </c>
      <c r="U22" s="19">
        <f>[18]Janeiro!$B$24</f>
        <v>29.108333333333338</v>
      </c>
      <c r="V22" s="19">
        <f>[18]Janeiro!$B$25</f>
        <v>27.749999999999996</v>
      </c>
      <c r="W22" s="19">
        <f>[18]Janeiro!$B$26</f>
        <v>27.662500000000005</v>
      </c>
      <c r="X22" s="19">
        <f>[18]Janeiro!$B$27</f>
        <v>28.758333333333336</v>
      </c>
      <c r="Y22" s="19">
        <f>[18]Janeiro!$B$28</f>
        <v>28.666666666666671</v>
      </c>
      <c r="Z22" s="19">
        <f>[18]Janeiro!$B$29</f>
        <v>27.637500000000003</v>
      </c>
      <c r="AA22" s="19">
        <f>[18]Janeiro!$B$30</f>
        <v>25.833333333333332</v>
      </c>
      <c r="AB22" s="19">
        <f>[18]Janeiro!$B$31</f>
        <v>27.733333333333331</v>
      </c>
      <c r="AC22" s="19">
        <f>[18]Janeiro!$B$32</f>
        <v>27.987500000000001</v>
      </c>
      <c r="AD22" s="19">
        <f>[18]Janeiro!$B$33</f>
        <v>29.745833333333334</v>
      </c>
      <c r="AE22" s="19">
        <f>[18]Janeiro!$B$34</f>
        <v>28.629166666666666</v>
      </c>
      <c r="AF22" s="19">
        <f>[18]Janeiro!$B$35</f>
        <v>28.295833333333334</v>
      </c>
      <c r="AG22" s="39">
        <f t="shared" si="2"/>
        <v>27.931586021505378</v>
      </c>
    </row>
    <row r="23" spans="1:34" ht="17.100000000000001" customHeight="1" x14ac:dyDescent="0.2">
      <c r="A23" s="17" t="s">
        <v>14</v>
      </c>
      <c r="B23" s="19">
        <f>[19]Janeiro!$B$5</f>
        <v>25.937500000000004</v>
      </c>
      <c r="C23" s="19">
        <f>[19]Janeiro!$B$6</f>
        <v>25.808333333333334</v>
      </c>
      <c r="D23" s="19">
        <f>[19]Janeiro!$B$7</f>
        <v>27.670833333333334</v>
      </c>
      <c r="E23" s="19">
        <f>[19]Janeiro!$B$8</f>
        <v>27.425000000000001</v>
      </c>
      <c r="F23" s="19">
        <f>[19]Janeiro!$B$9</f>
        <v>27.195833333333336</v>
      </c>
      <c r="G23" s="19">
        <f>[19]Janeiro!$B$10</f>
        <v>28.100000000000009</v>
      </c>
      <c r="H23" s="19">
        <f>[19]Janeiro!$B$11</f>
        <v>26.899999999999995</v>
      </c>
      <c r="I23" s="19">
        <f>[19]Janeiro!$B$12</f>
        <v>26.762500000000003</v>
      </c>
      <c r="J23" s="19">
        <f>[19]Janeiro!$B$13</f>
        <v>25.345833333333331</v>
      </c>
      <c r="K23" s="19">
        <f>[19]Janeiro!$B$14</f>
        <v>25.241666666666671</v>
      </c>
      <c r="L23" s="19">
        <f>[19]Janeiro!$B$15</f>
        <v>24.391666666666666</v>
      </c>
      <c r="M23" s="19">
        <f>[19]Janeiro!$B$16</f>
        <v>24.174999999999997</v>
      </c>
      <c r="N23" s="19">
        <f>[19]Janeiro!$B$17</f>
        <v>24.170833333333334</v>
      </c>
      <c r="O23" s="19">
        <f>[19]Janeiro!$B$18</f>
        <v>24.033333333333331</v>
      </c>
      <c r="P23" s="19">
        <f>[19]Janeiro!$B$19</f>
        <v>24.224999999999998</v>
      </c>
      <c r="Q23" s="19">
        <f>[19]Janeiro!$B$20</f>
        <v>23.245833333333334</v>
      </c>
      <c r="R23" s="19">
        <f>[19]Janeiro!$B$21</f>
        <v>25.391666666666666</v>
      </c>
      <c r="S23" s="19">
        <f>[19]Janeiro!$B$22</f>
        <v>26.116666666666664</v>
      </c>
      <c r="T23" s="19">
        <f>[19]Janeiro!$B$23</f>
        <v>27.416666666666671</v>
      </c>
      <c r="U23" s="19">
        <f>[19]Janeiro!$B$24</f>
        <v>26.624999999999996</v>
      </c>
      <c r="V23" s="19">
        <f>[19]Janeiro!$B$25</f>
        <v>25.350000000000005</v>
      </c>
      <c r="W23" s="19">
        <f>[19]Janeiro!$B$26</f>
        <v>25.929166666666671</v>
      </c>
      <c r="X23" s="19">
        <f>[19]Janeiro!$B$27</f>
        <v>27.033333333333331</v>
      </c>
      <c r="Y23" s="19">
        <f>[19]Janeiro!$B$28</f>
        <v>27.041666666666668</v>
      </c>
      <c r="Z23" s="19">
        <f>[19]Janeiro!$B$29</f>
        <v>26.445833333333329</v>
      </c>
      <c r="AA23" s="19">
        <f>[19]Janeiro!$B$30</f>
        <v>25.262499999999999</v>
      </c>
      <c r="AB23" s="19">
        <f>[19]Janeiro!$B$31</f>
        <v>27.24166666666666</v>
      </c>
      <c r="AC23" s="19">
        <f>[19]Janeiro!$B$32</f>
        <v>27.287499999999998</v>
      </c>
      <c r="AD23" s="19">
        <f>[19]Janeiro!$B$33</f>
        <v>26.95</v>
      </c>
      <c r="AE23" s="19">
        <f>[19]Janeiro!$B$34</f>
        <v>26.291666666666661</v>
      </c>
      <c r="AF23" s="19">
        <f>[19]Janeiro!$B$35</f>
        <v>23.758333333333329</v>
      </c>
      <c r="AG23" s="39">
        <f t="shared" si="2"/>
        <v>25.960349462365592</v>
      </c>
    </row>
    <row r="24" spans="1:34" ht="17.100000000000001" customHeight="1" x14ac:dyDescent="0.2">
      <c r="A24" s="17" t="s">
        <v>15</v>
      </c>
      <c r="B24" s="19">
        <f>[20]Janeiro!$B$5</f>
        <v>21.841666666666672</v>
      </c>
      <c r="C24" s="19">
        <f>[20]Janeiro!$B$6</f>
        <v>21.095833333333335</v>
      </c>
      <c r="D24" s="19">
        <f>[20]Janeiro!$B$7</f>
        <v>23.379166666666663</v>
      </c>
      <c r="E24" s="19">
        <f>[20]Janeiro!$B$8</f>
        <v>23.645833333333329</v>
      </c>
      <c r="F24" s="19">
        <f>[20]Janeiro!$B$9</f>
        <v>25.524999999999995</v>
      </c>
      <c r="G24" s="19">
        <f>[20]Janeiro!$B$10</f>
        <v>27.266666666666669</v>
      </c>
      <c r="H24" s="19">
        <f>[20]Janeiro!$B$11</f>
        <v>25.787499999999998</v>
      </c>
      <c r="I24" s="19">
        <f>[20]Janeiro!$B$12</f>
        <v>27.55</v>
      </c>
      <c r="J24" s="19">
        <f>[20]Janeiro!$B$13</f>
        <v>22.279166666666665</v>
      </c>
      <c r="K24" s="19">
        <f>[20]Janeiro!$B$14</f>
        <v>24.729166666666661</v>
      </c>
      <c r="L24" s="19">
        <f>[20]Janeiro!$B$15</f>
        <v>24.062500000000004</v>
      </c>
      <c r="M24" s="19">
        <f>[20]Janeiro!$B$16</f>
        <v>22.525000000000002</v>
      </c>
      <c r="N24" s="19">
        <f>[20]Janeiro!$B$17</f>
        <v>23.308333333333334</v>
      </c>
      <c r="O24" s="19">
        <f>[20]Janeiro!$B$18</f>
        <v>23.55</v>
      </c>
      <c r="P24" s="19">
        <f>[20]Janeiro!$B$19</f>
        <v>23.416666666666668</v>
      </c>
      <c r="Q24" s="19">
        <f>[20]Janeiro!$B$20</f>
        <v>25.345833333333335</v>
      </c>
      <c r="R24" s="19">
        <f>[20]Janeiro!$B$21</f>
        <v>25.158333333333335</v>
      </c>
      <c r="S24" s="19">
        <f>[20]Janeiro!$B$22</f>
        <v>25.745833333333337</v>
      </c>
      <c r="T24" s="19">
        <f>[20]Janeiro!$B$23</f>
        <v>26.862500000000008</v>
      </c>
      <c r="U24" s="19">
        <f>[20]Janeiro!$B$24</f>
        <v>25.004166666666663</v>
      </c>
      <c r="V24" s="19">
        <f>[20]Janeiro!$B$25</f>
        <v>24.654166666666665</v>
      </c>
      <c r="W24" s="19">
        <f>[20]Janeiro!$B$26</f>
        <v>23.891666666666666</v>
      </c>
      <c r="X24" s="19">
        <f>[20]Janeiro!$B$27</f>
        <v>25.466666666666669</v>
      </c>
      <c r="Y24" s="19">
        <f>[20]Janeiro!$B$28</f>
        <v>26.625</v>
      </c>
      <c r="Z24" s="19">
        <f>[20]Janeiro!$B$29</f>
        <v>25.279166666666672</v>
      </c>
      <c r="AA24" s="19">
        <f>[20]Janeiro!$B$30</f>
        <v>22.670833333333334</v>
      </c>
      <c r="AB24" s="19">
        <f>[20]Janeiro!$B$31</f>
        <v>24.083333333333332</v>
      </c>
      <c r="AC24" s="19">
        <f>[20]Janeiro!$B$32</f>
        <v>26.662499999999998</v>
      </c>
      <c r="AD24" s="19">
        <f>[20]Janeiro!$B$33</f>
        <v>26.395833333333332</v>
      </c>
      <c r="AE24" s="19">
        <f>[20]Janeiro!$B$34</f>
        <v>26.854166666666661</v>
      </c>
      <c r="AF24" s="19">
        <f>[20]Janeiro!$B$35</f>
        <v>26.879166666666666</v>
      </c>
      <c r="AG24" s="39">
        <f t="shared" si="2"/>
        <v>24.759408602150547</v>
      </c>
    </row>
    <row r="25" spans="1:34" ht="17.100000000000001" customHeight="1" x14ac:dyDescent="0.2">
      <c r="A25" s="17" t="s">
        <v>16</v>
      </c>
      <c r="B25" s="19">
        <f>[21]Janeiro!$B$5</f>
        <v>24.658333333333335</v>
      </c>
      <c r="C25" s="19">
        <f>[21]Janeiro!$B$6</f>
        <v>24.166666666666661</v>
      </c>
      <c r="D25" s="19">
        <f>[21]Janeiro!$B$7</f>
        <v>26.5625</v>
      </c>
      <c r="E25" s="19">
        <f>[21]Janeiro!$B$8</f>
        <v>29.487499999999997</v>
      </c>
      <c r="F25" s="19">
        <f>[21]Janeiro!$B$9</f>
        <v>30.779166666666654</v>
      </c>
      <c r="G25" s="19">
        <f>[21]Janeiro!$B$10</f>
        <v>30.724999999999998</v>
      </c>
      <c r="H25" s="19">
        <f>[21]Janeiro!$B$11</f>
        <v>31.466666666666658</v>
      </c>
      <c r="I25" s="19">
        <f>[21]Janeiro!$B$12</f>
        <v>32.19583333333334</v>
      </c>
      <c r="J25" s="19">
        <f>[21]Janeiro!$B$13</f>
        <v>28.404166666666658</v>
      </c>
      <c r="K25" s="19">
        <f>[21]Janeiro!$B$14</f>
        <v>27.241666666666674</v>
      </c>
      <c r="L25" s="19">
        <f>[21]Janeiro!$B$15</f>
        <v>29.166666666666668</v>
      </c>
      <c r="M25" s="19">
        <f>[21]Janeiro!$B$16</f>
        <v>28.258333333333336</v>
      </c>
      <c r="N25" s="19">
        <f>[21]Janeiro!$B$17</f>
        <v>28.375</v>
      </c>
      <c r="O25" s="19">
        <f>[21]Janeiro!$B$18</f>
        <v>29.375000000000004</v>
      </c>
      <c r="P25" s="19">
        <f>[21]Janeiro!$B$19</f>
        <v>29.13333333333334</v>
      </c>
      <c r="Q25" s="19">
        <f>[21]Janeiro!$B$20</f>
        <v>30.283333333333331</v>
      </c>
      <c r="R25" s="19">
        <f>[21]Janeiro!$B$21</f>
        <v>29.141666666666666</v>
      </c>
      <c r="S25" s="19">
        <f>[21]Janeiro!$B$22</f>
        <v>28.850000000000009</v>
      </c>
      <c r="T25" s="19">
        <f>[21]Janeiro!$B$23</f>
        <v>29.770833333333339</v>
      </c>
      <c r="U25" s="19">
        <f>[21]Janeiro!$B$24</f>
        <v>28.475000000000005</v>
      </c>
      <c r="V25" s="19">
        <f>[21]Janeiro!$B$25</f>
        <v>27.487500000000001</v>
      </c>
      <c r="W25" s="19">
        <f>[21]Janeiro!$B$26</f>
        <v>30.212499999999995</v>
      </c>
      <c r="X25" s="19">
        <f>[21]Janeiro!$B$27</f>
        <v>31.379166666666666</v>
      </c>
      <c r="Y25" s="19">
        <f>[21]Janeiro!$B$28</f>
        <v>30.937500000000004</v>
      </c>
      <c r="Z25" s="19">
        <f>[21]Janeiro!$B$29</f>
        <v>26.962500000000002</v>
      </c>
      <c r="AA25" s="19">
        <f>[21]Janeiro!$B$30</f>
        <v>25.537500000000005</v>
      </c>
      <c r="AB25" s="19">
        <f>[21]Janeiro!$B$31</f>
        <v>27.374999999999996</v>
      </c>
      <c r="AC25" s="19">
        <f>[21]Janeiro!$B$32</f>
        <v>28.325000000000003</v>
      </c>
      <c r="AD25" s="19">
        <f>[21]Janeiro!$B$33</f>
        <v>30.854166666666671</v>
      </c>
      <c r="AE25" s="19">
        <f>[21]Janeiro!$B$34</f>
        <v>31.199999999999992</v>
      </c>
      <c r="AF25" s="19">
        <f>[21]Janeiro!$B$35</f>
        <v>32.225000000000001</v>
      </c>
      <c r="AG25" s="39">
        <f t="shared" si="2"/>
        <v>29.000403225806455</v>
      </c>
    </row>
    <row r="26" spans="1:34" ht="17.100000000000001" customHeight="1" x14ac:dyDescent="0.2">
      <c r="A26" s="17" t="s">
        <v>17</v>
      </c>
      <c r="B26" s="19">
        <f>[22]Janeiro!$B$5</f>
        <v>24.266666666666666</v>
      </c>
      <c r="C26" s="19">
        <f>[22]Janeiro!$B$6</f>
        <v>23.970833333333335</v>
      </c>
      <c r="D26" s="19">
        <f>[22]Janeiro!$B$7</f>
        <v>24.766666666666669</v>
      </c>
      <c r="E26" s="19">
        <f>[22]Janeiro!$B$8</f>
        <v>24.916666666666671</v>
      </c>
      <c r="F26" s="19">
        <f>[22]Janeiro!$B$9</f>
        <v>26.916666666666671</v>
      </c>
      <c r="G26" s="19">
        <f>[22]Janeiro!$B$10</f>
        <v>27.974999999999998</v>
      </c>
      <c r="H26" s="19">
        <f>[22]Janeiro!$B$11</f>
        <v>27.558333333333337</v>
      </c>
      <c r="I26" s="19">
        <f>[22]Janeiro!$B$12</f>
        <v>27.482608695652175</v>
      </c>
      <c r="J26" s="19">
        <f>[22]Janeiro!$B$13</f>
        <v>23.204166666666676</v>
      </c>
      <c r="K26" s="19">
        <f>[22]Janeiro!$B$14</f>
        <v>24.391666666666666</v>
      </c>
      <c r="L26" s="19">
        <f>[22]Janeiro!$B$15</f>
        <v>25.229166666666671</v>
      </c>
      <c r="M26" s="19">
        <f>[22]Janeiro!$B$16</f>
        <v>23.708333333333332</v>
      </c>
      <c r="N26" s="19">
        <f>[22]Janeiro!$B$17</f>
        <v>24.641666666666666</v>
      </c>
      <c r="O26" s="19">
        <f>[22]Janeiro!$B$18</f>
        <v>24.974999999999994</v>
      </c>
      <c r="P26" s="19">
        <f>[22]Janeiro!$B$19</f>
        <v>25.283333333333335</v>
      </c>
      <c r="Q26" s="19">
        <f>[22]Janeiro!$B$20</f>
        <v>24.404166666666669</v>
      </c>
      <c r="R26" s="19">
        <f>[22]Janeiro!$B$21</f>
        <v>24.895833333333332</v>
      </c>
      <c r="S26" s="19">
        <f>[22]Janeiro!$B$22</f>
        <v>26.308333333333337</v>
      </c>
      <c r="T26" s="19">
        <f>[22]Janeiro!$B$23</f>
        <v>26.765217391304351</v>
      </c>
      <c r="U26" s="19">
        <f>[22]Janeiro!$B$24</f>
        <v>25.683333333333326</v>
      </c>
      <c r="V26" s="19">
        <f>[22]Janeiro!$B$25</f>
        <v>26.220833333333331</v>
      </c>
      <c r="W26" s="19">
        <f>[22]Janeiro!$B$26</f>
        <v>25.804166666666664</v>
      </c>
      <c r="X26" s="19">
        <f>[22]Janeiro!$B$27</f>
        <v>25.595833333333328</v>
      </c>
      <c r="Y26" s="19">
        <f>[22]Janeiro!$B$28</f>
        <v>27.224999999999998</v>
      </c>
      <c r="Z26" s="19">
        <f>[22]Janeiro!$B$29</f>
        <v>26.083333333333329</v>
      </c>
      <c r="AA26" s="19">
        <f>[22]Janeiro!$B$30</f>
        <v>25.704166666666669</v>
      </c>
      <c r="AB26" s="19">
        <f>[22]Janeiro!$B$31</f>
        <v>25.208333333333329</v>
      </c>
      <c r="AC26" s="19">
        <f>[22]Janeiro!$B$32</f>
        <v>26.275000000000002</v>
      </c>
      <c r="AD26" s="19">
        <f>[22]Janeiro!$B$33</f>
        <v>27.174999999999997</v>
      </c>
      <c r="AE26" s="19">
        <f>[22]Janeiro!$B$34</f>
        <v>27.325000000000006</v>
      </c>
      <c r="AF26" s="19">
        <f>[22]Janeiro!$B$35</f>
        <v>27.033333333333335</v>
      </c>
      <c r="AG26" s="39">
        <f t="shared" si="2"/>
        <v>25.709472884525479</v>
      </c>
    </row>
    <row r="27" spans="1:34" ht="17.100000000000001" customHeight="1" x14ac:dyDescent="0.2">
      <c r="A27" s="17" t="s">
        <v>18</v>
      </c>
      <c r="B27" s="19">
        <f>[23]Janeiro!$B$5</f>
        <v>23.525000000000006</v>
      </c>
      <c r="C27" s="19">
        <f>[23]Janeiro!$B$6</f>
        <v>23.229166666666668</v>
      </c>
      <c r="D27" s="19">
        <f>[23]Janeiro!$B$7</f>
        <v>23.737499999999997</v>
      </c>
      <c r="E27" s="19">
        <f>[23]Janeiro!$B$8</f>
        <v>23.824999999999999</v>
      </c>
      <c r="F27" s="19">
        <f>[23]Janeiro!$B$9</f>
        <v>25.016666666666662</v>
      </c>
      <c r="G27" s="19">
        <f>[23]Janeiro!$B$10</f>
        <v>25.825000000000003</v>
      </c>
      <c r="H27" s="19">
        <f>[23]Janeiro!$B$11</f>
        <v>25.308333333333326</v>
      </c>
      <c r="I27" s="19">
        <f>[23]Janeiro!$B$12</f>
        <v>25.529166666666669</v>
      </c>
      <c r="J27" s="19">
        <f>[23]Janeiro!$B$13</f>
        <v>23.895833333333329</v>
      </c>
      <c r="K27" s="19">
        <f>[23]Janeiro!$B$14</f>
        <v>22.520833333333329</v>
      </c>
      <c r="L27" s="19">
        <f>[23]Janeiro!$B$15</f>
        <v>23.158333333333335</v>
      </c>
      <c r="M27" s="19">
        <f>[23]Janeiro!$B$16</f>
        <v>22.979166666666668</v>
      </c>
      <c r="N27" s="19">
        <f>[23]Janeiro!$B$17</f>
        <v>22.8</v>
      </c>
      <c r="O27" s="19">
        <f>[23]Janeiro!$B$18</f>
        <v>22.162499999999998</v>
      </c>
      <c r="P27" s="19">
        <f>[23]Janeiro!$B$19</f>
        <v>22.974999999999998</v>
      </c>
      <c r="Q27" s="19">
        <f>[23]Janeiro!$B$20</f>
        <v>22.674999999999997</v>
      </c>
      <c r="R27" s="19">
        <f>[23]Janeiro!$B$21</f>
        <v>23.729166666666671</v>
      </c>
      <c r="S27" s="19">
        <f>[23]Janeiro!$B$22</f>
        <v>24.691666666666666</v>
      </c>
      <c r="T27" s="19">
        <f>[23]Janeiro!$B$23</f>
        <v>24.837500000000002</v>
      </c>
      <c r="U27" s="19">
        <f>[23]Janeiro!$B$24</f>
        <v>25.308333333333334</v>
      </c>
      <c r="V27" s="19">
        <f>[23]Janeiro!$B$25</f>
        <v>24.324999999999999</v>
      </c>
      <c r="W27" s="19">
        <f>[23]Janeiro!$B$26</f>
        <v>24.033333333333331</v>
      </c>
      <c r="X27" s="19">
        <f>[23]Janeiro!$B$27</f>
        <v>24.716666666666669</v>
      </c>
      <c r="Y27" s="19">
        <f>[23]Janeiro!$B$28</f>
        <v>25.5</v>
      </c>
      <c r="Z27" s="19">
        <f>[23]Janeiro!$B$29</f>
        <v>24.375000000000004</v>
      </c>
      <c r="AA27" s="19">
        <f>[23]Janeiro!$B$30</f>
        <v>23.279166666666672</v>
      </c>
      <c r="AB27" s="19">
        <f>[23]Janeiro!$B$31</f>
        <v>24.841666666666665</v>
      </c>
      <c r="AC27" s="19">
        <f>[23]Janeiro!$B$32</f>
        <v>25.433333333333337</v>
      </c>
      <c r="AD27" s="19">
        <f>[23]Janeiro!$B$33</f>
        <v>25.191666666666674</v>
      </c>
      <c r="AE27" s="19">
        <f>[23]Janeiro!$B$34</f>
        <v>24.841666666666658</v>
      </c>
      <c r="AF27" s="19">
        <f>[23]Janeiro!$B$35</f>
        <v>23.270833333333339</v>
      </c>
      <c r="AG27" s="39">
        <f t="shared" si="2"/>
        <v>24.11411290322582</v>
      </c>
    </row>
    <row r="28" spans="1:34" ht="17.100000000000001" customHeight="1" x14ac:dyDescent="0.2">
      <c r="A28" s="17" t="s">
        <v>19</v>
      </c>
      <c r="B28" s="19">
        <f>[24]Janeiro!$B$5</f>
        <v>21.091666666666669</v>
      </c>
      <c r="C28" s="19">
        <f>[24]Janeiro!$B$6</f>
        <v>21.791666666666671</v>
      </c>
      <c r="D28" s="19">
        <f>[24]Janeiro!$B$7</f>
        <v>23.420833333333338</v>
      </c>
      <c r="E28" s="19">
        <f>[24]Janeiro!$B$8</f>
        <v>25.262500000000006</v>
      </c>
      <c r="F28" s="19">
        <f>[24]Janeiro!$B$9</f>
        <v>26.9375</v>
      </c>
      <c r="G28" s="19">
        <f>[24]Janeiro!$B$10</f>
        <v>27.512499999999989</v>
      </c>
      <c r="H28" s="19">
        <f>[24]Janeiro!$B$11</f>
        <v>26.233333333333331</v>
      </c>
      <c r="I28" s="19">
        <f>[24]Janeiro!$B$12</f>
        <v>25.762499999999992</v>
      </c>
      <c r="J28" s="19">
        <f>[24]Janeiro!$B$13</f>
        <v>23.787499999999998</v>
      </c>
      <c r="K28" s="19">
        <f>[24]Janeiro!$B$14</f>
        <v>25.329166666666669</v>
      </c>
      <c r="L28" s="19">
        <f>[24]Janeiro!$B$15</f>
        <v>24.316666666666666</v>
      </c>
      <c r="M28" s="19">
        <f>[24]Janeiro!$B$16</f>
        <v>23.650000000000002</v>
      </c>
      <c r="N28" s="19">
        <f>[24]Janeiro!$B$17</f>
        <v>23.941666666666666</v>
      </c>
      <c r="O28" s="19">
        <f>[24]Janeiro!$B$18</f>
        <v>25.433333333333334</v>
      </c>
      <c r="P28" s="19">
        <f>[24]Janeiro!$B$19</f>
        <v>24.708333333333339</v>
      </c>
      <c r="Q28" s="19">
        <f>[24]Janeiro!$B$20</f>
        <v>25.383333333333336</v>
      </c>
      <c r="R28" s="19">
        <f>[24]Janeiro!$B$21</f>
        <v>26.133333333333336</v>
      </c>
      <c r="S28" s="19">
        <f>[24]Janeiro!$B$22</f>
        <v>27.266666666666666</v>
      </c>
      <c r="T28" s="19">
        <f>[24]Janeiro!$B$23</f>
        <v>26.929166666666664</v>
      </c>
      <c r="U28" s="19">
        <f>[24]Janeiro!$B$24</f>
        <v>25.058333333333334</v>
      </c>
      <c r="V28" s="19">
        <f>[24]Janeiro!$B$25</f>
        <v>25.079166666666669</v>
      </c>
      <c r="W28" s="19">
        <f>[24]Janeiro!$B$26</f>
        <v>25.304166666666664</v>
      </c>
      <c r="X28" s="19">
        <f>[24]Janeiro!$B$27</f>
        <v>26.191666666666666</v>
      </c>
      <c r="Y28" s="19">
        <f>[24]Janeiro!$B$28</f>
        <v>27.583333333333329</v>
      </c>
      <c r="Z28" s="19">
        <f>[24]Janeiro!$B$29</f>
        <v>24.716666666666665</v>
      </c>
      <c r="AA28" s="19">
        <f>[24]Janeiro!$B$30</f>
        <v>23.541666666666668</v>
      </c>
      <c r="AB28" s="19">
        <f>[24]Janeiro!$B$31</f>
        <v>23.824999999999999</v>
      </c>
      <c r="AC28" s="19">
        <f>[24]Janeiro!$B$32</f>
        <v>26.804166666666664</v>
      </c>
      <c r="AD28" s="19">
        <f>[24]Janeiro!$B$33</f>
        <v>28.016666666666666</v>
      </c>
      <c r="AE28" s="19">
        <f>[24]Janeiro!$B$34</f>
        <v>27.866666666666664</v>
      </c>
      <c r="AF28" s="19">
        <f>[24]Janeiro!$B$35</f>
        <v>28.462500000000006</v>
      </c>
      <c r="AG28" s="39">
        <f t="shared" si="2"/>
        <v>25.398118279569893</v>
      </c>
    </row>
    <row r="29" spans="1:34" ht="17.100000000000001" customHeight="1" x14ac:dyDescent="0.2">
      <c r="A29" s="17" t="s">
        <v>31</v>
      </c>
      <c r="B29" s="19">
        <f>[25]Janeiro!$B$5</f>
        <v>24.550000000000008</v>
      </c>
      <c r="C29" s="19">
        <f>[25]Janeiro!$B$6</f>
        <v>22.766666666666669</v>
      </c>
      <c r="D29" s="19">
        <f>[25]Janeiro!$B$7</f>
        <v>24.375</v>
      </c>
      <c r="E29" s="19">
        <f>[25]Janeiro!$B$8</f>
        <v>24.683333333333326</v>
      </c>
      <c r="F29" s="19">
        <f>[25]Janeiro!$B$9</f>
        <v>27.0625</v>
      </c>
      <c r="G29" s="19">
        <f>[25]Janeiro!$B$10</f>
        <v>26.5625</v>
      </c>
      <c r="H29" s="19">
        <f>[25]Janeiro!$B$11</f>
        <v>26.791666666666661</v>
      </c>
      <c r="I29" s="19">
        <f>[25]Janeiro!$B$12</f>
        <v>26.020833333333329</v>
      </c>
      <c r="J29" s="19">
        <f>[25]Janeiro!$B$13</f>
        <v>23.712500000000002</v>
      </c>
      <c r="K29" s="19">
        <f>[25]Janeiro!$B$14</f>
        <v>23.695833333333336</v>
      </c>
      <c r="L29" s="19">
        <f>[25]Janeiro!$B$15</f>
        <v>24.433333333333334</v>
      </c>
      <c r="M29" s="19">
        <f>[25]Janeiro!$B$16</f>
        <v>23.704166666666666</v>
      </c>
      <c r="N29" s="19">
        <f>[25]Janeiro!$B$17</f>
        <v>24.233333333333331</v>
      </c>
      <c r="O29" s="19">
        <f>[25]Janeiro!$B$18</f>
        <v>25.349999999999994</v>
      </c>
      <c r="P29" s="19">
        <f>[25]Janeiro!$B$19</f>
        <v>24.133333333333336</v>
      </c>
      <c r="Q29" s="19">
        <f>[25]Janeiro!$B$20</f>
        <v>24.791666666666668</v>
      </c>
      <c r="R29" s="19">
        <f>[25]Janeiro!$B$21</f>
        <v>24.833333333333332</v>
      </c>
      <c r="S29" s="19">
        <f>[25]Janeiro!$B$22</f>
        <v>25.883333333333336</v>
      </c>
      <c r="T29" s="19">
        <f>[25]Janeiro!$B$23</f>
        <v>25.766666666666666</v>
      </c>
      <c r="U29" s="19">
        <f>[25]Janeiro!$B$24</f>
        <v>25.9375</v>
      </c>
      <c r="V29" s="19">
        <f>[25]Janeiro!$B$25</f>
        <v>25.570833333333336</v>
      </c>
      <c r="W29" s="19">
        <f>[25]Janeiro!$B$26</f>
        <v>25.166666666666671</v>
      </c>
      <c r="X29" s="19">
        <f>[25]Janeiro!$B$27</f>
        <v>26.016666666666669</v>
      </c>
      <c r="Y29" s="19">
        <f>[25]Janeiro!$B$28</f>
        <v>27.266666666666666</v>
      </c>
      <c r="Z29" s="19">
        <f>[25]Janeiro!$B$29</f>
        <v>24.420833333333334</v>
      </c>
      <c r="AA29" s="19">
        <f>[25]Janeiro!$B$30</f>
        <v>24.883333333333329</v>
      </c>
      <c r="AB29" s="19">
        <f>[25]Janeiro!$B$31</f>
        <v>25.212499999999995</v>
      </c>
      <c r="AC29" s="19">
        <f>[25]Janeiro!$B$32</f>
        <v>27.220833333333331</v>
      </c>
      <c r="AD29" s="19">
        <f>[25]Janeiro!$B$33</f>
        <v>27.295833333333338</v>
      </c>
      <c r="AE29" s="19">
        <f>[25]Janeiro!$B$34</f>
        <v>28.024999999999995</v>
      </c>
      <c r="AF29" s="19">
        <f>[25]Janeiro!$B$35</f>
        <v>27.179166666666674</v>
      </c>
      <c r="AG29" s="39">
        <f t="shared" si="2"/>
        <v>25.404704301075263</v>
      </c>
    </row>
    <row r="30" spans="1:34" ht="17.100000000000001" customHeight="1" x14ac:dyDescent="0.2">
      <c r="A30" s="17" t="s">
        <v>52</v>
      </c>
      <c r="B30" s="19">
        <f>[26]Janeiro!$B$5</f>
        <v>25.424999999999997</v>
      </c>
      <c r="C30" s="19">
        <f>[26]Janeiro!$B$6</f>
        <v>24.129166666666666</v>
      </c>
      <c r="D30" s="19">
        <f>[26]Janeiro!$B$7</f>
        <v>26.420833333333334</v>
      </c>
      <c r="E30" s="19">
        <f>[26]Janeiro!$B$8</f>
        <v>27.029166666666669</v>
      </c>
      <c r="F30" s="19">
        <f>[26]Janeiro!$B$9</f>
        <v>25.883333333333329</v>
      </c>
      <c r="G30" s="19">
        <f>[26]Janeiro!$B$10</f>
        <v>26.904166666666665</v>
      </c>
      <c r="H30" s="19">
        <f>[26]Janeiro!$B$11</f>
        <v>27.016666666666669</v>
      </c>
      <c r="I30" s="19">
        <f>[26]Janeiro!$B$12</f>
        <v>26.845833333333335</v>
      </c>
      <c r="J30" s="19">
        <f>[26]Janeiro!$B$13</f>
        <v>25.870833333333341</v>
      </c>
      <c r="K30" s="19">
        <f>[26]Janeiro!$B$14</f>
        <v>24.474999999999998</v>
      </c>
      <c r="L30" s="19">
        <f>[26]Janeiro!$B$15</f>
        <v>24.370833333333334</v>
      </c>
      <c r="M30" s="19">
        <f>[26]Janeiro!$B$16</f>
        <v>25.395833333333332</v>
      </c>
      <c r="N30" s="19">
        <f>[26]Janeiro!$B$17</f>
        <v>24.299999999999997</v>
      </c>
      <c r="O30" s="19">
        <f>[26]Janeiro!$B$18</f>
        <v>22.716666666666669</v>
      </c>
      <c r="P30" s="19">
        <f>[26]Janeiro!$B$19</f>
        <v>23.741666666666674</v>
      </c>
      <c r="Q30" s="19">
        <f>[26]Janeiro!$B$20</f>
        <v>24.182608695652171</v>
      </c>
      <c r="R30" s="19">
        <f>[26]Janeiro!$B$21</f>
        <v>25.8125</v>
      </c>
      <c r="S30" s="19">
        <f>[26]Janeiro!$B$22</f>
        <v>25.683333333333337</v>
      </c>
      <c r="T30" s="19">
        <f>[26]Janeiro!$B$23</f>
        <v>25.420833333333334</v>
      </c>
      <c r="U30" s="19">
        <f>[26]Janeiro!$B$24</f>
        <v>24.320833333333336</v>
      </c>
      <c r="V30" s="19">
        <f>[26]Janeiro!$B$25</f>
        <v>24.308333333333334</v>
      </c>
      <c r="W30" s="19">
        <f>[26]Janeiro!$B$26</f>
        <v>23.786956521739132</v>
      </c>
      <c r="X30" s="19">
        <f>[26]Janeiro!$B$27</f>
        <v>25.237500000000001</v>
      </c>
      <c r="Y30" s="19">
        <f>[26]Janeiro!$B$28</f>
        <v>24.716666666666665</v>
      </c>
      <c r="Z30" s="19">
        <f>[26]Janeiro!$B$29</f>
        <v>24.512500000000003</v>
      </c>
      <c r="AA30" s="19">
        <f>[26]Janeiro!$B$30</f>
        <v>23.262499999999999</v>
      </c>
      <c r="AB30" s="19">
        <f>[26]Janeiro!$B$31</f>
        <v>24.320833333333336</v>
      </c>
      <c r="AC30" s="19">
        <f>[26]Janeiro!$B$32</f>
        <v>25.979166666666661</v>
      </c>
      <c r="AD30" s="19">
        <f>[26]Janeiro!$B$33</f>
        <v>25.183333333333337</v>
      </c>
      <c r="AE30" s="58" t="str">
        <f>[26]Janeiro!$B$34</f>
        <v>*</v>
      </c>
      <c r="AF30" s="58" t="str">
        <f>[26]Janeiro!$B$35</f>
        <v>*</v>
      </c>
      <c r="AG30" s="39">
        <f>AVERAGE(B30:AF30)</f>
        <v>25.077686156921541</v>
      </c>
    </row>
    <row r="31" spans="1:34" ht="17.100000000000001" customHeight="1" x14ac:dyDescent="0.2">
      <c r="A31" s="17" t="s">
        <v>20</v>
      </c>
      <c r="B31" s="19">
        <f>[27]Janeiro!$B$5</f>
        <v>26.162500000000005</v>
      </c>
      <c r="C31" s="19">
        <f>[27]Janeiro!$B$6</f>
        <v>25.733333333333338</v>
      </c>
      <c r="D31" s="19">
        <f>[27]Janeiro!$B$7</f>
        <v>27.504166666666674</v>
      </c>
      <c r="E31" s="19">
        <f>[27]Janeiro!$B$8</f>
        <v>28.375</v>
      </c>
      <c r="F31" s="19">
        <f>[27]Janeiro!$B$9</f>
        <v>28.712499999999995</v>
      </c>
      <c r="G31" s="19">
        <f>[27]Janeiro!$B$10</f>
        <v>28.950000000000003</v>
      </c>
      <c r="H31" s="19">
        <f>[27]Janeiro!$B$11</f>
        <v>28.229166666666668</v>
      </c>
      <c r="I31" s="19">
        <f>[27]Janeiro!$B$12</f>
        <v>26.425000000000001</v>
      </c>
      <c r="J31" s="19">
        <f>[27]Janeiro!$B$13</f>
        <v>26.0625</v>
      </c>
      <c r="K31" s="19">
        <f>[27]Janeiro!$B$14</f>
        <v>25.608333333333331</v>
      </c>
      <c r="L31" s="19">
        <f>[27]Janeiro!$B$15</f>
        <v>25.374999999999989</v>
      </c>
      <c r="M31" s="19">
        <f>[27]Janeiro!$B$16</f>
        <v>25.362499999999997</v>
      </c>
      <c r="N31" s="19">
        <f>[27]Janeiro!$B$17</f>
        <v>24.504166666666666</v>
      </c>
      <c r="O31" s="19">
        <f>[27]Janeiro!$B$18</f>
        <v>25.058333333333334</v>
      </c>
      <c r="P31" s="19">
        <f>[27]Janeiro!$B$19</f>
        <v>25.212500000000002</v>
      </c>
      <c r="Q31" s="19">
        <f>[27]Janeiro!$B$20</f>
        <v>25.216666666666665</v>
      </c>
      <c r="R31" s="19">
        <f>[27]Janeiro!$B$21</f>
        <v>26.629166666666663</v>
      </c>
      <c r="S31" s="19">
        <f>[27]Janeiro!$B$22</f>
        <v>27.375</v>
      </c>
      <c r="T31" s="19">
        <f>[27]Janeiro!$B$23</f>
        <v>28.1875</v>
      </c>
      <c r="U31" s="19">
        <f>[27]Janeiro!$B$24</f>
        <v>28.133333333333326</v>
      </c>
      <c r="V31" s="19">
        <f>[27]Janeiro!$B$25</f>
        <v>26.908695652173918</v>
      </c>
      <c r="W31" s="19">
        <f>[27]Janeiro!$B$26</f>
        <v>26.129166666666666</v>
      </c>
      <c r="X31" s="19">
        <f>[27]Janeiro!$B$27</f>
        <v>27.870833333333334</v>
      </c>
      <c r="Y31" s="19">
        <f>[27]Janeiro!$B$28</f>
        <v>28.641666666666666</v>
      </c>
      <c r="Z31" s="19">
        <f>[27]Janeiro!$B$29</f>
        <v>27.774999999999995</v>
      </c>
      <c r="AA31" s="19">
        <f>[27]Janeiro!$B$30</f>
        <v>26.291666666666668</v>
      </c>
      <c r="AB31" s="19">
        <f>[27]Janeiro!$B$31</f>
        <v>28.179166666666671</v>
      </c>
      <c r="AC31" s="19">
        <f>[27]Janeiro!$B$32</f>
        <v>28.141666666666666</v>
      </c>
      <c r="AD31" s="19">
        <f>[27]Janeiro!$B$33</f>
        <v>27.708333333333332</v>
      </c>
      <c r="AE31" s="19">
        <f>[27]Janeiro!$B$34</f>
        <v>27.704166666666666</v>
      </c>
      <c r="AF31" s="19">
        <f>[27]Janeiro!$B$35</f>
        <v>25.9375</v>
      </c>
      <c r="AG31" s="39">
        <f t="shared" si="2"/>
        <v>26.906597709209908</v>
      </c>
    </row>
    <row r="32" spans="1:34" s="5" customFormat="1" ht="17.100000000000001" customHeight="1" x14ac:dyDescent="0.2">
      <c r="A32" s="34" t="s">
        <v>34</v>
      </c>
      <c r="B32" s="35">
        <f t="shared" ref="B32:AG32" si="3">AVERAGE(B5:B31)</f>
        <v>24.546913580246908</v>
      </c>
      <c r="C32" s="35">
        <f t="shared" si="3"/>
        <v>23.82083333333334</v>
      </c>
      <c r="D32" s="35">
        <f t="shared" si="3"/>
        <v>25.703549382716051</v>
      </c>
      <c r="E32" s="35">
        <f t="shared" si="3"/>
        <v>26.336979166666669</v>
      </c>
      <c r="F32" s="35">
        <f t="shared" si="3"/>
        <v>27.15108024691358</v>
      </c>
      <c r="G32" s="35">
        <f t="shared" si="3"/>
        <v>27.462962962962973</v>
      </c>
      <c r="H32" s="35">
        <f t="shared" si="3"/>
        <v>27.335956790123458</v>
      </c>
      <c r="I32" s="35">
        <f t="shared" si="3"/>
        <v>27.454911433172303</v>
      </c>
      <c r="J32" s="35">
        <f t="shared" si="3"/>
        <v>25.030401234567901</v>
      </c>
      <c r="K32" s="35">
        <f t="shared" si="3"/>
        <v>24.892508417508424</v>
      </c>
      <c r="L32" s="35">
        <f t="shared" si="3"/>
        <v>25.167592592592591</v>
      </c>
      <c r="M32" s="35">
        <f t="shared" si="3"/>
        <v>24.748765432098761</v>
      </c>
      <c r="N32" s="35">
        <f t="shared" si="3"/>
        <v>24.916049382716054</v>
      </c>
      <c r="O32" s="35">
        <f t="shared" si="3"/>
        <v>25.160648148148148</v>
      </c>
      <c r="P32" s="35">
        <f t="shared" si="3"/>
        <v>25.031018518518522</v>
      </c>
      <c r="Q32" s="35">
        <f t="shared" si="3"/>
        <v>25.315096618357487</v>
      </c>
      <c r="R32" s="35">
        <f t="shared" si="3"/>
        <v>25.874845679012349</v>
      </c>
      <c r="S32" s="35">
        <f t="shared" si="3"/>
        <v>26.3945987654321</v>
      </c>
      <c r="T32" s="35">
        <f t="shared" si="3"/>
        <v>26.997940150295221</v>
      </c>
      <c r="U32" s="35">
        <f t="shared" si="3"/>
        <v>26.479166666666661</v>
      </c>
      <c r="V32" s="35">
        <f t="shared" si="3"/>
        <v>25.952945517981746</v>
      </c>
      <c r="W32" s="35">
        <f t="shared" si="3"/>
        <v>25.909239130434781</v>
      </c>
      <c r="X32" s="35">
        <f t="shared" si="3"/>
        <v>26.884567901234568</v>
      </c>
      <c r="Y32" s="35">
        <f t="shared" si="3"/>
        <v>27.433950617283955</v>
      </c>
      <c r="Z32" s="35">
        <f t="shared" si="3"/>
        <v>26.009782608695655</v>
      </c>
      <c r="AA32" s="35">
        <f t="shared" si="3"/>
        <v>24.857098765432095</v>
      </c>
      <c r="AB32" s="35">
        <f t="shared" si="3"/>
        <v>25.743055555555561</v>
      </c>
      <c r="AC32" s="35">
        <f t="shared" si="3"/>
        <v>26.855621693121698</v>
      </c>
      <c r="AD32" s="35">
        <f t="shared" si="3"/>
        <v>27.681635802469142</v>
      </c>
      <c r="AE32" s="35">
        <f t="shared" si="3"/>
        <v>27.810256410256418</v>
      </c>
      <c r="AF32" s="35">
        <f t="shared" si="3"/>
        <v>26.888942307692307</v>
      </c>
      <c r="AG32" s="39">
        <f t="shared" si="3"/>
        <v>26.054213707915771</v>
      </c>
      <c r="AH32" s="8"/>
    </row>
    <row r="34" spans="1:29" x14ac:dyDescent="0.2">
      <c r="A34" s="31"/>
      <c r="B34" s="31" t="s">
        <v>54</v>
      </c>
      <c r="C34" s="31"/>
      <c r="D34" s="31"/>
      <c r="E34" s="31"/>
      <c r="N34" s="2" t="s">
        <v>55</v>
      </c>
      <c r="Y34" s="2" t="s">
        <v>57</v>
      </c>
    </row>
    <row r="35" spans="1:29" x14ac:dyDescent="0.2">
      <c r="K35" s="51"/>
      <c r="L35" s="51"/>
      <c r="M35" s="51"/>
      <c r="N35" s="51" t="s">
        <v>56</v>
      </c>
      <c r="O35" s="51"/>
      <c r="P35" s="51"/>
      <c r="Q35" s="51"/>
      <c r="W35" s="51"/>
      <c r="X35" s="51"/>
      <c r="Y35" s="51" t="s">
        <v>58</v>
      </c>
      <c r="Z35" s="51"/>
      <c r="AA35" s="51"/>
    </row>
    <row r="36" spans="1:29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29" x14ac:dyDescent="0.2">
      <c r="G37" s="9" t="s">
        <v>77</v>
      </c>
      <c r="K37" s="31"/>
      <c r="L37" s="31"/>
      <c r="M37" s="31"/>
      <c r="N37" s="31"/>
      <c r="O37" s="31"/>
      <c r="P37" s="31" t="s">
        <v>75</v>
      </c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 t="s">
        <v>76</v>
      </c>
      <c r="AB37" s="31"/>
      <c r="AC37" s="31"/>
    </row>
    <row r="41" spans="1:29" x14ac:dyDescent="0.2">
      <c r="P41" s="2" t="s">
        <v>63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="90" zoomScaleNormal="90" workbookViewId="0">
      <selection activeCell="M44" sqref="M44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3" width="6.28515625" style="2" customWidth="1"/>
    <col min="14" max="14" width="5.8554687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5" customWidth="1"/>
  </cols>
  <sheetData>
    <row r="1" spans="1:37" ht="20.100000000000001" customHeight="1" x14ac:dyDescent="0.2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7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28" t="s">
        <v>46</v>
      </c>
    </row>
    <row r="3" spans="1:37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36" t="s">
        <v>45</v>
      </c>
      <c r="AH3" s="44" t="s">
        <v>41</v>
      </c>
      <c r="AI3" s="28" t="s">
        <v>47</v>
      </c>
    </row>
    <row r="4" spans="1:37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36" t="s">
        <v>39</v>
      </c>
      <c r="AH4" s="44" t="s">
        <v>39</v>
      </c>
      <c r="AI4" s="30"/>
    </row>
    <row r="5" spans="1:37" s="5" customFormat="1" ht="20.100000000000001" customHeight="1" x14ac:dyDescent="0.2">
      <c r="A5" s="17" t="s">
        <v>48</v>
      </c>
      <c r="B5" s="18" t="str">
        <f>[1]Janeiro!$K$5</f>
        <v>*</v>
      </c>
      <c r="C5" s="18" t="str">
        <f>[1]Janeiro!$K$6</f>
        <v>*</v>
      </c>
      <c r="D5" s="18" t="str">
        <f>[1]Janeiro!$K$7</f>
        <v>*</v>
      </c>
      <c r="E5" s="18" t="str">
        <f>[1]Janeiro!$K$8</f>
        <v>*</v>
      </c>
      <c r="F5" s="18" t="str">
        <f>[1]Janeiro!$K$9</f>
        <v>*</v>
      </c>
      <c r="G5" s="18" t="str">
        <f>[1]Janeiro!$K$10</f>
        <v>*</v>
      </c>
      <c r="H5" s="18" t="str">
        <f>[1]Janeiro!$K$11</f>
        <v>*</v>
      </c>
      <c r="I5" s="18" t="str">
        <f>[1]Janeiro!$K$12</f>
        <v>*</v>
      </c>
      <c r="J5" s="18" t="str">
        <f>[1]Janeiro!$K$13</f>
        <v>*</v>
      </c>
      <c r="K5" s="18" t="str">
        <f>[1]Janeiro!$K$14</f>
        <v>*</v>
      </c>
      <c r="L5" s="18" t="str">
        <f>[1]Janeiro!$K$15</f>
        <v>*</v>
      </c>
      <c r="M5" s="18" t="str">
        <f>[1]Janeiro!$K$16</f>
        <v>*</v>
      </c>
      <c r="N5" s="18" t="str">
        <f>[1]Janeiro!$K$17</f>
        <v>*</v>
      </c>
      <c r="O5" s="18" t="str">
        <f>[1]Janeiro!$K$18</f>
        <v>*</v>
      </c>
      <c r="P5" s="18" t="str">
        <f>[1]Janeiro!$K$19</f>
        <v>*</v>
      </c>
      <c r="Q5" s="18" t="str">
        <f>[1]Janeiro!$K$20</f>
        <v>*</v>
      </c>
      <c r="R5" s="18" t="str">
        <f>[1]Janeiro!$K$21</f>
        <v>*</v>
      </c>
      <c r="S5" s="18" t="str">
        <f>[1]Janeiro!$K$22</f>
        <v>*</v>
      </c>
      <c r="T5" s="18" t="str">
        <f>[1]Janeiro!$K$23</f>
        <v>*</v>
      </c>
      <c r="U5" s="18" t="str">
        <f>[1]Janeiro!$K$24</f>
        <v>*</v>
      </c>
      <c r="V5" s="18" t="str">
        <f>[1]Janeiro!$K$25</f>
        <v>*</v>
      </c>
      <c r="W5" s="18" t="str">
        <f>[1]Janeiro!$K$26</f>
        <v>*</v>
      </c>
      <c r="X5" s="18" t="str">
        <f>[1]Janeiro!$K$27</f>
        <v>*</v>
      </c>
      <c r="Y5" s="18" t="str">
        <f>[1]Janeiro!$K$28</f>
        <v>*</v>
      </c>
      <c r="Z5" s="18" t="str">
        <f>[1]Janeiro!$K$29</f>
        <v>*</v>
      </c>
      <c r="AA5" s="18" t="str">
        <f>[1]Janeiro!$K$30</f>
        <v>*</v>
      </c>
      <c r="AB5" s="18" t="str">
        <f>[1]Janeiro!$K$31</f>
        <v>*</v>
      </c>
      <c r="AC5" s="18" t="str">
        <f>[1]Janeiro!$K$32</f>
        <v>*</v>
      </c>
      <c r="AD5" s="18" t="str">
        <f>[1]Janeiro!$K$33</f>
        <v>*</v>
      </c>
      <c r="AE5" s="18" t="str">
        <f>[1]Janeiro!$K$34</f>
        <v>*</v>
      </c>
      <c r="AF5" s="18" t="str">
        <f>[1]Janeiro!$K$35</f>
        <v>*</v>
      </c>
      <c r="AG5" s="37" t="s">
        <v>78</v>
      </c>
      <c r="AH5" s="45" t="s">
        <v>78</v>
      </c>
      <c r="AI5" s="29" t="s">
        <v>78</v>
      </c>
    </row>
    <row r="6" spans="1:37" ht="17.100000000000001" customHeight="1" x14ac:dyDescent="0.2">
      <c r="A6" s="17" t="s">
        <v>0</v>
      </c>
      <c r="B6" s="19">
        <f>[2]Janeiro!$K$5</f>
        <v>15.4</v>
      </c>
      <c r="C6" s="19">
        <f>[2]Janeiro!$K$6</f>
        <v>0</v>
      </c>
      <c r="D6" s="19">
        <f>[2]Janeiro!$K$7</f>
        <v>0</v>
      </c>
      <c r="E6" s="19">
        <f>[2]Janeiro!$K$8</f>
        <v>0.2</v>
      </c>
      <c r="F6" s="19">
        <f>[2]Janeiro!$K$9</f>
        <v>0</v>
      </c>
      <c r="G6" s="19">
        <f>[2]Janeiro!$K$10</f>
        <v>3.6</v>
      </c>
      <c r="H6" s="19">
        <f>[2]Janeiro!$K$11</f>
        <v>0</v>
      </c>
      <c r="I6" s="19">
        <f>[2]Janeiro!$K$12</f>
        <v>0</v>
      </c>
      <c r="J6" s="19">
        <f>[2]Janeiro!$K$13</f>
        <v>147.6</v>
      </c>
      <c r="K6" s="19">
        <f>[2]Janeiro!$K$14</f>
        <v>0.2</v>
      </c>
      <c r="L6" s="19">
        <f>[2]Janeiro!$K$15</f>
        <v>0</v>
      </c>
      <c r="M6" s="19">
        <f>[2]Janeiro!$K$16</f>
        <v>0</v>
      </c>
      <c r="N6" s="19">
        <f>[2]Janeiro!$K$17</f>
        <v>0</v>
      </c>
      <c r="O6" s="19">
        <f>[2]Janeiro!$K$18</f>
        <v>0</v>
      </c>
      <c r="P6" s="19">
        <f>[2]Janeiro!$K$19</f>
        <v>0.2</v>
      </c>
      <c r="Q6" s="19">
        <f>[2]Janeiro!$K$20</f>
        <v>0</v>
      </c>
      <c r="R6" s="19">
        <f>[2]Janeiro!$K$21</f>
        <v>7.4</v>
      </c>
      <c r="S6" s="19">
        <f>[2]Janeiro!$K$22</f>
        <v>0</v>
      </c>
      <c r="T6" s="19">
        <f>[2]Janeiro!$K$23</f>
        <v>0</v>
      </c>
      <c r="U6" s="19">
        <f>[2]Janeiro!$K$24</f>
        <v>0</v>
      </c>
      <c r="V6" s="19">
        <f>[2]Janeiro!$K$25</f>
        <v>0.2</v>
      </c>
      <c r="W6" s="19">
        <f>[2]Janeiro!$K$26</f>
        <v>0</v>
      </c>
      <c r="X6" s="19">
        <f>[2]Janeiro!$K$27</f>
        <v>0</v>
      </c>
      <c r="Y6" s="19">
        <f>[2]Janeiro!$K$28</f>
        <v>0</v>
      </c>
      <c r="Z6" s="19">
        <f>[2]Janeiro!$K$29</f>
        <v>0</v>
      </c>
      <c r="AA6" s="19">
        <f>[2]Janeiro!$K$30</f>
        <v>0</v>
      </c>
      <c r="AB6" s="19">
        <f>[2]Janeiro!$K$31</f>
        <v>0</v>
      </c>
      <c r="AC6" s="19">
        <f>[2]Janeiro!$K$32</f>
        <v>0</v>
      </c>
      <c r="AD6" s="19">
        <f>[2]Janeiro!$K$33</f>
        <v>0</v>
      </c>
      <c r="AE6" s="19">
        <f>[2]Janeiro!$K$34</f>
        <v>0</v>
      </c>
      <c r="AF6" s="19">
        <f>[2]Janeiro!$K$35</f>
        <v>0</v>
      </c>
      <c r="AG6" s="38">
        <f t="shared" ref="AG6:AG16" si="1">SUM(B6:AF6)</f>
        <v>174.79999999999995</v>
      </c>
      <c r="AH6" s="41">
        <f>MAX(B6:AF6)</f>
        <v>147.6</v>
      </c>
      <c r="AI6" s="29">
        <v>10</v>
      </c>
    </row>
    <row r="7" spans="1:37" ht="17.100000000000001" customHeight="1" x14ac:dyDescent="0.2">
      <c r="A7" s="17" t="s">
        <v>1</v>
      </c>
      <c r="B7" s="19">
        <f>[3]Janeiro!$K$5</f>
        <v>9</v>
      </c>
      <c r="C7" s="19">
        <f>[3]Janeiro!$K$6</f>
        <v>0</v>
      </c>
      <c r="D7" s="19">
        <f>[3]Janeiro!$K$7</f>
        <v>0</v>
      </c>
      <c r="E7" s="19">
        <f>[3]Janeiro!$K$8</f>
        <v>0</v>
      </c>
      <c r="F7" s="19">
        <f>[3]Janeiro!$K$9</f>
        <v>0</v>
      </c>
      <c r="G7" s="19">
        <f>[3]Janeiro!$K$10</f>
        <v>2</v>
      </c>
      <c r="H7" s="19">
        <f>[3]Janeiro!$K$11</f>
        <v>12.6</v>
      </c>
      <c r="I7" s="19">
        <f>[3]Janeiro!$K$12</f>
        <v>0</v>
      </c>
      <c r="J7" s="19">
        <f>[3]Janeiro!$K$13</f>
        <v>10.8</v>
      </c>
      <c r="K7" s="19">
        <f>[3]Janeiro!$K$14</f>
        <v>1</v>
      </c>
      <c r="L7" s="19">
        <f>[3]Janeiro!$K$15</f>
        <v>0</v>
      </c>
      <c r="M7" s="19">
        <f>[3]Janeiro!$K$16</f>
        <v>0</v>
      </c>
      <c r="N7" s="19">
        <f>[3]Janeiro!$K$17</f>
        <v>0</v>
      </c>
      <c r="O7" s="19">
        <f>[3]Janeiro!$K$18</f>
        <v>0</v>
      </c>
      <c r="P7" s="19">
        <f>[3]Janeiro!$K$19</f>
        <v>0</v>
      </c>
      <c r="Q7" s="19">
        <f>[3]Janeiro!$K$20</f>
        <v>0</v>
      </c>
      <c r="R7" s="19">
        <f>[3]Janeiro!$K$21</f>
        <v>0</v>
      </c>
      <c r="S7" s="19">
        <f>[3]Janeiro!$K$22</f>
        <v>0.2</v>
      </c>
      <c r="T7" s="19">
        <f>[3]Janeiro!$K$23</f>
        <v>0</v>
      </c>
      <c r="U7" s="19">
        <f>[3]Janeiro!$K$24</f>
        <v>0</v>
      </c>
      <c r="V7" s="19">
        <f>[3]Janeiro!$K$25</f>
        <v>0</v>
      </c>
      <c r="W7" s="19">
        <f>[3]Janeiro!$K$26</f>
        <v>0</v>
      </c>
      <c r="X7" s="19">
        <f>[3]Janeiro!$K$27</f>
        <v>0</v>
      </c>
      <c r="Y7" s="19">
        <f>[3]Janeiro!$K$28</f>
        <v>0</v>
      </c>
      <c r="Z7" s="19">
        <f>[3]Janeiro!$K$29</f>
        <v>21.799999999999997</v>
      </c>
      <c r="AA7" s="19">
        <f>[3]Janeiro!$K$30</f>
        <v>1.7999999999999998</v>
      </c>
      <c r="AB7" s="19">
        <f>[3]Janeiro!$K$31</f>
        <v>0</v>
      </c>
      <c r="AC7" s="19">
        <f>[3]Janeiro!$K$32</f>
        <v>0</v>
      </c>
      <c r="AD7" s="19">
        <f>[3]Janeiro!$K$33</f>
        <v>0</v>
      </c>
      <c r="AE7" s="19">
        <f>[3]Janeiro!$K$34</f>
        <v>0</v>
      </c>
      <c r="AF7" s="19">
        <f>[3]Janeiro!$K$35</f>
        <v>0</v>
      </c>
      <c r="AG7" s="38">
        <f t="shared" si="1"/>
        <v>59.2</v>
      </c>
      <c r="AH7" s="41">
        <f t="shared" ref="AH7:AH16" si="2">MAX(B7:AF7)</f>
        <v>21.799999999999997</v>
      </c>
      <c r="AI7" s="29">
        <v>5</v>
      </c>
    </row>
    <row r="8" spans="1:37" ht="17.100000000000001" customHeight="1" x14ac:dyDescent="0.2">
      <c r="A8" s="17" t="s">
        <v>49</v>
      </c>
      <c r="B8" s="19" t="str">
        <f>[4]Janeiro!$K$5</f>
        <v>*</v>
      </c>
      <c r="C8" s="19" t="str">
        <f>[4]Janeiro!$K$6</f>
        <v>*</v>
      </c>
      <c r="D8" s="19" t="str">
        <f>[4]Janeiro!$K$7</f>
        <v>*</v>
      </c>
      <c r="E8" s="19" t="str">
        <f>[4]Janeiro!$K$8</f>
        <v>*</v>
      </c>
      <c r="F8" s="19" t="str">
        <f>[4]Janeiro!$K$9</f>
        <v>*</v>
      </c>
      <c r="G8" s="19" t="str">
        <f>[4]Janeiro!$K$10</f>
        <v>*</v>
      </c>
      <c r="H8" s="19" t="str">
        <f>[4]Janeiro!$K$11</f>
        <v>*</v>
      </c>
      <c r="I8" s="19" t="str">
        <f>[4]Janeiro!$K$12</f>
        <v>*</v>
      </c>
      <c r="J8" s="19" t="str">
        <f>[4]Janeiro!$K$13</f>
        <v>*</v>
      </c>
      <c r="K8" s="19" t="str">
        <f>[4]Janeiro!$K$14</f>
        <v>*</v>
      </c>
      <c r="L8" s="19" t="str">
        <f>[4]Janeiro!$K$15</f>
        <v>*</v>
      </c>
      <c r="M8" s="19" t="str">
        <f>[4]Janeiro!$K$16</f>
        <v>*</v>
      </c>
      <c r="N8" s="19" t="str">
        <f>[4]Janeiro!$K$17</f>
        <v>*</v>
      </c>
      <c r="O8" s="19" t="str">
        <f>[4]Janeiro!$K$18</f>
        <v>*</v>
      </c>
      <c r="P8" s="19" t="str">
        <f>[4]Janeiro!$K$19</f>
        <v>*</v>
      </c>
      <c r="Q8" s="19" t="str">
        <f>[4]Janeiro!$K$20</f>
        <v>*</v>
      </c>
      <c r="R8" s="19" t="str">
        <f>[4]Janeiro!$K$21</f>
        <v>*</v>
      </c>
      <c r="S8" s="19" t="str">
        <f>[4]Janeiro!$K$22</f>
        <v>*</v>
      </c>
      <c r="T8" s="19" t="str">
        <f>[4]Janeiro!$K$23</f>
        <v>*</v>
      </c>
      <c r="U8" s="19" t="str">
        <f>[4]Janeiro!$K$24</f>
        <v>*</v>
      </c>
      <c r="V8" s="19" t="str">
        <f>[4]Janeiro!$K$25</f>
        <v>*</v>
      </c>
      <c r="W8" s="19" t="str">
        <f>[4]Janeiro!$K$26</f>
        <v>*</v>
      </c>
      <c r="X8" s="19" t="str">
        <f>[4]Janeiro!$K$27</f>
        <v>*</v>
      </c>
      <c r="Y8" s="19" t="str">
        <f>[4]Janeiro!$K$28</f>
        <v>*</v>
      </c>
      <c r="Z8" s="19" t="str">
        <f>[4]Janeiro!$K$29</f>
        <v>*</v>
      </c>
      <c r="AA8" s="19" t="str">
        <f>[4]Janeiro!$K$30</f>
        <v>*</v>
      </c>
      <c r="AB8" s="19" t="str">
        <f>[4]Janeiro!$K$31</f>
        <v>*</v>
      </c>
      <c r="AC8" s="19" t="str">
        <f>[4]Janeiro!$K$32</f>
        <v>*</v>
      </c>
      <c r="AD8" s="19" t="str">
        <f>[4]Janeiro!$K$33</f>
        <v>*</v>
      </c>
      <c r="AE8" s="19" t="str">
        <f>[4]Janeiro!$K$34</f>
        <v>*</v>
      </c>
      <c r="AF8" s="19" t="str">
        <f>[4]Janeiro!$K$35</f>
        <v>*</v>
      </c>
      <c r="AG8" s="38" t="s">
        <v>78</v>
      </c>
      <c r="AH8" s="41" t="s">
        <v>78</v>
      </c>
      <c r="AI8" s="29" t="s">
        <v>78</v>
      </c>
    </row>
    <row r="9" spans="1:37" ht="17.100000000000001" customHeight="1" x14ac:dyDescent="0.2">
      <c r="A9" s="17" t="s">
        <v>2</v>
      </c>
      <c r="B9" s="19">
        <f>[5]Janeiro!$K$5</f>
        <v>3.6</v>
      </c>
      <c r="C9" s="19">
        <f>[5]Janeiro!$K$6</f>
        <v>3.6</v>
      </c>
      <c r="D9" s="19">
        <f>[5]Janeiro!$K$7</f>
        <v>0.2</v>
      </c>
      <c r="E9" s="19">
        <f>[5]Janeiro!$K$8</f>
        <v>18.399999999999999</v>
      </c>
      <c r="F9" s="19">
        <f>[5]Janeiro!$K$9</f>
        <v>0</v>
      </c>
      <c r="G9" s="19">
        <f>[5]Janeiro!$K$10</f>
        <v>0</v>
      </c>
      <c r="H9" s="19">
        <f>[5]Janeiro!$K$11</f>
        <v>2</v>
      </c>
      <c r="I9" s="19">
        <f>[5]Janeiro!$K$12</f>
        <v>0.2</v>
      </c>
      <c r="J9" s="19">
        <f>[5]Janeiro!$K$13</f>
        <v>79.399999999999991</v>
      </c>
      <c r="K9" s="19">
        <f>[5]Janeiro!$K$14</f>
        <v>1</v>
      </c>
      <c r="L9" s="19">
        <f>[5]Janeiro!$K$15</f>
        <v>0</v>
      </c>
      <c r="M9" s="19">
        <f>[5]Janeiro!$K$16</f>
        <v>0</v>
      </c>
      <c r="N9" s="19">
        <f>[5]Janeiro!$K$17</f>
        <v>0.2</v>
      </c>
      <c r="O9" s="19">
        <f>[5]Janeiro!$K$18</f>
        <v>0</v>
      </c>
      <c r="P9" s="19">
        <f>[5]Janeiro!$K$19</f>
        <v>33.4</v>
      </c>
      <c r="Q9" s="19">
        <f>[5]Janeiro!$K$20</f>
        <v>26.599999999999998</v>
      </c>
      <c r="R9" s="19">
        <f>[5]Janeiro!$K$21</f>
        <v>22.4</v>
      </c>
      <c r="S9" s="19">
        <f>[5]Janeiro!$K$22</f>
        <v>4.3999999999999995</v>
      </c>
      <c r="T9" s="19">
        <f>[5]Janeiro!$K$23</f>
        <v>6.6</v>
      </c>
      <c r="U9" s="19">
        <f>[5]Janeiro!$K$24</f>
        <v>3</v>
      </c>
      <c r="V9" s="19">
        <f>[5]Janeiro!$K$25</f>
        <v>0</v>
      </c>
      <c r="W9" s="19">
        <f>[5]Janeiro!$K$26</f>
        <v>0</v>
      </c>
      <c r="X9" s="19">
        <f>[5]Janeiro!$K$27</f>
        <v>0</v>
      </c>
      <c r="Y9" s="19">
        <f>[5]Janeiro!$K$28</f>
        <v>0</v>
      </c>
      <c r="Z9" s="19">
        <f>[5]Janeiro!$K$29</f>
        <v>5.8</v>
      </c>
      <c r="AA9" s="19">
        <f>[5]Janeiro!$K$30</f>
        <v>0</v>
      </c>
      <c r="AB9" s="19">
        <f>[5]Janeiro!$K$31</f>
        <v>0</v>
      </c>
      <c r="AC9" s="19">
        <f>[5]Janeiro!$K$32</f>
        <v>0</v>
      </c>
      <c r="AD9" s="19">
        <f>[5]Janeiro!$K$33</f>
        <v>0</v>
      </c>
      <c r="AE9" s="19">
        <f>[5]Janeiro!$K$34</f>
        <v>0</v>
      </c>
      <c r="AF9" s="19">
        <f>[5]Janeiro!$K$35</f>
        <v>1.2</v>
      </c>
      <c r="AG9" s="38">
        <f t="shared" si="1"/>
        <v>212</v>
      </c>
      <c r="AH9" s="41">
        <f t="shared" si="2"/>
        <v>79.399999999999991</v>
      </c>
      <c r="AI9" s="29" t="s">
        <v>73</v>
      </c>
    </row>
    <row r="10" spans="1:37" ht="17.100000000000001" customHeight="1" x14ac:dyDescent="0.2">
      <c r="A10" s="17" t="s">
        <v>3</v>
      </c>
      <c r="B10" s="19">
        <f>[6]Janeiro!$K$5</f>
        <v>1</v>
      </c>
      <c r="C10" s="19">
        <f>[6]Janeiro!$K$6</f>
        <v>0</v>
      </c>
      <c r="D10" s="19">
        <f>[6]Janeiro!$K$7</f>
        <v>0</v>
      </c>
      <c r="E10" s="19">
        <f>[6]Janeiro!$K$8</f>
        <v>58.199999999999996</v>
      </c>
      <c r="F10" s="19">
        <f>[6]Janeiro!$K$9</f>
        <v>4</v>
      </c>
      <c r="G10" s="19">
        <f>[6]Janeiro!$K$10</f>
        <v>0</v>
      </c>
      <c r="H10" s="19">
        <f>[6]Janeiro!$K$11</f>
        <v>16.599999999999998</v>
      </c>
      <c r="I10" s="19">
        <f>[6]Janeiro!$K$12</f>
        <v>0.60000000000000009</v>
      </c>
      <c r="J10" s="19">
        <f>[6]Janeiro!$K$13</f>
        <v>86.399999999999991</v>
      </c>
      <c r="K10" s="19">
        <f>[6]Janeiro!$K$14</f>
        <v>6.2</v>
      </c>
      <c r="L10" s="19">
        <f>[6]Janeiro!$K$15</f>
        <v>14.999999999999998</v>
      </c>
      <c r="M10" s="19">
        <f>[6]Janeiro!$K$16</f>
        <v>3.4000000000000004</v>
      </c>
      <c r="N10" s="19">
        <f>[6]Janeiro!$K$17</f>
        <v>1</v>
      </c>
      <c r="O10" s="19">
        <f>[6]Janeiro!$K$18</f>
        <v>12.799999999999999</v>
      </c>
      <c r="P10" s="19">
        <f>[6]Janeiro!$K$19</f>
        <v>4.2</v>
      </c>
      <c r="Q10" s="19">
        <f>[6]Janeiro!$K$20</f>
        <v>7.4</v>
      </c>
      <c r="R10" s="19">
        <f>[6]Janeiro!$K$21</f>
        <v>0</v>
      </c>
      <c r="S10" s="19">
        <f>[6]Janeiro!$K$22</f>
        <v>0.8</v>
      </c>
      <c r="T10" s="19">
        <f>[6]Janeiro!$K$23</f>
        <v>0</v>
      </c>
      <c r="U10" s="19">
        <f>[6]Janeiro!$K$24</f>
        <v>0.60000000000000009</v>
      </c>
      <c r="V10" s="19">
        <f>[6]Janeiro!$K$25</f>
        <v>0</v>
      </c>
      <c r="W10" s="19">
        <f>[6]Janeiro!$K$26</f>
        <v>0</v>
      </c>
      <c r="X10" s="19">
        <f>[6]Janeiro!$K$27</f>
        <v>0.4</v>
      </c>
      <c r="Y10" s="19">
        <f>[6]Janeiro!$K$28</f>
        <v>0</v>
      </c>
      <c r="Z10" s="19">
        <f>[6]Janeiro!$K$29</f>
        <v>66.399999999999991</v>
      </c>
      <c r="AA10" s="19">
        <f>[6]Janeiro!$K$30</f>
        <v>8</v>
      </c>
      <c r="AB10" s="19">
        <f>[6]Janeiro!$K$31</f>
        <v>0</v>
      </c>
      <c r="AC10" s="19">
        <f>[6]Janeiro!$K$32</f>
        <v>0</v>
      </c>
      <c r="AD10" s="19">
        <f>[6]Janeiro!$K$33</f>
        <v>0</v>
      </c>
      <c r="AE10" s="19">
        <f>[6]Janeiro!$K$34</f>
        <v>2.8</v>
      </c>
      <c r="AF10" s="19">
        <f>[6]Janeiro!$K$35</f>
        <v>38.800000000000004</v>
      </c>
      <c r="AG10" s="38">
        <f t="shared" si="1"/>
        <v>334.6</v>
      </c>
      <c r="AH10" s="41">
        <f t="shared" si="2"/>
        <v>86.399999999999991</v>
      </c>
      <c r="AI10" s="29" t="s">
        <v>74</v>
      </c>
    </row>
    <row r="11" spans="1:37" ht="17.100000000000001" customHeight="1" x14ac:dyDescent="0.2">
      <c r="A11" s="17" t="s">
        <v>4</v>
      </c>
      <c r="B11" s="19">
        <f>[7]Janeiro!$K$5</f>
        <v>0</v>
      </c>
      <c r="C11" s="19">
        <f>[7]Janeiro!$K$6</f>
        <v>0</v>
      </c>
      <c r="D11" s="19">
        <f>[7]Janeiro!$K$7</f>
        <v>4.8</v>
      </c>
      <c r="E11" s="19">
        <f>[7]Janeiro!$K$8</f>
        <v>4.8</v>
      </c>
      <c r="F11" s="19">
        <f>[7]Janeiro!$K$9</f>
        <v>0</v>
      </c>
      <c r="G11" s="19">
        <f>[7]Janeiro!$K$10</f>
        <v>0.8</v>
      </c>
      <c r="H11" s="19">
        <f>[7]Janeiro!$K$11</f>
        <v>2.2000000000000002</v>
      </c>
      <c r="I11" s="19">
        <f>[7]Janeiro!$K$12</f>
        <v>0.4</v>
      </c>
      <c r="J11" s="19">
        <f>[7]Janeiro!$K$13</f>
        <v>42.8</v>
      </c>
      <c r="K11" s="19">
        <f>[7]Janeiro!$K$14</f>
        <v>12.600000000000001</v>
      </c>
      <c r="L11" s="19">
        <f>[7]Janeiro!$K$15</f>
        <v>0</v>
      </c>
      <c r="M11" s="19">
        <f>[7]Janeiro!$K$16</f>
        <v>49.199999999999996</v>
      </c>
      <c r="N11" s="19">
        <f>[7]Janeiro!$K$17</f>
        <v>2.6000000000000005</v>
      </c>
      <c r="O11" s="19">
        <f>[7]Janeiro!$K$18</f>
        <v>7</v>
      </c>
      <c r="P11" s="19">
        <f>[7]Janeiro!$K$19</f>
        <v>0</v>
      </c>
      <c r="Q11" s="19">
        <f>[7]Janeiro!$K$20</f>
        <v>0.2</v>
      </c>
      <c r="R11" s="19">
        <f>[7]Janeiro!$K$21</f>
        <v>0</v>
      </c>
      <c r="S11" s="19">
        <f>[7]Janeiro!$K$22</f>
        <v>0</v>
      </c>
      <c r="T11" s="19">
        <f>[7]Janeiro!$K$23</f>
        <v>2.2000000000000002</v>
      </c>
      <c r="U11" s="19">
        <f>[7]Janeiro!$K$24</f>
        <v>1.2</v>
      </c>
      <c r="V11" s="19">
        <f>[7]Janeiro!$K$25</f>
        <v>0</v>
      </c>
      <c r="W11" s="19">
        <f>[7]Janeiro!$K$26</f>
        <v>0</v>
      </c>
      <c r="X11" s="19">
        <f>[7]Janeiro!$K$27</f>
        <v>0</v>
      </c>
      <c r="Y11" s="19">
        <f>[7]Janeiro!$K$28</f>
        <v>0</v>
      </c>
      <c r="Z11" s="19">
        <f>[7]Janeiro!$K$29</f>
        <v>5</v>
      </c>
      <c r="AA11" s="19">
        <f>[7]Janeiro!$K$30</f>
        <v>0</v>
      </c>
      <c r="AB11" s="19">
        <f>[7]Janeiro!$K$31</f>
        <v>0</v>
      </c>
      <c r="AC11" s="19">
        <f>[7]Janeiro!$K$32</f>
        <v>0</v>
      </c>
      <c r="AD11" s="19">
        <f>[7]Janeiro!$K$33</f>
        <v>0</v>
      </c>
      <c r="AE11" s="19">
        <f>[7]Janeiro!$K$34</f>
        <v>15</v>
      </c>
      <c r="AF11" s="19">
        <f>[7]Janeiro!$K$35</f>
        <v>15.200000000000001</v>
      </c>
      <c r="AG11" s="38">
        <f t="shared" si="1"/>
        <v>165.99999999999997</v>
      </c>
      <c r="AH11" s="41">
        <f t="shared" si="2"/>
        <v>49.199999999999996</v>
      </c>
      <c r="AI11" s="29" t="s">
        <v>74</v>
      </c>
    </row>
    <row r="12" spans="1:37" ht="17.100000000000001" customHeight="1" x14ac:dyDescent="0.2">
      <c r="A12" s="17" t="s">
        <v>5</v>
      </c>
      <c r="B12" s="20">
        <f>[8]Janeiro!$K$5</f>
        <v>0</v>
      </c>
      <c r="C12" s="20">
        <f>[8]Janeiro!$K$6</f>
        <v>14.599999999999996</v>
      </c>
      <c r="D12" s="20">
        <f>[8]Janeiro!$K$7</f>
        <v>0</v>
      </c>
      <c r="E12" s="20">
        <f>[8]Janeiro!$K$8</f>
        <v>0</v>
      </c>
      <c r="F12" s="20">
        <f>[8]Janeiro!$K$9</f>
        <v>0.8</v>
      </c>
      <c r="G12" s="20">
        <f>[8]Janeiro!$K$10</f>
        <v>0</v>
      </c>
      <c r="H12" s="20">
        <f>[8]Janeiro!$K$11</f>
        <v>0</v>
      </c>
      <c r="I12" s="20">
        <f>[8]Janeiro!$K$12</f>
        <v>0.6</v>
      </c>
      <c r="J12" s="20">
        <f>[8]Janeiro!$K$13</f>
        <v>0</v>
      </c>
      <c r="K12" s="20">
        <f>[8]Janeiro!$K$14</f>
        <v>82.6</v>
      </c>
      <c r="L12" s="20">
        <f>[8]Janeiro!$K$15</f>
        <v>0</v>
      </c>
      <c r="M12" s="20">
        <f>[8]Janeiro!$K$16</f>
        <v>0</v>
      </c>
      <c r="N12" s="20">
        <f>[8]Janeiro!$K$17</f>
        <v>0</v>
      </c>
      <c r="O12" s="20">
        <f>[8]Janeiro!$K$18</f>
        <v>0</v>
      </c>
      <c r="P12" s="20">
        <f>[8]Janeiro!$K$19</f>
        <v>0</v>
      </c>
      <c r="Q12" s="20">
        <f>[8]Janeiro!$K$20</f>
        <v>0</v>
      </c>
      <c r="R12" s="20">
        <f>[8]Janeiro!$K$21</f>
        <v>1</v>
      </c>
      <c r="S12" s="20">
        <f>[8]Janeiro!$K$22</f>
        <v>0</v>
      </c>
      <c r="T12" s="20">
        <f>[8]Janeiro!$K$23</f>
        <v>0</v>
      </c>
      <c r="U12" s="20">
        <f>[8]Janeiro!$K$24</f>
        <v>0.2</v>
      </c>
      <c r="V12" s="20">
        <f>[8]Janeiro!$K$25</f>
        <v>0</v>
      </c>
      <c r="W12" s="20">
        <f>[8]Janeiro!$K$26</f>
        <v>2.4</v>
      </c>
      <c r="X12" s="20">
        <f>[8]Janeiro!$K$27</f>
        <v>0</v>
      </c>
      <c r="Y12" s="20">
        <f>[8]Janeiro!$K$28</f>
        <v>14.6</v>
      </c>
      <c r="Z12" s="20">
        <f>[8]Janeiro!$K$29</f>
        <v>0</v>
      </c>
      <c r="AA12" s="20">
        <f>[8]Janeiro!$K$30</f>
        <v>71.200000000000017</v>
      </c>
      <c r="AB12" s="20">
        <f>[8]Janeiro!$K$31</f>
        <v>0</v>
      </c>
      <c r="AC12" s="20">
        <f>[8]Janeiro!$K$32</f>
        <v>0</v>
      </c>
      <c r="AD12" s="20">
        <f>[8]Janeiro!$K$33</f>
        <v>0</v>
      </c>
      <c r="AE12" s="20">
        <f>[8]Janeiro!$K$34</f>
        <v>0</v>
      </c>
      <c r="AF12" s="20">
        <f>[8]Janeiro!$K$35</f>
        <v>0.2</v>
      </c>
      <c r="AG12" s="38">
        <f t="shared" si="1"/>
        <v>188.2</v>
      </c>
      <c r="AH12" s="41">
        <f t="shared" si="2"/>
        <v>82.6</v>
      </c>
      <c r="AI12" s="29" t="s">
        <v>74</v>
      </c>
    </row>
    <row r="13" spans="1:37" ht="17.100000000000001" customHeight="1" x14ac:dyDescent="0.2">
      <c r="A13" s="17" t="s">
        <v>51</v>
      </c>
      <c r="B13" s="20">
        <f>[9]Janeiro!$K$5</f>
        <v>1.4</v>
      </c>
      <c r="C13" s="20">
        <f>[9]Janeiro!$K$6</f>
        <v>0</v>
      </c>
      <c r="D13" s="20">
        <f>[9]Janeiro!$K$7</f>
        <v>0</v>
      </c>
      <c r="E13" s="20">
        <f>[9]Janeiro!$K$8</f>
        <v>34.799999999999997</v>
      </c>
      <c r="F13" s="20">
        <f>[9]Janeiro!$K$9</f>
        <v>0.2</v>
      </c>
      <c r="G13" s="20">
        <f>[9]Janeiro!$K$10</f>
        <v>0</v>
      </c>
      <c r="H13" s="20">
        <f>[9]Janeiro!$K$11</f>
        <v>0</v>
      </c>
      <c r="I13" s="20">
        <f>[9]Janeiro!$K$12</f>
        <v>9</v>
      </c>
      <c r="J13" s="20">
        <f>[9]Janeiro!$K$13</f>
        <v>15.000000000000002</v>
      </c>
      <c r="K13" s="20">
        <f>[9]Janeiro!$K$14</f>
        <v>12</v>
      </c>
      <c r="L13" s="20">
        <f>[9]Janeiro!$K$15</f>
        <v>42.4</v>
      </c>
      <c r="M13" s="20">
        <f>[9]Janeiro!$K$16</f>
        <v>64.599999999999994</v>
      </c>
      <c r="N13" s="20">
        <f>[9]Janeiro!$K$17</f>
        <v>20.599999999999998</v>
      </c>
      <c r="O13" s="20">
        <f>[9]Janeiro!$K$18</f>
        <v>15.6</v>
      </c>
      <c r="P13" s="20">
        <f>[9]Janeiro!$K$19</f>
        <v>29.999999999999996</v>
      </c>
      <c r="Q13" s="20">
        <f>[9]Janeiro!$K$20</f>
        <v>6</v>
      </c>
      <c r="R13" s="20">
        <f>[9]Janeiro!$K$21</f>
        <v>0</v>
      </c>
      <c r="S13" s="20">
        <f>[9]Janeiro!$K$22</f>
        <v>10</v>
      </c>
      <c r="T13" s="20">
        <f>[9]Janeiro!$K$23</f>
        <v>0</v>
      </c>
      <c r="U13" s="20">
        <f>[9]Janeiro!$K$24</f>
        <v>9.6</v>
      </c>
      <c r="V13" s="20">
        <f>[9]Janeiro!$K$25</f>
        <v>30.4</v>
      </c>
      <c r="W13" s="20">
        <f>[9]Janeiro!$K$26</f>
        <v>130.39999999999998</v>
      </c>
      <c r="X13" s="20">
        <f>[9]Janeiro!$K$27</f>
        <v>0.2</v>
      </c>
      <c r="Y13" s="20">
        <f>[9]Janeiro!$K$28</f>
        <v>5.8000000000000007</v>
      </c>
      <c r="Z13" s="20">
        <f>[9]Janeiro!$K$29</f>
        <v>0.60000000000000009</v>
      </c>
      <c r="AA13" s="20">
        <f>[9]Janeiro!$K$30</f>
        <v>3.4</v>
      </c>
      <c r="AB13" s="20">
        <f>[9]Janeiro!$K$31</f>
        <v>0.8</v>
      </c>
      <c r="AC13" s="20">
        <f>[9]Janeiro!$K$32</f>
        <v>4.2</v>
      </c>
      <c r="AD13" s="20">
        <f>[9]Janeiro!$K$33</f>
        <v>0</v>
      </c>
      <c r="AE13" s="20">
        <f>[9]Janeiro!$K$34</f>
        <v>0.6</v>
      </c>
      <c r="AF13" s="20">
        <f>[9]Janeiro!$K$35</f>
        <v>41.399999999999991</v>
      </c>
      <c r="AG13" s="38">
        <f>SUM(B13:AF13)</f>
        <v>489</v>
      </c>
      <c r="AH13" s="41">
        <f>MAX(B13:AF13)</f>
        <v>130.39999999999998</v>
      </c>
      <c r="AI13" s="29" t="s">
        <v>74</v>
      </c>
    </row>
    <row r="14" spans="1:37" ht="17.100000000000001" customHeight="1" x14ac:dyDescent="0.2">
      <c r="A14" s="17" t="s">
        <v>6</v>
      </c>
      <c r="B14" s="20">
        <f>[10]Janeiro!$K$5</f>
        <v>0.2</v>
      </c>
      <c r="C14" s="20">
        <f>[10]Janeiro!$K$6</f>
        <v>22.200000000000003</v>
      </c>
      <c r="D14" s="20">
        <f>[10]Janeiro!$K$7</f>
        <v>0</v>
      </c>
      <c r="E14" s="20">
        <f>[10]Janeiro!$K$8</f>
        <v>0</v>
      </c>
      <c r="F14" s="20">
        <f>[10]Janeiro!$K$9</f>
        <v>0</v>
      </c>
      <c r="G14" s="20">
        <f>[10]Janeiro!$K$10</f>
        <v>0</v>
      </c>
      <c r="H14" s="20">
        <f>[10]Janeiro!$K$11</f>
        <v>0</v>
      </c>
      <c r="I14" s="20">
        <f>[10]Janeiro!$K$12</f>
        <v>0</v>
      </c>
      <c r="J14" s="20">
        <f>[10]Janeiro!$K$13</f>
        <v>1.4</v>
      </c>
      <c r="K14" s="20">
        <f>[10]Janeiro!$K$14</f>
        <v>0.60000000000000009</v>
      </c>
      <c r="L14" s="20">
        <f>[10]Janeiro!$K$15</f>
        <v>1.7999999999999998</v>
      </c>
      <c r="M14" s="20">
        <f>[10]Janeiro!$K$16</f>
        <v>0</v>
      </c>
      <c r="N14" s="20">
        <f>[10]Janeiro!$K$17</f>
        <v>3</v>
      </c>
      <c r="O14" s="20">
        <f>[10]Janeiro!$K$18</f>
        <v>3.4000000000000004</v>
      </c>
      <c r="P14" s="20">
        <f>[10]Janeiro!$K$19</f>
        <v>0</v>
      </c>
      <c r="Q14" s="20">
        <f>[10]Janeiro!$K$20</f>
        <v>4.8</v>
      </c>
      <c r="R14" s="20">
        <f>[10]Janeiro!$K$21</f>
        <v>0</v>
      </c>
      <c r="S14" s="20">
        <f>[10]Janeiro!$K$22</f>
        <v>0</v>
      </c>
      <c r="T14" s="20">
        <f>[10]Janeiro!$K$23</f>
        <v>0</v>
      </c>
      <c r="U14" s="20">
        <f>[10]Janeiro!$K$24</f>
        <v>3.6</v>
      </c>
      <c r="V14" s="20">
        <f>[10]Janeiro!$K$25</f>
        <v>0.60000000000000009</v>
      </c>
      <c r="W14" s="20">
        <f>[10]Janeiro!$K$26</f>
        <v>0</v>
      </c>
      <c r="X14" s="20">
        <f>[10]Janeiro!$K$27</f>
        <v>18.399999999999999</v>
      </c>
      <c r="Y14" s="20">
        <f>[10]Janeiro!$K$28</f>
        <v>0</v>
      </c>
      <c r="Z14" s="20">
        <f>[10]Janeiro!$K$29</f>
        <v>0</v>
      </c>
      <c r="AA14" s="20">
        <f>[10]Janeiro!$K$30</f>
        <v>27.6</v>
      </c>
      <c r="AB14" s="20">
        <f>[10]Janeiro!$K$31</f>
        <v>1.8</v>
      </c>
      <c r="AC14" s="20">
        <f>[10]Janeiro!$K$32</f>
        <v>0</v>
      </c>
      <c r="AD14" s="20">
        <f>[10]Janeiro!$K$33</f>
        <v>0</v>
      </c>
      <c r="AE14" s="20">
        <f>[10]Janeiro!$K$34</f>
        <v>0.4</v>
      </c>
      <c r="AF14" s="20">
        <f>[10]Janeiro!$K$35</f>
        <v>24.2</v>
      </c>
      <c r="AG14" s="38">
        <f t="shared" si="1"/>
        <v>114</v>
      </c>
      <c r="AH14" s="41">
        <f t="shared" si="2"/>
        <v>27.6</v>
      </c>
      <c r="AI14" s="29" t="s">
        <v>74</v>
      </c>
    </row>
    <row r="15" spans="1:37" ht="17.100000000000001" customHeight="1" x14ac:dyDescent="0.2">
      <c r="A15" s="17" t="s">
        <v>7</v>
      </c>
      <c r="B15" s="20">
        <f>[11]Janeiro!$K$5</f>
        <v>9</v>
      </c>
      <c r="C15" s="20">
        <f>[11]Janeiro!$K$6</f>
        <v>0</v>
      </c>
      <c r="D15" s="20">
        <f>[11]Janeiro!$K$7</f>
        <v>12</v>
      </c>
      <c r="E15" s="20">
        <f>[11]Janeiro!$K$8</f>
        <v>1.2</v>
      </c>
      <c r="F15" s="20">
        <f>[11]Janeiro!$K$9</f>
        <v>2.2000000000000002</v>
      </c>
      <c r="G15" s="20">
        <f>[11]Janeiro!$K$10</f>
        <v>0.2</v>
      </c>
      <c r="H15" s="20">
        <f>[11]Janeiro!$K$11</f>
        <v>0</v>
      </c>
      <c r="I15" s="20">
        <f>[11]Janeiro!$K$12</f>
        <v>0</v>
      </c>
      <c r="J15" s="20">
        <f>[11]Janeiro!$K$13</f>
        <v>31.2</v>
      </c>
      <c r="K15" s="20">
        <f>[11]Janeiro!$K$14</f>
        <v>0.60000000000000009</v>
      </c>
      <c r="L15" s="20">
        <f>[11]Janeiro!$K$15</f>
        <v>0</v>
      </c>
      <c r="M15" s="20">
        <f>[11]Janeiro!$K$16</f>
        <v>0</v>
      </c>
      <c r="N15" s="20">
        <f>[11]Janeiro!$K$17</f>
        <v>0</v>
      </c>
      <c r="O15" s="20">
        <f>[11]Janeiro!$K$18</f>
        <v>4.8000000000000007</v>
      </c>
      <c r="P15" s="20">
        <f>[11]Janeiro!$K$19</f>
        <v>1.4</v>
      </c>
      <c r="Q15" s="20">
        <f>[11]Janeiro!$K$20</f>
        <v>0</v>
      </c>
      <c r="R15" s="20">
        <f>[11]Janeiro!$K$21</f>
        <v>1.2</v>
      </c>
      <c r="S15" s="20">
        <f>[11]Janeiro!$K$22</f>
        <v>0.2</v>
      </c>
      <c r="T15" s="20">
        <f>[11]Janeiro!$K$23</f>
        <v>0</v>
      </c>
      <c r="U15" s="20">
        <f>[11]Janeiro!$K$24</f>
        <v>0</v>
      </c>
      <c r="V15" s="20">
        <f>[11]Janeiro!$K$25</f>
        <v>0</v>
      </c>
      <c r="W15" s="20">
        <f>[11]Janeiro!$K$26</f>
        <v>0</v>
      </c>
      <c r="X15" s="20">
        <f>[11]Janeiro!$K$27</f>
        <v>0</v>
      </c>
      <c r="Y15" s="20">
        <f>[11]Janeiro!$K$28</f>
        <v>0</v>
      </c>
      <c r="Z15" s="20">
        <f>[11]Janeiro!$K$29</f>
        <v>0.4</v>
      </c>
      <c r="AA15" s="20">
        <f>[11]Janeiro!$K$30</f>
        <v>0</v>
      </c>
      <c r="AB15" s="20">
        <f>[11]Janeiro!$K$31</f>
        <v>0</v>
      </c>
      <c r="AC15" s="20">
        <f>[11]Janeiro!$K$32</f>
        <v>0</v>
      </c>
      <c r="AD15" s="20">
        <f>[11]Janeiro!$K$33</f>
        <v>0</v>
      </c>
      <c r="AE15" s="20">
        <f>[11]Janeiro!$K$34</f>
        <v>0</v>
      </c>
      <c r="AF15" s="20">
        <f>[11]Janeiro!$K$35</f>
        <v>0</v>
      </c>
      <c r="AG15" s="38">
        <f t="shared" si="1"/>
        <v>64.400000000000006</v>
      </c>
      <c r="AH15" s="41">
        <f t="shared" si="2"/>
        <v>31.2</v>
      </c>
      <c r="AI15" s="29">
        <v>6</v>
      </c>
    </row>
    <row r="16" spans="1:37" ht="17.100000000000001" customHeight="1" x14ac:dyDescent="0.2">
      <c r="A16" s="17" t="s">
        <v>8</v>
      </c>
      <c r="B16" s="19">
        <f>[12]Janeiro!$K$5</f>
        <v>29.000000000000007</v>
      </c>
      <c r="C16" s="19">
        <f>[12]Janeiro!$K$6</f>
        <v>0</v>
      </c>
      <c r="D16" s="19">
        <f>[12]Janeiro!$K$7</f>
        <v>0</v>
      </c>
      <c r="E16" s="19">
        <f>[12]Janeiro!$K$8</f>
        <v>0</v>
      </c>
      <c r="F16" s="19">
        <f>[12]Janeiro!$K$9</f>
        <v>2.6</v>
      </c>
      <c r="G16" s="19">
        <f>[12]Janeiro!$K$10</f>
        <v>0.4</v>
      </c>
      <c r="H16" s="19">
        <f>[12]Janeiro!$K$11</f>
        <v>4</v>
      </c>
      <c r="I16" s="19">
        <f>[12]Janeiro!$K$12</f>
        <v>6.8</v>
      </c>
      <c r="J16" s="19">
        <f>[12]Janeiro!$K$13</f>
        <v>21.599999999999998</v>
      </c>
      <c r="K16" s="19">
        <f>[12]Janeiro!$K$14</f>
        <v>0</v>
      </c>
      <c r="L16" s="19">
        <f>[12]Janeiro!$K$15</f>
        <v>0</v>
      </c>
      <c r="M16" s="19">
        <f>[12]Janeiro!$K$16</f>
        <v>0</v>
      </c>
      <c r="N16" s="19">
        <f>[12]Janeiro!$K$17</f>
        <v>0</v>
      </c>
      <c r="O16" s="19">
        <f>[12]Janeiro!$K$18</f>
        <v>0</v>
      </c>
      <c r="P16" s="19">
        <f>[12]Janeiro!$K$19</f>
        <v>0</v>
      </c>
      <c r="Q16" s="19">
        <f>[12]Janeiro!$K$20</f>
        <v>0</v>
      </c>
      <c r="R16" s="19">
        <f>[12]Janeiro!$K$21</f>
        <v>0</v>
      </c>
      <c r="S16" s="19">
        <f>[12]Janeiro!$K$22</f>
        <v>0</v>
      </c>
      <c r="T16" s="19">
        <f>[12]Janeiro!$K$23</f>
        <v>5</v>
      </c>
      <c r="U16" s="19">
        <f>[12]Janeiro!$K$24</f>
        <v>0</v>
      </c>
      <c r="V16" s="19">
        <f>[12]Janeiro!$K$25</f>
        <v>6.8000000000000007</v>
      </c>
      <c r="W16" s="19">
        <f>[12]Janeiro!$K$26</f>
        <v>0</v>
      </c>
      <c r="X16" s="19">
        <f>[12]Janeiro!$K$27</f>
        <v>0</v>
      </c>
      <c r="Y16" s="19">
        <f>[12]Janeiro!$K$28</f>
        <v>0</v>
      </c>
      <c r="Z16" s="19">
        <f>[12]Janeiro!$K$29</f>
        <v>0.4</v>
      </c>
      <c r="AA16" s="19">
        <f>[12]Janeiro!$K$30</f>
        <v>0</v>
      </c>
      <c r="AB16" s="19">
        <f>[12]Janeiro!$K$31</f>
        <v>0</v>
      </c>
      <c r="AC16" s="19">
        <f>[12]Janeiro!$K$32</f>
        <v>0</v>
      </c>
      <c r="AD16" s="19">
        <f>[12]Janeiro!$K$33</f>
        <v>0</v>
      </c>
      <c r="AE16" s="19">
        <f>[12]Janeiro!$K$34</f>
        <v>0</v>
      </c>
      <c r="AF16" s="19">
        <f>[12]Janeiro!$K$35</f>
        <v>0</v>
      </c>
      <c r="AG16" s="38">
        <f t="shared" si="1"/>
        <v>76.600000000000009</v>
      </c>
      <c r="AH16" s="41">
        <f t="shared" si="2"/>
        <v>29.000000000000007</v>
      </c>
      <c r="AI16" s="29">
        <v>6</v>
      </c>
      <c r="AK16" s="33" t="s">
        <v>63</v>
      </c>
    </row>
    <row r="17" spans="1:36" ht="17.100000000000001" customHeight="1" x14ac:dyDescent="0.2">
      <c r="A17" s="17" t="s">
        <v>9</v>
      </c>
      <c r="B17" s="20">
        <f>[13]Janeiro!$K$5</f>
        <v>0.2</v>
      </c>
      <c r="C17" s="20">
        <f>[13]Janeiro!$K$6</f>
        <v>0</v>
      </c>
      <c r="D17" s="20">
        <f>[13]Janeiro!$K$7</f>
        <v>0</v>
      </c>
      <c r="E17" s="20">
        <f>[13]Janeiro!$K$8</f>
        <v>0</v>
      </c>
      <c r="F17" s="20">
        <f>[13]Janeiro!$K$9</f>
        <v>0</v>
      </c>
      <c r="G17" s="20">
        <f>[13]Janeiro!$K$10</f>
        <v>0</v>
      </c>
      <c r="H17" s="20">
        <f>[13]Janeiro!$K$11</f>
        <v>0.4</v>
      </c>
      <c r="I17" s="20">
        <f>[13]Janeiro!$K$12</f>
        <v>0.2</v>
      </c>
      <c r="J17" s="20">
        <f>[13]Janeiro!$K$13</f>
        <v>55.599999999999994</v>
      </c>
      <c r="K17" s="20">
        <f>[13]Janeiro!$K$14</f>
        <v>9</v>
      </c>
      <c r="L17" s="20">
        <f>[13]Janeiro!$K$15</f>
        <v>0</v>
      </c>
      <c r="M17" s="20">
        <f>[13]Janeiro!$K$16</f>
        <v>0</v>
      </c>
      <c r="N17" s="20">
        <f>[13]Janeiro!$K$17</f>
        <v>0</v>
      </c>
      <c r="O17" s="20">
        <f>[13]Janeiro!$K$18</f>
        <v>1</v>
      </c>
      <c r="P17" s="20">
        <f>[13]Janeiro!$K$19</f>
        <v>4.3999999999999995</v>
      </c>
      <c r="Q17" s="20">
        <f>[13]Janeiro!$K$20</f>
        <v>9.9999999999999982</v>
      </c>
      <c r="R17" s="20">
        <f>[13]Janeiro!$K$21</f>
        <v>2.4</v>
      </c>
      <c r="S17" s="20">
        <f>[13]Janeiro!$K$22</f>
        <v>0</v>
      </c>
      <c r="T17" s="20">
        <f>[13]Janeiro!$K$23</f>
        <v>0.2</v>
      </c>
      <c r="U17" s="20">
        <f>[13]Janeiro!$K$24</f>
        <v>0</v>
      </c>
      <c r="V17" s="20">
        <f>[13]Janeiro!$K$25</f>
        <v>0</v>
      </c>
      <c r="W17" s="20">
        <f>[13]Janeiro!$K$26</f>
        <v>0</v>
      </c>
      <c r="X17" s="20">
        <f>[13]Janeiro!$K$27</f>
        <v>0</v>
      </c>
      <c r="Y17" s="20">
        <f>[13]Janeiro!$K$28</f>
        <v>0</v>
      </c>
      <c r="Z17" s="20">
        <f>[13]Janeiro!$K$29</f>
        <v>0.2</v>
      </c>
      <c r="AA17" s="20">
        <f>[13]Janeiro!$K$30</f>
        <v>0</v>
      </c>
      <c r="AB17" s="20">
        <f>[13]Janeiro!$K$31</f>
        <v>0</v>
      </c>
      <c r="AC17" s="20">
        <f>[13]Janeiro!$K$32</f>
        <v>0</v>
      </c>
      <c r="AD17" s="20">
        <f>[13]Janeiro!$K$33</f>
        <v>0</v>
      </c>
      <c r="AE17" s="20">
        <f>[13]Janeiro!$K$34</f>
        <v>0</v>
      </c>
      <c r="AF17" s="20">
        <f>[13]Janeiro!$K$35</f>
        <v>1.6</v>
      </c>
      <c r="AG17" s="38">
        <f t="shared" ref="AG17:AG31" si="3">SUM(B17:AF17)</f>
        <v>85.2</v>
      </c>
      <c r="AH17" s="41">
        <f t="shared" ref="AH17:AH31" si="4">MAX(B17:AF17)</f>
        <v>55.599999999999994</v>
      </c>
      <c r="AI17" s="29" t="s">
        <v>74</v>
      </c>
      <c r="AJ17" s="33" t="s">
        <v>63</v>
      </c>
    </row>
    <row r="18" spans="1:36" ht="17.100000000000001" customHeight="1" x14ac:dyDescent="0.2">
      <c r="A18" s="17" t="s">
        <v>50</v>
      </c>
      <c r="B18" s="20">
        <f>[14]Janeiro!$K$5</f>
        <v>4</v>
      </c>
      <c r="C18" s="20">
        <f>[14]Janeiro!$K$6</f>
        <v>0</v>
      </c>
      <c r="D18" s="20">
        <f>[14]Janeiro!$K$7</f>
        <v>0</v>
      </c>
      <c r="E18" s="20">
        <f>[14]Janeiro!$K$8</f>
        <v>0</v>
      </c>
      <c r="F18" s="20">
        <f>[14]Janeiro!$K$9</f>
        <v>0</v>
      </c>
      <c r="G18" s="20">
        <f>[14]Janeiro!$K$10</f>
        <v>3.8</v>
      </c>
      <c r="H18" s="20">
        <f>[14]Janeiro!$K$11</f>
        <v>0.2</v>
      </c>
      <c r="I18" s="20">
        <f>[14]Janeiro!$K$12</f>
        <v>0</v>
      </c>
      <c r="J18" s="20">
        <f>[14]Janeiro!$K$13</f>
        <v>7.2000000000000011</v>
      </c>
      <c r="K18" s="20">
        <f>[14]Janeiro!$K$14</f>
        <v>7.2</v>
      </c>
      <c r="L18" s="20">
        <f>[14]Janeiro!$K$15</f>
        <v>0</v>
      </c>
      <c r="M18" s="20">
        <f>[14]Janeiro!$K$16</f>
        <v>0</v>
      </c>
      <c r="N18" s="20">
        <f>[14]Janeiro!$K$17</f>
        <v>0</v>
      </c>
      <c r="O18" s="20">
        <f>[14]Janeiro!$K$18</f>
        <v>0</v>
      </c>
      <c r="P18" s="20">
        <f>[14]Janeiro!$K$19</f>
        <v>0</v>
      </c>
      <c r="Q18" s="20">
        <f>[14]Janeiro!$K$20</f>
        <v>0</v>
      </c>
      <c r="R18" s="20">
        <f>[14]Janeiro!$K$21</f>
        <v>0</v>
      </c>
      <c r="S18" s="20">
        <f>[14]Janeiro!$K$22</f>
        <v>16.399999999999999</v>
      </c>
      <c r="T18" s="20">
        <f>[14]Janeiro!$K$23</f>
        <v>0</v>
      </c>
      <c r="U18" s="20">
        <f>[14]Janeiro!$K$24</f>
        <v>0</v>
      </c>
      <c r="V18" s="20">
        <f>[14]Janeiro!$K$25</f>
        <v>0</v>
      </c>
      <c r="W18" s="20">
        <f>[14]Janeiro!$K$26</f>
        <v>0</v>
      </c>
      <c r="X18" s="20">
        <f>[14]Janeiro!$K$27</f>
        <v>0</v>
      </c>
      <c r="Y18" s="20">
        <f>[14]Janeiro!$K$28</f>
        <v>0.2</v>
      </c>
      <c r="Z18" s="20">
        <f>[14]Janeiro!$K$29</f>
        <v>16.799999999999997</v>
      </c>
      <c r="AA18" s="20">
        <f>[14]Janeiro!$K$30</f>
        <v>1</v>
      </c>
      <c r="AB18" s="20">
        <f>[14]Janeiro!$K$31</f>
        <v>0</v>
      </c>
      <c r="AC18" s="20">
        <f>[14]Janeiro!$K$32</f>
        <v>0</v>
      </c>
      <c r="AD18" s="20">
        <f>[14]Janeiro!$K$33</f>
        <v>0</v>
      </c>
      <c r="AE18" s="20">
        <f>[14]Janeiro!$K$34</f>
        <v>0</v>
      </c>
      <c r="AF18" s="20">
        <f>[14]Janeiro!$K$35</f>
        <v>0</v>
      </c>
      <c r="AG18" s="38">
        <f t="shared" ref="AG18:AG19" si="5">SUM(B18:AF18)</f>
        <v>56.8</v>
      </c>
      <c r="AH18" s="41">
        <f t="shared" ref="AH18:AH19" si="6">MAX(B18:AF18)</f>
        <v>16.799999999999997</v>
      </c>
      <c r="AI18" s="29">
        <v>5</v>
      </c>
    </row>
    <row r="19" spans="1:36" ht="17.100000000000001" customHeight="1" x14ac:dyDescent="0.2">
      <c r="A19" s="17" t="s">
        <v>10</v>
      </c>
      <c r="B19" s="20">
        <f>[15]Janeiro!$K$5</f>
        <v>11.4</v>
      </c>
      <c r="C19" s="20">
        <f>[15]Janeiro!$K$6</f>
        <v>0</v>
      </c>
      <c r="D19" s="20">
        <f>[15]Janeiro!$K$7</f>
        <v>0.60000000000000009</v>
      </c>
      <c r="E19" s="20">
        <f>[15]Janeiro!$K$8</f>
        <v>0.2</v>
      </c>
      <c r="F19" s="20">
        <f>[15]Janeiro!$K$9</f>
        <v>0</v>
      </c>
      <c r="G19" s="20">
        <f>[15]Janeiro!$K$10</f>
        <v>0</v>
      </c>
      <c r="H19" s="20">
        <f>[15]Janeiro!$K$11</f>
        <v>0</v>
      </c>
      <c r="I19" s="20">
        <f>[15]Janeiro!$K$12</f>
        <v>18.2</v>
      </c>
      <c r="J19" s="20">
        <f>[15]Janeiro!$K$13</f>
        <v>102.2</v>
      </c>
      <c r="K19" s="20">
        <f>[15]Janeiro!$K$14</f>
        <v>2</v>
      </c>
      <c r="L19" s="20">
        <f>[15]Janeiro!$K$15</f>
        <v>0</v>
      </c>
      <c r="M19" s="20">
        <f>[15]Janeiro!$K$16</f>
        <v>0</v>
      </c>
      <c r="N19" s="20">
        <f>[15]Janeiro!$K$17</f>
        <v>0</v>
      </c>
      <c r="O19" s="20">
        <f>[15]Janeiro!$K$18</f>
        <v>0</v>
      </c>
      <c r="P19" s="20">
        <f>[15]Janeiro!$K$19</f>
        <v>0</v>
      </c>
      <c r="Q19" s="20">
        <f>[15]Janeiro!$K$20</f>
        <v>0</v>
      </c>
      <c r="R19" s="20">
        <f>[15]Janeiro!$K$21</f>
        <v>16.2</v>
      </c>
      <c r="S19" s="20">
        <f>[15]Janeiro!$K$22</f>
        <v>0.4</v>
      </c>
      <c r="T19" s="20">
        <f>[15]Janeiro!$K$23</f>
        <v>0</v>
      </c>
      <c r="U19" s="20">
        <f>[15]Janeiro!$K$24</f>
        <v>0</v>
      </c>
      <c r="V19" s="20">
        <f>[15]Janeiro!$K$25</f>
        <v>2</v>
      </c>
      <c r="W19" s="20">
        <f>[15]Janeiro!$K$26</f>
        <v>0</v>
      </c>
      <c r="X19" s="20">
        <f>[15]Janeiro!$K$27</f>
        <v>0</v>
      </c>
      <c r="Y19" s="20">
        <f>[15]Janeiro!$K$28</f>
        <v>0</v>
      </c>
      <c r="Z19" s="20">
        <f>[15]Janeiro!$K$29</f>
        <v>4.8</v>
      </c>
      <c r="AA19" s="20">
        <f>[15]Janeiro!$K$30</f>
        <v>0</v>
      </c>
      <c r="AB19" s="20">
        <f>[15]Janeiro!$K$31</f>
        <v>0</v>
      </c>
      <c r="AC19" s="20">
        <f>[15]Janeiro!$K$32</f>
        <v>0</v>
      </c>
      <c r="AD19" s="20">
        <f>[15]Janeiro!$K$33</f>
        <v>0</v>
      </c>
      <c r="AE19" s="20">
        <f>[15]Janeiro!$K$34</f>
        <v>0</v>
      </c>
      <c r="AF19" s="20">
        <f>[15]Janeiro!$K$35</f>
        <v>0</v>
      </c>
      <c r="AG19" s="38">
        <f t="shared" si="5"/>
        <v>158</v>
      </c>
      <c r="AH19" s="41">
        <f t="shared" si="6"/>
        <v>102.2</v>
      </c>
      <c r="AI19" s="29">
        <v>6</v>
      </c>
      <c r="AJ19" s="33" t="s">
        <v>63</v>
      </c>
    </row>
    <row r="20" spans="1:36" ht="17.100000000000001" customHeight="1" x14ac:dyDescent="0.2">
      <c r="A20" s="17" t="s">
        <v>11</v>
      </c>
      <c r="B20" s="20">
        <f>[16]Janeiro!$K$5</f>
        <v>0.8</v>
      </c>
      <c r="C20" s="20">
        <f>[16]Janeiro!$K$6</f>
        <v>0</v>
      </c>
      <c r="D20" s="20">
        <f>[16]Janeiro!$K$7</f>
        <v>13.600000000000001</v>
      </c>
      <c r="E20" s="20">
        <f>[16]Janeiro!$K$8</f>
        <v>5.8</v>
      </c>
      <c r="F20" s="20">
        <f>[16]Janeiro!$K$9</f>
        <v>0.2</v>
      </c>
      <c r="G20" s="20">
        <f>[16]Janeiro!$K$10</f>
        <v>0</v>
      </c>
      <c r="H20" s="20">
        <f>[16]Janeiro!$K$11</f>
        <v>0</v>
      </c>
      <c r="I20" s="20">
        <f>[16]Janeiro!$K$12</f>
        <v>4.6000000000000005</v>
      </c>
      <c r="J20" s="20">
        <f>[16]Janeiro!$K$13</f>
        <v>48.999999999999993</v>
      </c>
      <c r="K20" s="20">
        <f>[16]Janeiro!$K$14</f>
        <v>2.8000000000000003</v>
      </c>
      <c r="L20" s="20">
        <f>[16]Janeiro!$K$15</f>
        <v>0</v>
      </c>
      <c r="M20" s="20">
        <f>[16]Janeiro!$K$16</f>
        <v>0</v>
      </c>
      <c r="N20" s="20">
        <f>[16]Janeiro!$K$17</f>
        <v>3</v>
      </c>
      <c r="O20" s="20">
        <f>[16]Janeiro!$K$18</f>
        <v>0</v>
      </c>
      <c r="P20" s="20">
        <f>[16]Janeiro!$K$19</f>
        <v>2</v>
      </c>
      <c r="Q20" s="20">
        <f>[16]Janeiro!$K$20</f>
        <v>0</v>
      </c>
      <c r="R20" s="20">
        <f>[16]Janeiro!$K$21</f>
        <v>2.6</v>
      </c>
      <c r="S20" s="20">
        <f>[16]Janeiro!$K$22</f>
        <v>3.2</v>
      </c>
      <c r="T20" s="20">
        <f>[16]Janeiro!$K$23</f>
        <v>3.2</v>
      </c>
      <c r="U20" s="20">
        <f>[16]Janeiro!$K$24</f>
        <v>0</v>
      </c>
      <c r="V20" s="20">
        <f>[16]Janeiro!$K$25</f>
        <v>0</v>
      </c>
      <c r="W20" s="20">
        <f>[16]Janeiro!$K$26</f>
        <v>0</v>
      </c>
      <c r="X20" s="20">
        <f>[16]Janeiro!$K$27</f>
        <v>0</v>
      </c>
      <c r="Y20" s="20">
        <f>[16]Janeiro!$K$28</f>
        <v>0</v>
      </c>
      <c r="Z20" s="20">
        <f>[16]Janeiro!$K$29</f>
        <v>3.8000000000000003</v>
      </c>
      <c r="AA20" s="20">
        <f>[16]Janeiro!$K$30</f>
        <v>0.4</v>
      </c>
      <c r="AB20" s="20">
        <f>[16]Janeiro!$K$31</f>
        <v>0</v>
      </c>
      <c r="AC20" s="20">
        <f>[16]Janeiro!$K$32</f>
        <v>0</v>
      </c>
      <c r="AD20" s="20">
        <f>[16]Janeiro!$K$33</f>
        <v>0</v>
      </c>
      <c r="AE20" s="20">
        <f>[16]Janeiro!$K$34</f>
        <v>0</v>
      </c>
      <c r="AF20" s="20">
        <f>[16]Janeiro!$K$35</f>
        <v>6</v>
      </c>
      <c r="AG20" s="38">
        <f t="shared" si="3"/>
        <v>101</v>
      </c>
      <c r="AH20" s="41">
        <f t="shared" si="4"/>
        <v>48.999999999999993</v>
      </c>
      <c r="AI20" s="29" t="s">
        <v>74</v>
      </c>
    </row>
    <row r="21" spans="1:36" ht="17.100000000000001" customHeight="1" x14ac:dyDescent="0.2">
      <c r="A21" s="17" t="s">
        <v>12</v>
      </c>
      <c r="B21" s="20">
        <f>[17]Janeiro!$K$5</f>
        <v>35.600000000000009</v>
      </c>
      <c r="C21" s="20">
        <f>[17]Janeiro!$K$6</f>
        <v>0.4</v>
      </c>
      <c r="D21" s="20">
        <f>[17]Janeiro!$K$7</f>
        <v>0</v>
      </c>
      <c r="E21" s="20">
        <f>[17]Janeiro!$K$8</f>
        <v>0</v>
      </c>
      <c r="F21" s="20">
        <f>[17]Janeiro!$K$9</f>
        <v>0</v>
      </c>
      <c r="G21" s="20">
        <f>[17]Janeiro!$K$10</f>
        <v>0.60000000000000009</v>
      </c>
      <c r="H21" s="20">
        <f>[17]Janeiro!$K$11</f>
        <v>2.6</v>
      </c>
      <c r="I21" s="20">
        <f>[17]Janeiro!$K$12</f>
        <v>0</v>
      </c>
      <c r="J21" s="20">
        <f>[17]Janeiro!$K$13</f>
        <v>14.6</v>
      </c>
      <c r="K21" s="20">
        <f>[17]Janeiro!$K$14</f>
        <v>0</v>
      </c>
      <c r="L21" s="20">
        <f>[17]Janeiro!$K$15</f>
        <v>0</v>
      </c>
      <c r="M21" s="20">
        <f>[17]Janeiro!$K$16</f>
        <v>0</v>
      </c>
      <c r="N21" s="20">
        <f>[17]Janeiro!$K$17</f>
        <v>0</v>
      </c>
      <c r="O21" s="20">
        <f>[17]Janeiro!$K$18</f>
        <v>2.6</v>
      </c>
      <c r="P21" s="20">
        <f>[17]Janeiro!$K$19</f>
        <v>0</v>
      </c>
      <c r="Q21" s="20">
        <f>[17]Janeiro!$K$20</f>
        <v>0.2</v>
      </c>
      <c r="R21" s="20">
        <f>[17]Janeiro!$K$21</f>
        <v>0</v>
      </c>
      <c r="S21" s="20">
        <f>[17]Janeiro!$K$22</f>
        <v>14.999999999999998</v>
      </c>
      <c r="T21" s="20">
        <f>[17]Janeiro!$K$23</f>
        <v>1.4</v>
      </c>
      <c r="U21" s="20">
        <f>[17]Janeiro!$K$24</f>
        <v>0</v>
      </c>
      <c r="V21" s="20">
        <f>[17]Janeiro!$K$25</f>
        <v>0</v>
      </c>
      <c r="W21" s="20">
        <f>[17]Janeiro!$K$26</f>
        <v>0</v>
      </c>
      <c r="X21" s="20">
        <f>[17]Janeiro!$K$27</f>
        <v>0</v>
      </c>
      <c r="Y21" s="20">
        <f>[17]Janeiro!$K$28</f>
        <v>0</v>
      </c>
      <c r="Z21" s="20">
        <f>[17]Janeiro!$K$29</f>
        <v>0.60000000000000009</v>
      </c>
      <c r="AA21" s="20">
        <f>[17]Janeiro!$K$30</f>
        <v>4.4000000000000004</v>
      </c>
      <c r="AB21" s="20">
        <f>[17]Janeiro!$K$31</f>
        <v>0</v>
      </c>
      <c r="AC21" s="20">
        <f>[17]Janeiro!$K$32</f>
        <v>0</v>
      </c>
      <c r="AD21" s="20">
        <f>[17]Janeiro!$K$33</f>
        <v>0</v>
      </c>
      <c r="AE21" s="20">
        <f>[17]Janeiro!$K$34</f>
        <v>0</v>
      </c>
      <c r="AF21" s="20">
        <f>[17]Janeiro!$K$35</f>
        <v>0</v>
      </c>
      <c r="AG21" s="38">
        <f t="shared" si="3"/>
        <v>78.000000000000014</v>
      </c>
      <c r="AH21" s="41">
        <f t="shared" si="4"/>
        <v>35.600000000000009</v>
      </c>
      <c r="AI21" s="29">
        <v>5</v>
      </c>
    </row>
    <row r="22" spans="1:36" ht="17.100000000000001" customHeight="1" x14ac:dyDescent="0.2">
      <c r="A22" s="17" t="s">
        <v>13</v>
      </c>
      <c r="B22" s="20">
        <f>[18]Janeiro!$K$5</f>
        <v>0.4</v>
      </c>
      <c r="C22" s="20">
        <f>[18]Janeiro!$K$6</f>
        <v>19.000000000000004</v>
      </c>
      <c r="D22" s="20">
        <f>[18]Janeiro!$K$7</f>
        <v>0</v>
      </c>
      <c r="E22" s="20">
        <f>[18]Janeiro!$K$8</f>
        <v>0</v>
      </c>
      <c r="F22" s="20">
        <f>[18]Janeiro!$K$9</f>
        <v>18.400000000000002</v>
      </c>
      <c r="G22" s="20">
        <f>[18]Janeiro!$K$10</f>
        <v>0</v>
      </c>
      <c r="H22" s="20">
        <f>[18]Janeiro!$K$11</f>
        <v>0.8</v>
      </c>
      <c r="I22" s="20">
        <f>[18]Janeiro!$K$12</f>
        <v>0</v>
      </c>
      <c r="J22" s="20">
        <f>[18]Janeiro!$K$13</f>
        <v>0</v>
      </c>
      <c r="K22" s="20">
        <f>[18]Janeiro!$K$14</f>
        <v>14.399999999999997</v>
      </c>
      <c r="L22" s="20">
        <f>[18]Janeiro!$K$15</f>
        <v>0</v>
      </c>
      <c r="M22" s="20">
        <f>[18]Janeiro!$K$16</f>
        <v>0</v>
      </c>
      <c r="N22" s="20">
        <f>[18]Janeiro!$K$17</f>
        <v>0</v>
      </c>
      <c r="O22" s="20">
        <f>[18]Janeiro!$K$18</f>
        <v>0</v>
      </c>
      <c r="P22" s="20">
        <f>[18]Janeiro!$K$19</f>
        <v>0</v>
      </c>
      <c r="Q22" s="20">
        <f>[18]Janeiro!$K$20</f>
        <v>0</v>
      </c>
      <c r="R22" s="20">
        <f>[18]Janeiro!$K$21</f>
        <v>0</v>
      </c>
      <c r="S22" s="20">
        <f>[18]Janeiro!$K$22</f>
        <v>12</v>
      </c>
      <c r="T22" s="20">
        <f>[18]Janeiro!$K$23</f>
        <v>0.4</v>
      </c>
      <c r="U22" s="20">
        <f>[18]Janeiro!$K$24</f>
        <v>0</v>
      </c>
      <c r="V22" s="20">
        <f>[18]Janeiro!$K$25</f>
        <v>0</v>
      </c>
      <c r="W22" s="20">
        <f>[18]Janeiro!$K$26</f>
        <v>1.2000000000000002</v>
      </c>
      <c r="X22" s="20">
        <f>[18]Janeiro!$K$27</f>
        <v>0</v>
      </c>
      <c r="Y22" s="20">
        <f>[18]Janeiro!$K$28</f>
        <v>0</v>
      </c>
      <c r="Z22" s="20">
        <f>[18]Janeiro!$K$29</f>
        <v>2.2000000000000002</v>
      </c>
      <c r="AA22" s="20">
        <f>[18]Janeiro!$K$30</f>
        <v>69.799999999999983</v>
      </c>
      <c r="AB22" s="20">
        <f>[18]Janeiro!$K$31</f>
        <v>0</v>
      </c>
      <c r="AC22" s="20">
        <f>[18]Janeiro!$K$32</f>
        <v>0</v>
      </c>
      <c r="AD22" s="20">
        <f>[18]Janeiro!$K$33</f>
        <v>0</v>
      </c>
      <c r="AE22" s="20">
        <f>[18]Janeiro!$K$34</f>
        <v>0</v>
      </c>
      <c r="AF22" s="20">
        <f>[18]Janeiro!$K$35</f>
        <v>0</v>
      </c>
      <c r="AG22" s="38">
        <f t="shared" si="3"/>
        <v>138.6</v>
      </c>
      <c r="AH22" s="41">
        <f t="shared" si="4"/>
        <v>69.799999999999983</v>
      </c>
      <c r="AI22" s="29">
        <v>5</v>
      </c>
    </row>
    <row r="23" spans="1:36" ht="17.100000000000001" customHeight="1" x14ac:dyDescent="0.2">
      <c r="A23" s="17" t="s">
        <v>14</v>
      </c>
      <c r="B23" s="20">
        <f>[19]Janeiro!$K$5</f>
        <v>36.4</v>
      </c>
      <c r="C23" s="20">
        <f>[19]Janeiro!$K$6</f>
        <v>0.4</v>
      </c>
      <c r="D23" s="20">
        <f>[19]Janeiro!$K$7</f>
        <v>0</v>
      </c>
      <c r="E23" s="20">
        <f>[19]Janeiro!$K$8</f>
        <v>0</v>
      </c>
      <c r="F23" s="20">
        <f>[19]Janeiro!$K$9</f>
        <v>18.2</v>
      </c>
      <c r="G23" s="20">
        <f>[19]Janeiro!$K$10</f>
        <v>0</v>
      </c>
      <c r="H23" s="20">
        <f>[19]Janeiro!$K$11</f>
        <v>27.2</v>
      </c>
      <c r="I23" s="20">
        <f>[19]Janeiro!$K$12</f>
        <v>4.2</v>
      </c>
      <c r="J23" s="20">
        <f>[19]Janeiro!$K$13</f>
        <v>9.3999999999999986</v>
      </c>
      <c r="K23" s="20">
        <f>[19]Janeiro!$K$14</f>
        <v>0</v>
      </c>
      <c r="L23" s="20">
        <f>[19]Janeiro!$K$15</f>
        <v>5.2</v>
      </c>
      <c r="M23" s="20">
        <f>[19]Janeiro!$K$16</f>
        <v>1.5999999999999999</v>
      </c>
      <c r="N23" s="20">
        <f>[19]Janeiro!$K$17</f>
        <v>5.6</v>
      </c>
      <c r="O23" s="20">
        <f>[19]Janeiro!$K$18</f>
        <v>9</v>
      </c>
      <c r="P23" s="20">
        <f>[19]Janeiro!$K$19</f>
        <v>1.8</v>
      </c>
      <c r="Q23" s="20">
        <f>[19]Janeiro!$K$20</f>
        <v>33.4</v>
      </c>
      <c r="R23" s="20">
        <f>[19]Janeiro!$K$21</f>
        <v>0</v>
      </c>
      <c r="S23" s="20">
        <f>[19]Janeiro!$K$22</f>
        <v>3.2</v>
      </c>
      <c r="T23" s="20">
        <f>[19]Janeiro!$K$23</f>
        <v>0</v>
      </c>
      <c r="U23" s="20">
        <f>[19]Janeiro!$K$24</f>
        <v>0</v>
      </c>
      <c r="V23" s="20">
        <f>[19]Janeiro!$K$25</f>
        <v>0</v>
      </c>
      <c r="W23" s="20">
        <f>[19]Janeiro!$K$26</f>
        <v>0</v>
      </c>
      <c r="X23" s="20">
        <f>[19]Janeiro!$K$27</f>
        <v>0</v>
      </c>
      <c r="Y23" s="20">
        <f>[19]Janeiro!$K$28</f>
        <v>0</v>
      </c>
      <c r="Z23" s="20">
        <f>[19]Janeiro!$K$29</f>
        <v>6.8000000000000007</v>
      </c>
      <c r="AA23" s="20">
        <f>[19]Janeiro!$K$30</f>
        <v>3.2</v>
      </c>
      <c r="AB23" s="20">
        <f>[19]Janeiro!$K$31</f>
        <v>0</v>
      </c>
      <c r="AC23" s="20">
        <f>[19]Janeiro!$K$32</f>
        <v>0</v>
      </c>
      <c r="AD23" s="20">
        <f>[19]Janeiro!$K$33</f>
        <v>0</v>
      </c>
      <c r="AE23" s="20">
        <f>[19]Janeiro!$K$34</f>
        <v>18.8</v>
      </c>
      <c r="AF23" s="20">
        <f>[19]Janeiro!$K$35</f>
        <v>9.4</v>
      </c>
      <c r="AG23" s="38">
        <f t="shared" si="3"/>
        <v>193.8</v>
      </c>
      <c r="AH23" s="41">
        <f t="shared" si="4"/>
        <v>36.4</v>
      </c>
      <c r="AI23" s="29" t="s">
        <v>74</v>
      </c>
    </row>
    <row r="24" spans="1:36" ht="17.100000000000001" customHeight="1" x14ac:dyDescent="0.2">
      <c r="A24" s="17" t="s">
        <v>15</v>
      </c>
      <c r="B24" s="20">
        <f>[20]Janeiro!$K$5</f>
        <v>15.799999999999999</v>
      </c>
      <c r="C24" s="20">
        <f>[20]Janeiro!$K$6</f>
        <v>0</v>
      </c>
      <c r="D24" s="20">
        <f>[20]Janeiro!$K$7</f>
        <v>0.6</v>
      </c>
      <c r="E24" s="20">
        <f>[20]Janeiro!$K$8</f>
        <v>0.2</v>
      </c>
      <c r="F24" s="20">
        <f>[20]Janeiro!$K$9</f>
        <v>0</v>
      </c>
      <c r="G24" s="20">
        <f>[20]Janeiro!$K$10</f>
        <v>0</v>
      </c>
      <c r="H24" s="20">
        <f>[20]Janeiro!$K$11</f>
        <v>0</v>
      </c>
      <c r="I24" s="20">
        <f>[20]Janeiro!$K$12</f>
        <v>0</v>
      </c>
      <c r="J24" s="20">
        <f>[20]Janeiro!$K$13</f>
        <v>71.999999999999986</v>
      </c>
      <c r="K24" s="20">
        <f>[20]Janeiro!$K$14</f>
        <v>0</v>
      </c>
      <c r="L24" s="20">
        <f>[20]Janeiro!$K$15</f>
        <v>0</v>
      </c>
      <c r="M24" s="20">
        <f>[20]Janeiro!$K$16</f>
        <v>0</v>
      </c>
      <c r="N24" s="20">
        <f>[20]Janeiro!$K$17</f>
        <v>0</v>
      </c>
      <c r="O24" s="20">
        <f>[20]Janeiro!$K$18</f>
        <v>9.1999999999999993</v>
      </c>
      <c r="P24" s="20">
        <f>[20]Janeiro!$K$19</f>
        <v>2.4000000000000004</v>
      </c>
      <c r="Q24" s="20">
        <f>[20]Janeiro!$K$20</f>
        <v>0</v>
      </c>
      <c r="R24" s="20">
        <f>[20]Janeiro!$K$21</f>
        <v>0</v>
      </c>
      <c r="S24" s="20">
        <f>[20]Janeiro!$K$22</f>
        <v>5.6</v>
      </c>
      <c r="T24" s="20">
        <f>[20]Janeiro!$K$23</f>
        <v>0</v>
      </c>
      <c r="U24" s="20">
        <f>[20]Janeiro!$K$24</f>
        <v>0</v>
      </c>
      <c r="V24" s="20">
        <f>[20]Janeiro!$K$25</f>
        <v>0</v>
      </c>
      <c r="W24" s="20">
        <f>[20]Janeiro!$K$26</f>
        <v>0</v>
      </c>
      <c r="X24" s="20">
        <f>[20]Janeiro!$K$27</f>
        <v>0</v>
      </c>
      <c r="Y24" s="20">
        <f>[20]Janeiro!$K$28</f>
        <v>0</v>
      </c>
      <c r="Z24" s="20">
        <f>[20]Janeiro!$K$29</f>
        <v>0</v>
      </c>
      <c r="AA24" s="20">
        <f>[20]Janeiro!$K$30</f>
        <v>0</v>
      </c>
      <c r="AB24" s="20">
        <f>[20]Janeiro!$K$31</f>
        <v>0</v>
      </c>
      <c r="AC24" s="20">
        <f>[20]Janeiro!$K$32</f>
        <v>0</v>
      </c>
      <c r="AD24" s="20">
        <f>[20]Janeiro!$K$33</f>
        <v>0</v>
      </c>
      <c r="AE24" s="20">
        <f>[20]Janeiro!$K$34</f>
        <v>0</v>
      </c>
      <c r="AF24" s="20">
        <f>[20]Janeiro!$K$35</f>
        <v>0</v>
      </c>
      <c r="AG24" s="38">
        <f t="shared" si="3"/>
        <v>105.79999999999998</v>
      </c>
      <c r="AH24" s="41">
        <f t="shared" si="4"/>
        <v>71.999999999999986</v>
      </c>
      <c r="AI24" s="29">
        <v>13</v>
      </c>
      <c r="AJ24" s="33" t="s">
        <v>63</v>
      </c>
    </row>
    <row r="25" spans="1:36" ht="17.100000000000001" customHeight="1" x14ac:dyDescent="0.2">
      <c r="A25" s="17" t="s">
        <v>16</v>
      </c>
      <c r="B25" s="20">
        <f>[21]Janeiro!$K$5</f>
        <v>16.599999999999998</v>
      </c>
      <c r="C25" s="20">
        <f>[21]Janeiro!$K$6</f>
        <v>0.2</v>
      </c>
      <c r="D25" s="20">
        <f>[21]Janeiro!$K$7</f>
        <v>0.2</v>
      </c>
      <c r="E25" s="20">
        <f>[21]Janeiro!$K$8</f>
        <v>0</v>
      </c>
      <c r="F25" s="20">
        <f>[21]Janeiro!$K$9</f>
        <v>0</v>
      </c>
      <c r="G25" s="20">
        <f>[21]Janeiro!$K$10</f>
        <v>0</v>
      </c>
      <c r="H25" s="20">
        <f>[21]Janeiro!$K$11</f>
        <v>0</v>
      </c>
      <c r="I25" s="20">
        <f>[21]Janeiro!$K$12</f>
        <v>0</v>
      </c>
      <c r="J25" s="20">
        <f>[21]Janeiro!$K$13</f>
        <v>8.1999999999999993</v>
      </c>
      <c r="K25" s="20">
        <f>[21]Janeiro!$K$14</f>
        <v>0</v>
      </c>
      <c r="L25" s="20">
        <f>[21]Janeiro!$K$15</f>
        <v>0</v>
      </c>
      <c r="M25" s="20">
        <f>[21]Janeiro!$K$16</f>
        <v>0</v>
      </c>
      <c r="N25" s="20">
        <f>[21]Janeiro!$K$17</f>
        <v>0</v>
      </c>
      <c r="O25" s="20">
        <f>[21]Janeiro!$K$18</f>
        <v>0</v>
      </c>
      <c r="P25" s="20">
        <f>[21]Janeiro!$K$19</f>
        <v>0</v>
      </c>
      <c r="Q25" s="20">
        <f>[21]Janeiro!$K$20</f>
        <v>0</v>
      </c>
      <c r="R25" s="20">
        <f>[21]Janeiro!$K$21</f>
        <v>21.2</v>
      </c>
      <c r="S25" s="20">
        <f>[21]Janeiro!$K$22</f>
        <v>0</v>
      </c>
      <c r="T25" s="20">
        <f>[21]Janeiro!$K$23</f>
        <v>0.6</v>
      </c>
      <c r="U25" s="20">
        <f>[21]Janeiro!$K$24</f>
        <v>0</v>
      </c>
      <c r="V25" s="20">
        <f>[21]Janeiro!$K$25</f>
        <v>0</v>
      </c>
      <c r="W25" s="20">
        <f>[21]Janeiro!$K$26</f>
        <v>0</v>
      </c>
      <c r="X25" s="20">
        <f>[21]Janeiro!$K$27</f>
        <v>0</v>
      </c>
      <c r="Y25" s="20">
        <f>[21]Janeiro!$K$28</f>
        <v>0.4</v>
      </c>
      <c r="Z25" s="20">
        <f>[21]Janeiro!$K$29</f>
        <v>10.799999999999999</v>
      </c>
      <c r="AA25" s="20">
        <f>[21]Janeiro!$K$30</f>
        <v>0</v>
      </c>
      <c r="AB25" s="20">
        <f>[21]Janeiro!$K$31</f>
        <v>0</v>
      </c>
      <c r="AC25" s="20">
        <f>[21]Janeiro!$K$32</f>
        <v>0</v>
      </c>
      <c r="AD25" s="20">
        <f>[21]Janeiro!$K$33</f>
        <v>0</v>
      </c>
      <c r="AE25" s="20">
        <f>[21]Janeiro!$K$34</f>
        <v>0</v>
      </c>
      <c r="AF25" s="20">
        <f>[21]Janeiro!$K$35</f>
        <v>0</v>
      </c>
      <c r="AG25" s="38">
        <f t="shared" si="3"/>
        <v>58.199999999999989</v>
      </c>
      <c r="AH25" s="41">
        <f t="shared" si="4"/>
        <v>21.2</v>
      </c>
      <c r="AI25" s="29">
        <v>6</v>
      </c>
    </row>
    <row r="26" spans="1:36" ht="17.100000000000001" customHeight="1" x14ac:dyDescent="0.2">
      <c r="A26" s="17" t="s">
        <v>17</v>
      </c>
      <c r="B26" s="20">
        <f>[22]Janeiro!$K$5</f>
        <v>0</v>
      </c>
      <c r="C26" s="20">
        <f>[22]Janeiro!$K$6</f>
        <v>0</v>
      </c>
      <c r="D26" s="20">
        <f>[22]Janeiro!$K$7</f>
        <v>1.2</v>
      </c>
      <c r="E26" s="20">
        <f>[22]Janeiro!$K$8</f>
        <v>1.4</v>
      </c>
      <c r="F26" s="20">
        <f>[22]Janeiro!$K$9</f>
        <v>0</v>
      </c>
      <c r="G26" s="20">
        <f>[22]Janeiro!$K$10</f>
        <v>0</v>
      </c>
      <c r="H26" s="20">
        <f>[22]Janeiro!$K$11</f>
        <v>0</v>
      </c>
      <c r="I26" s="20">
        <f>[22]Janeiro!$K$12</f>
        <v>1.4</v>
      </c>
      <c r="J26" s="20">
        <f>[22]Janeiro!$K$13</f>
        <v>37.000000000000007</v>
      </c>
      <c r="K26" s="20">
        <f>[22]Janeiro!$K$14</f>
        <v>15.2</v>
      </c>
      <c r="L26" s="20">
        <f>[22]Janeiro!$K$15</f>
        <v>0</v>
      </c>
      <c r="M26" s="20">
        <f>[22]Janeiro!$K$16</f>
        <v>0</v>
      </c>
      <c r="N26" s="20">
        <f>[22]Janeiro!$K$17</f>
        <v>0</v>
      </c>
      <c r="O26" s="20">
        <f>[22]Janeiro!$K$18</f>
        <v>0.2</v>
      </c>
      <c r="P26" s="20">
        <f>[22]Janeiro!$K$19</f>
        <v>0.60000000000000009</v>
      </c>
      <c r="Q26" s="20">
        <f>[22]Janeiro!$K$20</f>
        <v>28.799999999999997</v>
      </c>
      <c r="R26" s="20">
        <f>[22]Janeiro!$K$21</f>
        <v>0</v>
      </c>
      <c r="S26" s="20">
        <f>[22]Janeiro!$K$22</f>
        <v>4</v>
      </c>
      <c r="T26" s="20">
        <f>[22]Janeiro!$K$23</f>
        <v>0</v>
      </c>
      <c r="U26" s="20">
        <f>[22]Janeiro!$K$24</f>
        <v>0</v>
      </c>
      <c r="V26" s="20">
        <f>[22]Janeiro!$K$25</f>
        <v>0</v>
      </c>
      <c r="W26" s="20">
        <f>[22]Janeiro!$K$26</f>
        <v>0</v>
      </c>
      <c r="X26" s="20">
        <f>[22]Janeiro!$K$27</f>
        <v>0</v>
      </c>
      <c r="Y26" s="20">
        <f>[22]Janeiro!$K$28</f>
        <v>0</v>
      </c>
      <c r="Z26" s="20">
        <f>[22]Janeiro!$K$29</f>
        <v>0.8</v>
      </c>
      <c r="AA26" s="20">
        <f>[22]Janeiro!$K$30</f>
        <v>0</v>
      </c>
      <c r="AB26" s="20">
        <f>[22]Janeiro!$K$31</f>
        <v>0</v>
      </c>
      <c r="AC26" s="20">
        <f>[22]Janeiro!$K$32</f>
        <v>0</v>
      </c>
      <c r="AD26" s="20">
        <f>[22]Janeiro!$K$33</f>
        <v>0</v>
      </c>
      <c r="AE26" s="20">
        <f>[22]Janeiro!$K$34</f>
        <v>0</v>
      </c>
      <c r="AF26" s="20">
        <f>[22]Janeiro!$K$35</f>
        <v>0</v>
      </c>
      <c r="AG26" s="38">
        <f t="shared" si="3"/>
        <v>90.600000000000009</v>
      </c>
      <c r="AH26" s="41">
        <f t="shared" si="4"/>
        <v>37.000000000000007</v>
      </c>
      <c r="AI26" s="29">
        <v>6</v>
      </c>
    </row>
    <row r="27" spans="1:36" ht="17.100000000000001" customHeight="1" x14ac:dyDescent="0.2">
      <c r="A27" s="17" t="s">
        <v>18</v>
      </c>
      <c r="B27" s="20">
        <f>[23]Janeiro!$K$5</f>
        <v>2.6</v>
      </c>
      <c r="C27" s="20">
        <f>[23]Janeiro!$K$6</f>
        <v>0</v>
      </c>
      <c r="D27" s="20">
        <f>[23]Janeiro!$K$7</f>
        <v>10</v>
      </c>
      <c r="E27" s="20">
        <f>[23]Janeiro!$K$8</f>
        <v>0.8</v>
      </c>
      <c r="F27" s="20">
        <f>[23]Janeiro!$K$9</f>
        <v>0</v>
      </c>
      <c r="G27" s="20">
        <f>[23]Janeiro!$K$10</f>
        <v>0</v>
      </c>
      <c r="H27" s="20">
        <f>[23]Janeiro!$K$11</f>
        <v>1.4</v>
      </c>
      <c r="I27" s="20">
        <f>[23]Janeiro!$K$12</f>
        <v>0</v>
      </c>
      <c r="J27" s="20">
        <f>[23]Janeiro!$K$13</f>
        <v>9.8000000000000007</v>
      </c>
      <c r="K27" s="20">
        <f>[23]Janeiro!$K$14</f>
        <v>9</v>
      </c>
      <c r="L27" s="20">
        <f>[23]Janeiro!$K$15</f>
        <v>5.3999999999999995</v>
      </c>
      <c r="M27" s="20">
        <f>[23]Janeiro!$K$16</f>
        <v>0</v>
      </c>
      <c r="N27" s="20">
        <f>[23]Janeiro!$K$17</f>
        <v>1</v>
      </c>
      <c r="O27" s="20">
        <f>[23]Janeiro!$K$18</f>
        <v>2.6</v>
      </c>
      <c r="P27" s="20">
        <f>[23]Janeiro!$K$19</f>
        <v>56.4</v>
      </c>
      <c r="Q27" s="20">
        <f>[23]Janeiro!$K$20</f>
        <v>42.4</v>
      </c>
      <c r="R27" s="20">
        <f>[23]Janeiro!$K$21</f>
        <v>0.6</v>
      </c>
      <c r="S27" s="20">
        <f>[23]Janeiro!$K$22</f>
        <v>2.4000000000000004</v>
      </c>
      <c r="T27" s="20">
        <f>[23]Janeiro!$K$23</f>
        <v>0</v>
      </c>
      <c r="U27" s="20">
        <f>[23]Janeiro!$K$24</f>
        <v>2.8</v>
      </c>
      <c r="V27" s="20">
        <f>[23]Janeiro!$K$25</f>
        <v>0</v>
      </c>
      <c r="W27" s="20">
        <f>[23]Janeiro!$K$26</f>
        <v>0</v>
      </c>
      <c r="X27" s="20">
        <f>[23]Janeiro!$K$27</f>
        <v>0.4</v>
      </c>
      <c r="Y27" s="20">
        <f>[23]Janeiro!$K$28</f>
        <v>0</v>
      </c>
      <c r="Z27" s="20">
        <f>[23]Janeiro!$K$29</f>
        <v>0.4</v>
      </c>
      <c r="AA27" s="20">
        <f>[23]Janeiro!$K$30</f>
        <v>13.8</v>
      </c>
      <c r="AB27" s="20">
        <f>[23]Janeiro!$K$31</f>
        <v>3.4</v>
      </c>
      <c r="AC27" s="20">
        <f>[23]Janeiro!$K$32</f>
        <v>0</v>
      </c>
      <c r="AD27" s="20">
        <f>[23]Janeiro!$K$33</f>
        <v>0</v>
      </c>
      <c r="AE27" s="20">
        <f>[23]Janeiro!$K$34</f>
        <v>6.8</v>
      </c>
      <c r="AF27" s="20">
        <f>[23]Janeiro!$K$35</f>
        <v>44.8</v>
      </c>
      <c r="AG27" s="38">
        <f t="shared" si="3"/>
        <v>216.80000000000007</v>
      </c>
      <c r="AH27" s="41">
        <f t="shared" si="4"/>
        <v>56.4</v>
      </c>
      <c r="AI27" s="29" t="s">
        <v>74</v>
      </c>
    </row>
    <row r="28" spans="1:36" ht="17.100000000000001" customHeight="1" x14ac:dyDescent="0.2">
      <c r="A28" s="17" t="s">
        <v>19</v>
      </c>
      <c r="B28" s="20">
        <f>[24]Janeiro!$K$5</f>
        <v>71.399999999999991</v>
      </c>
      <c r="C28" s="20">
        <f>[24]Janeiro!$K$6</f>
        <v>0</v>
      </c>
      <c r="D28" s="20">
        <f>[24]Janeiro!$K$7</f>
        <v>0</v>
      </c>
      <c r="E28" s="20">
        <f>[24]Janeiro!$K$8</f>
        <v>0</v>
      </c>
      <c r="F28" s="20">
        <f>[24]Janeiro!$K$9</f>
        <v>7.8</v>
      </c>
      <c r="G28" s="20">
        <f>[24]Janeiro!$K$10</f>
        <v>0.4</v>
      </c>
      <c r="H28" s="20">
        <f>[24]Janeiro!$K$11</f>
        <v>12.8</v>
      </c>
      <c r="I28" s="20">
        <f>[24]Janeiro!$K$12</f>
        <v>11.6</v>
      </c>
      <c r="J28" s="20">
        <f>[24]Janeiro!$K$13</f>
        <v>0.2</v>
      </c>
      <c r="K28" s="20">
        <f>[24]Janeiro!$K$14</f>
        <v>0</v>
      </c>
      <c r="L28" s="20">
        <f>[24]Janeiro!$K$15</f>
        <v>0</v>
      </c>
      <c r="M28" s="20">
        <f>[24]Janeiro!$K$16</f>
        <v>0</v>
      </c>
      <c r="N28" s="20">
        <f>[24]Janeiro!$K$17</f>
        <v>0</v>
      </c>
      <c r="O28" s="20">
        <f>[24]Janeiro!$K$18</f>
        <v>0</v>
      </c>
      <c r="P28" s="20">
        <f>[24]Janeiro!$K$19</f>
        <v>6.8</v>
      </c>
      <c r="Q28" s="20">
        <f>[24]Janeiro!$K$20</f>
        <v>0</v>
      </c>
      <c r="R28" s="20">
        <f>[24]Janeiro!$K$21</f>
        <v>0</v>
      </c>
      <c r="S28" s="20">
        <f>[24]Janeiro!$K$22</f>
        <v>0</v>
      </c>
      <c r="T28" s="20">
        <f>[24]Janeiro!$K$23</f>
        <v>0</v>
      </c>
      <c r="U28" s="20">
        <f>[24]Janeiro!$K$24</f>
        <v>0</v>
      </c>
      <c r="V28" s="20">
        <f>[24]Janeiro!$K$25</f>
        <v>0</v>
      </c>
      <c r="W28" s="20">
        <f>[24]Janeiro!$K$26</f>
        <v>0</v>
      </c>
      <c r="X28" s="20">
        <f>[24]Janeiro!$K$27</f>
        <v>0</v>
      </c>
      <c r="Y28" s="20">
        <f>[24]Janeiro!$K$28</f>
        <v>0</v>
      </c>
      <c r="Z28" s="20">
        <f>[24]Janeiro!$K$29</f>
        <v>0</v>
      </c>
      <c r="AA28" s="20">
        <f>[24]Janeiro!$K$30</f>
        <v>0</v>
      </c>
      <c r="AB28" s="20">
        <f>[24]Janeiro!$K$31</f>
        <v>0</v>
      </c>
      <c r="AC28" s="20">
        <f>[24]Janeiro!$K$32</f>
        <v>0</v>
      </c>
      <c r="AD28" s="20">
        <f>[24]Janeiro!$K$33</f>
        <v>0</v>
      </c>
      <c r="AE28" s="20">
        <f>[24]Janeiro!$K$34</f>
        <v>0</v>
      </c>
      <c r="AF28" s="20">
        <f>[24]Janeiro!$K$35</f>
        <v>0</v>
      </c>
      <c r="AG28" s="38">
        <f t="shared" si="3"/>
        <v>110.99999999999999</v>
      </c>
      <c r="AH28" s="41">
        <f t="shared" si="4"/>
        <v>71.399999999999991</v>
      </c>
      <c r="AI28" s="29">
        <v>16</v>
      </c>
    </row>
    <row r="29" spans="1:36" ht="17.100000000000001" customHeight="1" x14ac:dyDescent="0.2">
      <c r="A29" s="17" t="s">
        <v>31</v>
      </c>
      <c r="B29" s="20">
        <f>[25]Janeiro!$K$5</f>
        <v>0</v>
      </c>
      <c r="C29" s="20">
        <f>[25]Janeiro!$K$6</f>
        <v>0</v>
      </c>
      <c r="D29" s="20">
        <f>[25]Janeiro!$K$7</f>
        <v>41.6</v>
      </c>
      <c r="E29" s="20">
        <f>[25]Janeiro!$K$8</f>
        <v>0</v>
      </c>
      <c r="F29" s="20">
        <f>[25]Janeiro!$K$9</f>
        <v>0</v>
      </c>
      <c r="G29" s="20">
        <f>[25]Janeiro!$K$10</f>
        <v>9.1999999999999993</v>
      </c>
      <c r="H29" s="20">
        <f>[25]Janeiro!$K$11</f>
        <v>0</v>
      </c>
      <c r="I29" s="20">
        <f>[25]Janeiro!$K$12</f>
        <v>28</v>
      </c>
      <c r="J29" s="20">
        <f>[25]Janeiro!$K$13</f>
        <v>23.599999999999998</v>
      </c>
      <c r="K29" s="20">
        <f>[25]Janeiro!$K$14</f>
        <v>9.6</v>
      </c>
      <c r="L29" s="20">
        <f>[25]Janeiro!$K$15</f>
        <v>0</v>
      </c>
      <c r="M29" s="20">
        <f>[25]Janeiro!$K$16</f>
        <v>0</v>
      </c>
      <c r="N29" s="20">
        <f>[25]Janeiro!$K$17</f>
        <v>0</v>
      </c>
      <c r="O29" s="20">
        <f>[25]Janeiro!$K$18</f>
        <v>0</v>
      </c>
      <c r="P29" s="20">
        <f>[25]Janeiro!$K$19</f>
        <v>5.3999999999999995</v>
      </c>
      <c r="Q29" s="20">
        <f>[25]Janeiro!$K$20</f>
        <v>18.399999999999999</v>
      </c>
      <c r="R29" s="20">
        <f>[25]Janeiro!$K$21</f>
        <v>0</v>
      </c>
      <c r="S29" s="20">
        <f>[25]Janeiro!$K$22</f>
        <v>16.2</v>
      </c>
      <c r="T29" s="20">
        <f>[25]Janeiro!$K$23</f>
        <v>6</v>
      </c>
      <c r="U29" s="20">
        <f>[25]Janeiro!$K$24</f>
        <v>0</v>
      </c>
      <c r="V29" s="20">
        <f>[25]Janeiro!$K$25</f>
        <v>0</v>
      </c>
      <c r="W29" s="20">
        <f>[25]Janeiro!$K$26</f>
        <v>0</v>
      </c>
      <c r="X29" s="20">
        <f>[25]Janeiro!$K$27</f>
        <v>0</v>
      </c>
      <c r="Y29" s="20">
        <f>[25]Janeiro!$K$28</f>
        <v>0</v>
      </c>
      <c r="Z29" s="20">
        <f>[25]Janeiro!$K$29</f>
        <v>3.8000000000000003</v>
      </c>
      <c r="AA29" s="20">
        <f>[25]Janeiro!$K$30</f>
        <v>0</v>
      </c>
      <c r="AB29" s="20">
        <f>[25]Janeiro!$K$31</f>
        <v>0</v>
      </c>
      <c r="AC29" s="20">
        <f>[25]Janeiro!$K$32</f>
        <v>0</v>
      </c>
      <c r="AD29" s="20">
        <f>[25]Janeiro!$K$33</f>
        <v>0</v>
      </c>
      <c r="AE29" s="20">
        <f>[25]Janeiro!$K$34</f>
        <v>0</v>
      </c>
      <c r="AF29" s="20">
        <f>[25]Janeiro!$K$35</f>
        <v>0</v>
      </c>
      <c r="AG29" s="38">
        <f t="shared" ref="AG29" si="7">SUM(B29:AF29)</f>
        <v>161.79999999999998</v>
      </c>
      <c r="AH29" s="41">
        <f t="shared" ref="AH29" si="8">MAX(B29:AF29)</f>
        <v>41.6</v>
      </c>
      <c r="AI29" s="29">
        <v>6</v>
      </c>
    </row>
    <row r="30" spans="1:36" ht="17.100000000000001" customHeight="1" x14ac:dyDescent="0.2">
      <c r="A30" s="17" t="s">
        <v>52</v>
      </c>
      <c r="B30" s="20">
        <f>[26]Janeiro!$K$5</f>
        <v>0</v>
      </c>
      <c r="C30" s="20">
        <f>[26]Janeiro!$K$6</f>
        <v>1</v>
      </c>
      <c r="D30" s="20">
        <f>[26]Janeiro!$K$7</f>
        <v>0</v>
      </c>
      <c r="E30" s="20">
        <f>[26]Janeiro!$K$8</f>
        <v>0</v>
      </c>
      <c r="F30" s="20">
        <f>[26]Janeiro!$K$9</f>
        <v>2</v>
      </c>
      <c r="G30" s="20">
        <f>[26]Janeiro!$K$10</f>
        <v>0</v>
      </c>
      <c r="H30" s="20">
        <f>[26]Janeiro!$K$11</f>
        <v>0</v>
      </c>
      <c r="I30" s="20">
        <f>[26]Janeiro!$K$12</f>
        <v>0</v>
      </c>
      <c r="J30" s="20">
        <f>[26]Janeiro!$K$13</f>
        <v>35.400000000000006</v>
      </c>
      <c r="K30" s="20">
        <f>[26]Janeiro!$K$14</f>
        <v>1.4</v>
      </c>
      <c r="L30" s="20">
        <f>[26]Janeiro!$K$15</f>
        <v>0</v>
      </c>
      <c r="M30" s="20">
        <f>[26]Janeiro!$K$16</f>
        <v>0</v>
      </c>
      <c r="N30" s="20">
        <f>[26]Janeiro!$K$17</f>
        <v>0</v>
      </c>
      <c r="O30" s="20">
        <f>[26]Janeiro!$K$18</f>
        <v>15</v>
      </c>
      <c r="P30" s="20">
        <f>[26]Janeiro!$K$19</f>
        <v>0.2</v>
      </c>
      <c r="Q30" s="20">
        <f>[26]Janeiro!$K$20</f>
        <v>3.4000000000000004</v>
      </c>
      <c r="R30" s="20">
        <f>[26]Janeiro!$K$21</f>
        <v>0</v>
      </c>
      <c r="S30" s="20">
        <f>[26]Janeiro!$K$22</f>
        <v>3.8</v>
      </c>
      <c r="T30" s="20">
        <f>[26]Janeiro!$K$23</f>
        <v>4.2</v>
      </c>
      <c r="U30" s="20">
        <f>[26]Janeiro!$K$24</f>
        <v>38.400000000000006</v>
      </c>
      <c r="V30" s="20">
        <f>[26]Janeiro!$K$25</f>
        <v>5.2</v>
      </c>
      <c r="W30" s="20">
        <f>[26]Janeiro!$K$26</f>
        <v>18.799999999999997</v>
      </c>
      <c r="X30" s="20">
        <f>[26]Janeiro!$K$27</f>
        <v>0</v>
      </c>
      <c r="Y30" s="20">
        <f>[26]Janeiro!$K$28</f>
        <v>0</v>
      </c>
      <c r="Z30" s="20">
        <f>[26]Janeiro!$K$29</f>
        <v>24.8</v>
      </c>
      <c r="AA30" s="20">
        <f>[26]Janeiro!$K$30</f>
        <v>33.799999999999997</v>
      </c>
      <c r="AB30" s="20">
        <f>[26]Janeiro!$K$31</f>
        <v>13.4</v>
      </c>
      <c r="AC30" s="20">
        <f>[26]Janeiro!$K$32</f>
        <v>0</v>
      </c>
      <c r="AD30" s="20">
        <f>[26]Janeiro!$K$33</f>
        <v>3</v>
      </c>
      <c r="AE30" s="58" t="str">
        <f>[26]Janeiro!$K$34</f>
        <v>*</v>
      </c>
      <c r="AF30" s="58" t="str">
        <f>[26]Janeiro!$K$35</f>
        <v>*</v>
      </c>
      <c r="AG30" s="38">
        <f t="shared" ref="AG30" si="9">SUM(B30:AF30)</f>
        <v>203.80000000000004</v>
      </c>
      <c r="AH30" s="41">
        <f>MAX(B30:AF30)</f>
        <v>38.400000000000006</v>
      </c>
      <c r="AI30" s="29" t="s">
        <v>72</v>
      </c>
      <c r="AJ30" s="33" t="s">
        <v>63</v>
      </c>
    </row>
    <row r="31" spans="1:36" ht="17.100000000000001" customHeight="1" x14ac:dyDescent="0.2">
      <c r="A31" s="17" t="s">
        <v>20</v>
      </c>
      <c r="B31" s="19">
        <f>[27]Janeiro!$K$5</f>
        <v>30.4</v>
      </c>
      <c r="C31" s="19">
        <f>[27]Janeiro!$K$6</f>
        <v>6</v>
      </c>
      <c r="D31" s="19">
        <f>[27]Janeiro!$K$7</f>
        <v>0</v>
      </c>
      <c r="E31" s="19">
        <f>[27]Janeiro!$K$8</f>
        <v>0</v>
      </c>
      <c r="F31" s="19">
        <f>[27]Janeiro!$K$9</f>
        <v>3.2</v>
      </c>
      <c r="G31" s="19">
        <f>[27]Janeiro!$K$10</f>
        <v>0</v>
      </c>
      <c r="H31" s="19">
        <f>[27]Janeiro!$K$11</f>
        <v>0</v>
      </c>
      <c r="I31" s="19">
        <f>[27]Janeiro!$K$12</f>
        <v>35.6</v>
      </c>
      <c r="J31" s="19">
        <f>[27]Janeiro!$K$13</f>
        <v>7.8</v>
      </c>
      <c r="K31" s="19">
        <f>[27]Janeiro!$K$14</f>
        <v>2.4000000000000004</v>
      </c>
      <c r="L31" s="19">
        <f>[27]Janeiro!$K$15</f>
        <v>0</v>
      </c>
      <c r="M31" s="19">
        <f>[27]Janeiro!$K$16</f>
        <v>0.8</v>
      </c>
      <c r="N31" s="19">
        <f>[27]Janeiro!$K$17</f>
        <v>55.8</v>
      </c>
      <c r="O31" s="19">
        <f>[27]Janeiro!$K$18</f>
        <v>2.8</v>
      </c>
      <c r="P31" s="19">
        <f>[27]Janeiro!$K$19</f>
        <v>0</v>
      </c>
      <c r="Q31" s="19">
        <f>[27]Janeiro!$K$20</f>
        <v>0.4</v>
      </c>
      <c r="R31" s="19">
        <f>[27]Janeiro!$K$21</f>
        <v>0</v>
      </c>
      <c r="S31" s="19">
        <f>[27]Janeiro!$K$22</f>
        <v>15.2</v>
      </c>
      <c r="T31" s="19">
        <f>[27]Janeiro!$K$23</f>
        <v>0</v>
      </c>
      <c r="U31" s="19">
        <f>[27]Janeiro!$K$24</f>
        <v>0</v>
      </c>
      <c r="V31" s="19">
        <f>[27]Janeiro!$K$25</f>
        <v>0</v>
      </c>
      <c r="W31" s="19">
        <f>[27]Janeiro!$K$26</f>
        <v>0</v>
      </c>
      <c r="X31" s="19">
        <f>[27]Janeiro!$K$27</f>
        <v>0</v>
      </c>
      <c r="Y31" s="19">
        <f>[27]Janeiro!$K$28</f>
        <v>0</v>
      </c>
      <c r="Z31" s="19">
        <f>[27]Janeiro!$K$29</f>
        <v>0.8</v>
      </c>
      <c r="AA31" s="19">
        <f>[27]Janeiro!$K$30</f>
        <v>3.6</v>
      </c>
      <c r="AB31" s="19">
        <f>[27]Janeiro!$K$31</f>
        <v>0</v>
      </c>
      <c r="AC31" s="19">
        <f>[27]Janeiro!$K$32</f>
        <v>0</v>
      </c>
      <c r="AD31" s="19">
        <f>[27]Janeiro!$K$33</f>
        <v>0</v>
      </c>
      <c r="AE31" s="19">
        <f>[27]Janeiro!$K$34</f>
        <v>0</v>
      </c>
      <c r="AF31" s="19">
        <f>[27]Janeiro!$K$35</f>
        <v>10.799999999999997</v>
      </c>
      <c r="AG31" s="38">
        <f t="shared" si="3"/>
        <v>175.60000000000002</v>
      </c>
      <c r="AH31" s="41">
        <f t="shared" si="4"/>
        <v>55.8</v>
      </c>
      <c r="AI31" s="29" t="s">
        <v>74</v>
      </c>
    </row>
    <row r="32" spans="1:36" s="5" customFormat="1" ht="17.100000000000001" customHeight="1" x14ac:dyDescent="0.2">
      <c r="A32" s="34" t="s">
        <v>33</v>
      </c>
      <c r="B32" s="35">
        <f t="shared" ref="B32:AH32" si="10">MAX(B5:B31)</f>
        <v>71.399999999999991</v>
      </c>
      <c r="C32" s="35">
        <f t="shared" si="10"/>
        <v>22.200000000000003</v>
      </c>
      <c r="D32" s="35">
        <f t="shared" si="10"/>
        <v>41.6</v>
      </c>
      <c r="E32" s="35">
        <f t="shared" si="10"/>
        <v>58.199999999999996</v>
      </c>
      <c r="F32" s="35">
        <f t="shared" si="10"/>
        <v>18.400000000000002</v>
      </c>
      <c r="G32" s="35">
        <f t="shared" si="10"/>
        <v>9.1999999999999993</v>
      </c>
      <c r="H32" s="35">
        <f t="shared" si="10"/>
        <v>27.2</v>
      </c>
      <c r="I32" s="35">
        <f t="shared" si="10"/>
        <v>35.6</v>
      </c>
      <c r="J32" s="35">
        <f t="shared" si="10"/>
        <v>147.6</v>
      </c>
      <c r="K32" s="35">
        <f t="shared" si="10"/>
        <v>82.6</v>
      </c>
      <c r="L32" s="35">
        <f t="shared" si="10"/>
        <v>42.4</v>
      </c>
      <c r="M32" s="35">
        <f t="shared" si="10"/>
        <v>64.599999999999994</v>
      </c>
      <c r="N32" s="35">
        <f t="shared" si="10"/>
        <v>55.8</v>
      </c>
      <c r="O32" s="35">
        <f t="shared" si="10"/>
        <v>15.6</v>
      </c>
      <c r="P32" s="35">
        <f t="shared" si="10"/>
        <v>56.4</v>
      </c>
      <c r="Q32" s="35">
        <f t="shared" si="10"/>
        <v>42.4</v>
      </c>
      <c r="R32" s="35">
        <f t="shared" si="10"/>
        <v>22.4</v>
      </c>
      <c r="S32" s="35">
        <f t="shared" si="10"/>
        <v>16.399999999999999</v>
      </c>
      <c r="T32" s="35">
        <f t="shared" si="10"/>
        <v>6.6</v>
      </c>
      <c r="U32" s="35">
        <f t="shared" si="10"/>
        <v>38.400000000000006</v>
      </c>
      <c r="V32" s="35">
        <f t="shared" si="10"/>
        <v>30.4</v>
      </c>
      <c r="W32" s="35">
        <f t="shared" si="10"/>
        <v>130.39999999999998</v>
      </c>
      <c r="X32" s="35">
        <f t="shared" si="10"/>
        <v>18.399999999999999</v>
      </c>
      <c r="Y32" s="35">
        <f t="shared" si="10"/>
        <v>14.6</v>
      </c>
      <c r="Z32" s="35">
        <f t="shared" si="10"/>
        <v>66.399999999999991</v>
      </c>
      <c r="AA32" s="35">
        <f t="shared" si="10"/>
        <v>71.200000000000017</v>
      </c>
      <c r="AB32" s="35">
        <f t="shared" si="10"/>
        <v>13.4</v>
      </c>
      <c r="AC32" s="35">
        <f t="shared" si="10"/>
        <v>4.2</v>
      </c>
      <c r="AD32" s="35">
        <f t="shared" si="10"/>
        <v>3</v>
      </c>
      <c r="AE32" s="35">
        <f t="shared" si="10"/>
        <v>18.8</v>
      </c>
      <c r="AF32" s="35">
        <f t="shared" si="10"/>
        <v>44.8</v>
      </c>
      <c r="AG32" s="37">
        <f t="shared" si="10"/>
        <v>489</v>
      </c>
      <c r="AH32" s="45">
        <f t="shared" si="10"/>
        <v>147.6</v>
      </c>
      <c r="AI32" s="66"/>
    </row>
    <row r="33" spans="1:35" s="12" customFormat="1" x14ac:dyDescent="0.2">
      <c r="A33" s="49" t="s">
        <v>36</v>
      </c>
      <c r="B33" s="50">
        <f t="shared" ref="B33:AG33" si="11">SUM(B5:B31)</f>
        <v>294.2</v>
      </c>
      <c r="C33" s="50">
        <f t="shared" si="11"/>
        <v>67.400000000000006</v>
      </c>
      <c r="D33" s="50">
        <f t="shared" si="11"/>
        <v>84.800000000000011</v>
      </c>
      <c r="E33" s="50">
        <f t="shared" si="11"/>
        <v>126</v>
      </c>
      <c r="F33" s="50">
        <f t="shared" si="11"/>
        <v>59.6</v>
      </c>
      <c r="G33" s="50">
        <f t="shared" si="11"/>
        <v>21</v>
      </c>
      <c r="H33" s="50">
        <f t="shared" si="11"/>
        <v>82.8</v>
      </c>
      <c r="I33" s="50">
        <f t="shared" si="11"/>
        <v>121.4</v>
      </c>
      <c r="J33" s="50">
        <f t="shared" si="11"/>
        <v>868.19999999999993</v>
      </c>
      <c r="K33" s="50">
        <f t="shared" si="11"/>
        <v>189.79999999999998</v>
      </c>
      <c r="L33" s="50">
        <f t="shared" si="11"/>
        <v>69.8</v>
      </c>
      <c r="M33" s="50">
        <f t="shared" si="11"/>
        <v>119.59999999999998</v>
      </c>
      <c r="N33" s="50">
        <f t="shared" si="11"/>
        <v>92.8</v>
      </c>
      <c r="O33" s="50">
        <f t="shared" si="11"/>
        <v>85.999999999999986</v>
      </c>
      <c r="P33" s="50">
        <f t="shared" si="11"/>
        <v>149.20000000000002</v>
      </c>
      <c r="Q33" s="50">
        <f t="shared" si="11"/>
        <v>182</v>
      </c>
      <c r="R33" s="50">
        <f t="shared" si="11"/>
        <v>74.999999999999986</v>
      </c>
      <c r="S33" s="50">
        <f t="shared" si="11"/>
        <v>113</v>
      </c>
      <c r="T33" s="50">
        <f t="shared" si="11"/>
        <v>29.799999999999997</v>
      </c>
      <c r="U33" s="50">
        <f t="shared" si="11"/>
        <v>59.400000000000006</v>
      </c>
      <c r="V33" s="50">
        <f t="shared" si="11"/>
        <v>45.2</v>
      </c>
      <c r="W33" s="50">
        <f t="shared" si="11"/>
        <v>152.79999999999995</v>
      </c>
      <c r="X33" s="50">
        <f t="shared" si="11"/>
        <v>19.399999999999999</v>
      </c>
      <c r="Y33" s="50">
        <f t="shared" si="11"/>
        <v>20.999999999999996</v>
      </c>
      <c r="Z33" s="50">
        <f t="shared" si="11"/>
        <v>177.00000000000006</v>
      </c>
      <c r="AA33" s="50">
        <f t="shared" si="11"/>
        <v>242.00000000000003</v>
      </c>
      <c r="AB33" s="50">
        <f t="shared" si="11"/>
        <v>19.399999999999999</v>
      </c>
      <c r="AC33" s="50">
        <f t="shared" si="11"/>
        <v>4.2</v>
      </c>
      <c r="AD33" s="50">
        <f t="shared" si="11"/>
        <v>3</v>
      </c>
      <c r="AE33" s="50">
        <f t="shared" si="11"/>
        <v>44.4</v>
      </c>
      <c r="AF33" s="50">
        <f t="shared" si="11"/>
        <v>193.60000000000002</v>
      </c>
      <c r="AG33" s="38">
        <f t="shared" si="11"/>
        <v>3813.8000000000006</v>
      </c>
      <c r="AH33" s="30"/>
      <c r="AI33" s="67"/>
    </row>
    <row r="35" spans="1:35" x14ac:dyDescent="0.2">
      <c r="A35" s="31"/>
      <c r="B35" s="31" t="s">
        <v>54</v>
      </c>
      <c r="C35" s="31"/>
      <c r="D35" s="31"/>
      <c r="E35" s="31"/>
      <c r="N35" s="2" t="s">
        <v>55</v>
      </c>
      <c r="Y35" s="2" t="s">
        <v>57</v>
      </c>
    </row>
    <row r="36" spans="1:35" x14ac:dyDescent="0.2">
      <c r="K36" s="51"/>
      <c r="L36" s="51"/>
      <c r="M36" s="51"/>
      <c r="N36" s="51" t="s">
        <v>56</v>
      </c>
      <c r="O36" s="51"/>
      <c r="P36" s="51"/>
      <c r="Q36" s="51"/>
      <c r="W36" s="51"/>
      <c r="X36" s="51"/>
      <c r="Y36" s="51" t="s">
        <v>58</v>
      </c>
      <c r="Z36" s="51"/>
      <c r="AA36" s="51"/>
    </row>
    <row r="37" spans="1:35" x14ac:dyDescent="0.2">
      <c r="AH37" s="1" t="s">
        <v>63</v>
      </c>
      <c r="AI37" s="15" t="s">
        <v>63</v>
      </c>
    </row>
    <row r="39" spans="1:35" x14ac:dyDescent="0.2">
      <c r="H39" s="57"/>
      <c r="I39" s="57"/>
      <c r="J39" s="16"/>
      <c r="K39" s="57"/>
      <c r="L39" s="57"/>
      <c r="M39" s="57"/>
      <c r="N39" s="57"/>
      <c r="O39" s="57"/>
      <c r="P39" s="16" t="s">
        <v>71</v>
      </c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35" x14ac:dyDescent="0.2">
      <c r="G40" s="2" t="s">
        <v>79</v>
      </c>
      <c r="AI40" s="15" t="s">
        <v>63</v>
      </c>
    </row>
    <row r="41" spans="1:35" x14ac:dyDescent="0.2">
      <c r="AH41" s="56" t="s">
        <v>63</v>
      </c>
      <c r="AI41" s="15" t="s">
        <v>63</v>
      </c>
    </row>
    <row r="43" spans="1:35" x14ac:dyDescent="0.2">
      <c r="AH43" s="56" t="s">
        <v>63</v>
      </c>
    </row>
  </sheetData>
  <mergeCells count="35">
    <mergeCell ref="AI32:AI33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90" zoomScaleNormal="90" workbookViewId="0">
      <selection activeCell="AH32" sqref="AH3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3" customWidth="1"/>
  </cols>
  <sheetData>
    <row r="1" spans="1:34" ht="20.100000000000001" customHeight="1" x14ac:dyDescent="0.2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4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42" t="s">
        <v>41</v>
      </c>
      <c r="AH3" s="44" t="s">
        <v>40</v>
      </c>
    </row>
    <row r="4" spans="1:34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42" t="s">
        <v>39</v>
      </c>
      <c r="AH4" s="44" t="s">
        <v>42</v>
      </c>
    </row>
    <row r="5" spans="1:34" s="5" customFormat="1" ht="20.100000000000001" customHeight="1" x14ac:dyDescent="0.2">
      <c r="A5" s="17" t="s">
        <v>48</v>
      </c>
      <c r="B5" s="18">
        <f>[1]Janeiro!$C$5</f>
        <v>33.1</v>
      </c>
      <c r="C5" s="18">
        <f>[1]Janeiro!$C$6</f>
        <v>31.9</v>
      </c>
      <c r="D5" s="18">
        <f>[1]Janeiro!$C$7</f>
        <v>34.5</v>
      </c>
      <c r="E5" s="18">
        <f>[1]Janeiro!$C$8</f>
        <v>35.4</v>
      </c>
      <c r="F5" s="18">
        <f>[1]Janeiro!$C$9</f>
        <v>34.700000000000003</v>
      </c>
      <c r="G5" s="18">
        <f>[1]Janeiro!$C$10</f>
        <v>34.1</v>
      </c>
      <c r="H5" s="18">
        <f>[1]Janeiro!$C$11</f>
        <v>36</v>
      </c>
      <c r="I5" s="18">
        <f>[1]Janeiro!$C$12</f>
        <v>34.1</v>
      </c>
      <c r="J5" s="18">
        <f>[1]Janeiro!$C$13</f>
        <v>32.700000000000003</v>
      </c>
      <c r="K5" s="18">
        <f>[1]Janeiro!$C$14</f>
        <v>30</v>
      </c>
      <c r="L5" s="18">
        <f>[1]Janeiro!$C$15</f>
        <v>30.4</v>
      </c>
      <c r="M5" s="18">
        <f>[1]Janeiro!$C$16</f>
        <v>31.8</v>
      </c>
      <c r="N5" s="18">
        <f>[1]Janeiro!$C$17</f>
        <v>32.4</v>
      </c>
      <c r="O5" s="18">
        <f>[1]Janeiro!$C$18</f>
        <v>31.7</v>
      </c>
      <c r="P5" s="18">
        <f>[1]Janeiro!$C$19</f>
        <v>29.1</v>
      </c>
      <c r="Q5" s="18">
        <f>[1]Janeiro!$C$20</f>
        <v>32.299999999999997</v>
      </c>
      <c r="R5" s="18">
        <f>[1]Janeiro!$C$21</f>
        <v>34.799999999999997</v>
      </c>
      <c r="S5" s="18">
        <f>[1]Janeiro!$C$22</f>
        <v>35</v>
      </c>
      <c r="T5" s="18">
        <f>[1]Janeiro!$C$23</f>
        <v>36.299999999999997</v>
      </c>
      <c r="U5" s="18">
        <f>[1]Janeiro!$C$24</f>
        <v>33.6</v>
      </c>
      <c r="V5" s="18">
        <f>[1]Janeiro!$C$25</f>
        <v>32.700000000000003</v>
      </c>
      <c r="W5" s="18">
        <f>[1]Janeiro!$C$26</f>
        <v>33</v>
      </c>
      <c r="X5" s="18">
        <f>[1]Janeiro!$C$27</f>
        <v>35.4</v>
      </c>
      <c r="Y5" s="18">
        <f>[1]Janeiro!$C$28</f>
        <v>35.700000000000003</v>
      </c>
      <c r="Z5" s="18">
        <f>[1]Janeiro!$C$29</f>
        <v>32.6</v>
      </c>
      <c r="AA5" s="18">
        <f>[1]Janeiro!$C$30</f>
        <v>32.5</v>
      </c>
      <c r="AB5" s="18">
        <f>[1]Janeiro!$C$31</f>
        <v>35.5</v>
      </c>
      <c r="AC5" s="18">
        <f>[1]Janeiro!$C$32</f>
        <v>34.5</v>
      </c>
      <c r="AD5" s="18">
        <f>[1]Janeiro!$C$33</f>
        <v>33.700000000000003</v>
      </c>
      <c r="AE5" s="18">
        <f>[1]Janeiro!$C$34</f>
        <v>34.299999999999997</v>
      </c>
      <c r="AF5" s="18">
        <f>[1]Janeiro!$C$35</f>
        <v>31.2</v>
      </c>
      <c r="AG5" s="43">
        <f>MAX(B5:AF5)</f>
        <v>36.299999999999997</v>
      </c>
      <c r="AH5" s="45">
        <f>AVERAGE(B5:AF5)</f>
        <v>33.387096774193552</v>
      </c>
    </row>
    <row r="6" spans="1:34" ht="17.100000000000001" customHeight="1" x14ac:dyDescent="0.2">
      <c r="A6" s="17" t="s">
        <v>0</v>
      </c>
      <c r="B6" s="19">
        <f>[2]Janeiro!$C$5</f>
        <v>26.3</v>
      </c>
      <c r="C6" s="19">
        <f>[2]Janeiro!$C$6</f>
        <v>28.7</v>
      </c>
      <c r="D6" s="19">
        <f>[2]Janeiro!$C$7</f>
        <v>30.8</v>
      </c>
      <c r="E6" s="19">
        <f>[2]Janeiro!$C$8</f>
        <v>31.6</v>
      </c>
      <c r="F6" s="19">
        <f>[2]Janeiro!$C$9</f>
        <v>34.1</v>
      </c>
      <c r="G6" s="19">
        <f>[2]Janeiro!$C$10</f>
        <v>34.299999999999997</v>
      </c>
      <c r="H6" s="19">
        <f>[2]Janeiro!$C$11</f>
        <v>33.1</v>
      </c>
      <c r="I6" s="19">
        <f>[2]Janeiro!$C$12</f>
        <v>35</v>
      </c>
      <c r="J6" s="19">
        <f>[2]Janeiro!$C$13</f>
        <v>26.2</v>
      </c>
      <c r="K6" s="19">
        <f>[2]Janeiro!$C$14</f>
        <v>31.3</v>
      </c>
      <c r="L6" s="19">
        <f>[2]Janeiro!$C$15</f>
        <v>29.1</v>
      </c>
      <c r="M6" s="19">
        <f>[2]Janeiro!$C$16</f>
        <v>29.7</v>
      </c>
      <c r="N6" s="19">
        <f>[2]Janeiro!$C$17</f>
        <v>30.1</v>
      </c>
      <c r="O6" s="19">
        <f>[2]Janeiro!$C$18</f>
        <v>32.700000000000003</v>
      </c>
      <c r="P6" s="19">
        <f>[2]Janeiro!$C$19</f>
        <v>32.700000000000003</v>
      </c>
      <c r="Q6" s="19">
        <f>[2]Janeiro!$C$20</f>
        <v>34.299999999999997</v>
      </c>
      <c r="R6" s="19">
        <f>[2]Janeiro!$C$21</f>
        <v>34.5</v>
      </c>
      <c r="S6" s="19">
        <f>[2]Janeiro!$C$22</f>
        <v>34</v>
      </c>
      <c r="T6" s="19">
        <f>[2]Janeiro!$C$23</f>
        <v>33.4</v>
      </c>
      <c r="U6" s="19">
        <f>[2]Janeiro!$C$24</f>
        <v>33</v>
      </c>
      <c r="V6" s="19">
        <f>[2]Janeiro!$C$25</f>
        <v>31.2</v>
      </c>
      <c r="W6" s="19">
        <f>[2]Janeiro!$C$26</f>
        <v>31.5</v>
      </c>
      <c r="X6" s="19">
        <f>[2]Janeiro!$C$27</f>
        <v>33.700000000000003</v>
      </c>
      <c r="Y6" s="19">
        <f>[2]Janeiro!$C$28</f>
        <v>36.5</v>
      </c>
      <c r="Z6" s="19">
        <f>[2]Janeiro!$C$29</f>
        <v>28.4</v>
      </c>
      <c r="AA6" s="19">
        <f>[2]Janeiro!$C$30</f>
        <v>33</v>
      </c>
      <c r="AB6" s="19">
        <f>[2]Janeiro!$C$31</f>
        <v>34.799999999999997</v>
      </c>
      <c r="AC6" s="19">
        <f>[2]Janeiro!$C$32</f>
        <v>35.5</v>
      </c>
      <c r="AD6" s="19">
        <f>[2]Janeiro!$C$33</f>
        <v>34.9</v>
      </c>
      <c r="AE6" s="19">
        <f>[2]Janeiro!$C$34</f>
        <v>35.700000000000003</v>
      </c>
      <c r="AF6" s="19">
        <f>[2]Janeiro!$C$35</f>
        <v>35.700000000000003</v>
      </c>
      <c r="AG6" s="39">
        <f t="shared" ref="AG6:AG15" si="1">MAX(B6:AF6)</f>
        <v>36.5</v>
      </c>
      <c r="AH6" s="41">
        <f t="shared" ref="AH6:AH15" si="2">AVERAGE(B6:AF6)</f>
        <v>32.445161290322581</v>
      </c>
    </row>
    <row r="7" spans="1:34" ht="17.100000000000001" customHeight="1" x14ac:dyDescent="0.2">
      <c r="A7" s="17" t="s">
        <v>1</v>
      </c>
      <c r="B7" s="19">
        <f>[3]Janeiro!$C$5</f>
        <v>33.700000000000003</v>
      </c>
      <c r="C7" s="19">
        <f>[3]Janeiro!$C$6</f>
        <v>31.8</v>
      </c>
      <c r="D7" s="19">
        <f>[3]Janeiro!$C$7</f>
        <v>33.6</v>
      </c>
      <c r="E7" s="19">
        <f>[3]Janeiro!$C$8</f>
        <v>35.9</v>
      </c>
      <c r="F7" s="19">
        <f>[3]Janeiro!$C$9</f>
        <v>35.6</v>
      </c>
      <c r="G7" s="19">
        <f>[3]Janeiro!$C$10</f>
        <v>34.9</v>
      </c>
      <c r="H7" s="19">
        <f>[3]Janeiro!$C$11</f>
        <v>34.6</v>
      </c>
      <c r="I7" s="19">
        <f>[3]Janeiro!$C$12</f>
        <v>36.9</v>
      </c>
      <c r="J7" s="19">
        <f>[3]Janeiro!$C$13</f>
        <v>30.9</v>
      </c>
      <c r="K7" s="19">
        <f>[3]Janeiro!$C$14</f>
        <v>33.1</v>
      </c>
      <c r="L7" s="19">
        <f>[3]Janeiro!$C$15</f>
        <v>33.4</v>
      </c>
      <c r="M7" s="19">
        <f>[3]Janeiro!$C$16</f>
        <v>34.700000000000003</v>
      </c>
      <c r="N7" s="19">
        <f>[3]Janeiro!$C$17</f>
        <v>35.200000000000003</v>
      </c>
      <c r="O7" s="19">
        <f>[3]Janeiro!$C$18</f>
        <v>34.799999999999997</v>
      </c>
      <c r="P7" s="19">
        <f>[3]Janeiro!$C$19</f>
        <v>34</v>
      </c>
      <c r="Q7" s="19">
        <f>[3]Janeiro!$C$20</f>
        <v>36.700000000000003</v>
      </c>
      <c r="R7" s="19">
        <f>[3]Janeiro!$C$21</f>
        <v>37.299999999999997</v>
      </c>
      <c r="S7" s="19">
        <f>[3]Janeiro!$C$22</f>
        <v>36.200000000000003</v>
      </c>
      <c r="T7" s="19">
        <f>[3]Janeiro!$C$23</f>
        <v>36.5</v>
      </c>
      <c r="U7" s="19">
        <f>[3]Janeiro!$C$24</f>
        <v>37.1</v>
      </c>
      <c r="V7" s="19">
        <f>[3]Janeiro!$C$25</f>
        <v>35.299999999999997</v>
      </c>
      <c r="W7" s="19">
        <f>[3]Janeiro!$C$26</f>
        <v>36</v>
      </c>
      <c r="X7" s="19">
        <f>[3]Janeiro!$C$27</f>
        <v>38.6</v>
      </c>
      <c r="Y7" s="19">
        <f>[3]Janeiro!$C$28</f>
        <v>38.200000000000003</v>
      </c>
      <c r="Z7" s="19">
        <f>[3]Janeiro!$C$29</f>
        <v>33.700000000000003</v>
      </c>
      <c r="AA7" s="19">
        <f>[3]Janeiro!$C$30</f>
        <v>34.5</v>
      </c>
      <c r="AB7" s="19">
        <f>[3]Janeiro!$C$31</f>
        <v>36.6</v>
      </c>
      <c r="AC7" s="19">
        <f>[3]Janeiro!$C$32</f>
        <v>38.700000000000003</v>
      </c>
      <c r="AD7" s="19">
        <f>[3]Janeiro!$C$33</f>
        <v>38</v>
      </c>
      <c r="AE7" s="19">
        <f>[3]Janeiro!$C$34</f>
        <v>39.299999999999997</v>
      </c>
      <c r="AF7" s="19">
        <f>[3]Janeiro!$C$35</f>
        <v>34.799999999999997</v>
      </c>
      <c r="AG7" s="39">
        <f t="shared" si="1"/>
        <v>39.299999999999997</v>
      </c>
      <c r="AH7" s="41">
        <f t="shared" si="2"/>
        <v>35.50322580645161</v>
      </c>
    </row>
    <row r="8" spans="1:34" ht="17.100000000000001" customHeight="1" x14ac:dyDescent="0.2">
      <c r="A8" s="17" t="s">
        <v>49</v>
      </c>
      <c r="B8" s="19">
        <f>[4]Janeiro!$C$5</f>
        <v>28.9</v>
      </c>
      <c r="C8" s="19">
        <f>[4]Janeiro!$C$6</f>
        <v>30</v>
      </c>
      <c r="D8" s="19">
        <f>[4]Janeiro!$C$7</f>
        <v>33.6</v>
      </c>
      <c r="E8" s="19">
        <f>[4]Janeiro!$C$8</f>
        <v>35.6</v>
      </c>
      <c r="F8" s="19">
        <f>[4]Janeiro!$C$9</f>
        <v>35.9</v>
      </c>
      <c r="G8" s="19">
        <f>[4]Janeiro!$C$10</f>
        <v>35</v>
      </c>
      <c r="H8" s="19">
        <f>[4]Janeiro!$C$11</f>
        <v>34.700000000000003</v>
      </c>
      <c r="I8" s="19">
        <f>[4]Janeiro!$C$12</f>
        <v>36.4</v>
      </c>
      <c r="J8" s="19">
        <f>[4]Janeiro!$C$13</f>
        <v>26.5</v>
      </c>
      <c r="K8" s="19">
        <f>[4]Janeiro!$C$14</f>
        <v>33.200000000000003</v>
      </c>
      <c r="L8" s="19">
        <f>[4]Janeiro!$C$15</f>
        <v>33.1</v>
      </c>
      <c r="M8" s="19">
        <f>[4]Janeiro!$C$16</f>
        <v>33.9</v>
      </c>
      <c r="N8" s="19">
        <f>[4]Janeiro!$C$17</f>
        <v>34.1</v>
      </c>
      <c r="O8" s="19">
        <f>[4]Janeiro!$C$18</f>
        <v>34.799999999999997</v>
      </c>
      <c r="P8" s="19">
        <f>[4]Janeiro!$C$19</f>
        <v>32.9</v>
      </c>
      <c r="Q8" s="19">
        <f>[4]Janeiro!$C$20</f>
        <v>35.700000000000003</v>
      </c>
      <c r="R8" s="19">
        <f>[4]Janeiro!$C$21</f>
        <v>35.200000000000003</v>
      </c>
      <c r="S8" s="19">
        <f>[4]Janeiro!$C$22</f>
        <v>34.6</v>
      </c>
      <c r="T8" s="19">
        <f>[4]Janeiro!$C$23</f>
        <v>35</v>
      </c>
      <c r="U8" s="19">
        <f>[4]Janeiro!$C$24</f>
        <v>33.5</v>
      </c>
      <c r="V8" s="19">
        <f>[4]Janeiro!$C$25</f>
        <v>34.5</v>
      </c>
      <c r="W8" s="19">
        <f>[4]Janeiro!$C$26</f>
        <v>34.9</v>
      </c>
      <c r="X8" s="19">
        <f>[4]Janeiro!$C$27</f>
        <v>36.200000000000003</v>
      </c>
      <c r="Y8" s="19">
        <f>[4]Janeiro!$C$28</f>
        <v>37.299999999999997</v>
      </c>
      <c r="Z8" s="19">
        <f>[4]Janeiro!$C$29</f>
        <v>32.299999999999997</v>
      </c>
      <c r="AA8" s="19">
        <f>[4]Janeiro!$C$30</f>
        <v>32.700000000000003</v>
      </c>
      <c r="AB8" s="19">
        <f>[4]Janeiro!$C$31</f>
        <v>33.1</v>
      </c>
      <c r="AC8" s="19">
        <f>[4]Janeiro!$C$32</f>
        <v>37.5</v>
      </c>
      <c r="AD8" s="19">
        <f>[4]Janeiro!$C$33</f>
        <v>37.299999999999997</v>
      </c>
      <c r="AE8" s="19">
        <f>[4]Janeiro!$C$34</f>
        <v>37.700000000000003</v>
      </c>
      <c r="AF8" s="19">
        <f>[4]Janeiro!$C$35</f>
        <v>37.9</v>
      </c>
      <c r="AG8" s="39">
        <f t="shared" ref="AG8" si="3">MAX(B8:AF8)</f>
        <v>37.9</v>
      </c>
      <c r="AH8" s="41">
        <f t="shared" ref="AH8" si="4">AVERAGE(B8:AF8)</f>
        <v>34.322580645161288</v>
      </c>
    </row>
    <row r="9" spans="1:34" ht="17.100000000000001" customHeight="1" x14ac:dyDescent="0.2">
      <c r="A9" s="17" t="s">
        <v>2</v>
      </c>
      <c r="B9" s="19">
        <f>[5]Janeiro!$C$5</f>
        <v>31.2</v>
      </c>
      <c r="C9" s="19">
        <f>[5]Janeiro!$C$6</f>
        <v>29.3</v>
      </c>
      <c r="D9" s="19">
        <f>[5]Janeiro!$C$7</f>
        <v>33.1</v>
      </c>
      <c r="E9" s="19">
        <f>[5]Janeiro!$C$8</f>
        <v>32.700000000000003</v>
      </c>
      <c r="F9" s="19">
        <f>[5]Janeiro!$C$9</f>
        <v>32.200000000000003</v>
      </c>
      <c r="G9" s="19">
        <f>[5]Janeiro!$C$10</f>
        <v>31.9</v>
      </c>
      <c r="H9" s="19">
        <f>[5]Janeiro!$C$11</f>
        <v>31.7</v>
      </c>
      <c r="I9" s="19">
        <f>[5]Janeiro!$C$12</f>
        <v>32.1</v>
      </c>
      <c r="J9" s="19">
        <f>[5]Janeiro!$C$13</f>
        <v>28.9</v>
      </c>
      <c r="K9" s="19">
        <f>[5]Janeiro!$C$14</f>
        <v>27.6</v>
      </c>
      <c r="L9" s="19">
        <f>[5]Janeiro!$C$15</f>
        <v>30.5</v>
      </c>
      <c r="M9" s="19">
        <f>[5]Janeiro!$C$16</f>
        <v>31.9</v>
      </c>
      <c r="N9" s="19">
        <f>[5]Janeiro!$C$17</f>
        <v>30.7</v>
      </c>
      <c r="O9" s="19">
        <f>[5]Janeiro!$C$18</f>
        <v>30.3</v>
      </c>
      <c r="P9" s="19">
        <f>[5]Janeiro!$C$19</f>
        <v>30.4</v>
      </c>
      <c r="Q9" s="19">
        <f>[5]Janeiro!$C$20</f>
        <v>31.3</v>
      </c>
      <c r="R9" s="19">
        <f>[5]Janeiro!$C$21</f>
        <v>31.6</v>
      </c>
      <c r="S9" s="19">
        <f>[5]Janeiro!$C$22</f>
        <v>31.9</v>
      </c>
      <c r="T9" s="19">
        <f>[5]Janeiro!$C$23</f>
        <v>32.799999999999997</v>
      </c>
      <c r="U9" s="19">
        <f>[5]Janeiro!$C$24</f>
        <v>32.1</v>
      </c>
      <c r="V9" s="19">
        <f>[5]Janeiro!$C$25</f>
        <v>31.1</v>
      </c>
      <c r="W9" s="19">
        <f>[5]Janeiro!$C$26</f>
        <v>31.4</v>
      </c>
      <c r="X9" s="19">
        <f>[5]Janeiro!$C$27</f>
        <v>33.200000000000003</v>
      </c>
      <c r="Y9" s="19">
        <f>[5]Janeiro!$C$28</f>
        <v>33.799999999999997</v>
      </c>
      <c r="Z9" s="19">
        <f>[5]Janeiro!$C$29</f>
        <v>28.9</v>
      </c>
      <c r="AA9" s="19">
        <f>[5]Janeiro!$C$30</f>
        <v>31.2</v>
      </c>
      <c r="AB9" s="19">
        <f>[5]Janeiro!$C$31</f>
        <v>33.200000000000003</v>
      </c>
      <c r="AC9" s="19">
        <f>[5]Janeiro!$C$32</f>
        <v>34.6</v>
      </c>
      <c r="AD9" s="19">
        <f>[5]Janeiro!$C$33</f>
        <v>34</v>
      </c>
      <c r="AE9" s="19">
        <f>[5]Janeiro!$C$34</f>
        <v>34.299999999999997</v>
      </c>
      <c r="AF9" s="19">
        <f>[5]Janeiro!$C$35</f>
        <v>30.8</v>
      </c>
      <c r="AG9" s="39">
        <f t="shared" si="1"/>
        <v>34.6</v>
      </c>
      <c r="AH9" s="41">
        <f t="shared" si="2"/>
        <v>31.63548387096774</v>
      </c>
    </row>
    <row r="10" spans="1:34" ht="17.100000000000001" customHeight="1" x14ac:dyDescent="0.2">
      <c r="A10" s="17" t="s">
        <v>3</v>
      </c>
      <c r="B10" s="19">
        <f>[6]Janeiro!$C$5</f>
        <v>34.799999999999997</v>
      </c>
      <c r="C10" s="19">
        <f>[6]Janeiro!$C$6</f>
        <v>31.8</v>
      </c>
      <c r="D10" s="19">
        <f>[6]Janeiro!$C$7</f>
        <v>34.9</v>
      </c>
      <c r="E10" s="19">
        <f>[6]Janeiro!$C$8</f>
        <v>32.9</v>
      </c>
      <c r="F10" s="19">
        <f>[6]Janeiro!$C$9</f>
        <v>34</v>
      </c>
      <c r="G10" s="19">
        <f>[6]Janeiro!$C$10</f>
        <v>33.5</v>
      </c>
      <c r="H10" s="19">
        <f>[6]Janeiro!$C$11</f>
        <v>33.5</v>
      </c>
      <c r="I10" s="19">
        <f>[6]Janeiro!$C$12</f>
        <v>30.6</v>
      </c>
      <c r="J10" s="19">
        <f>[6]Janeiro!$C$13</f>
        <v>33.6</v>
      </c>
      <c r="K10" s="19">
        <f>[6]Janeiro!$C$14</f>
        <v>28</v>
      </c>
      <c r="L10" s="19">
        <f>[6]Janeiro!$C$15</f>
        <v>26.6</v>
      </c>
      <c r="M10" s="19">
        <f>[6]Janeiro!$C$16</f>
        <v>29.5</v>
      </c>
      <c r="N10" s="19">
        <f>[6]Janeiro!$C$17</f>
        <v>29</v>
      </c>
      <c r="O10" s="19">
        <f>[6]Janeiro!$C$18</f>
        <v>27.7</v>
      </c>
      <c r="P10" s="19">
        <f>[6]Janeiro!$C$19</f>
        <v>26.9</v>
      </c>
      <c r="Q10" s="19">
        <f>[6]Janeiro!$C$20</f>
        <v>29.7</v>
      </c>
      <c r="R10" s="19">
        <f>[6]Janeiro!$C$21</f>
        <v>33.4</v>
      </c>
      <c r="S10" s="19">
        <f>[6]Janeiro!$C$22</f>
        <v>34.299999999999997</v>
      </c>
      <c r="T10" s="19">
        <f>[6]Janeiro!$C$23</f>
        <v>35.1</v>
      </c>
      <c r="U10" s="19">
        <f>[6]Janeiro!$C$24</f>
        <v>32.4</v>
      </c>
      <c r="V10" s="19">
        <f>[6]Janeiro!$C$25</f>
        <v>30.8</v>
      </c>
      <c r="W10" s="19">
        <f>[6]Janeiro!$C$26</f>
        <v>31.6</v>
      </c>
      <c r="X10" s="19">
        <f>[6]Janeiro!$C$27</f>
        <v>32.799999999999997</v>
      </c>
      <c r="Y10" s="19">
        <f>[6]Janeiro!$C$28</f>
        <v>33.6</v>
      </c>
      <c r="Z10" s="19">
        <f>[6]Janeiro!$C$29</f>
        <v>33</v>
      </c>
      <c r="AA10" s="19">
        <f>[6]Janeiro!$C$30</f>
        <v>28.5</v>
      </c>
      <c r="AB10" s="19">
        <f>[6]Janeiro!$C$31</f>
        <v>32.9</v>
      </c>
      <c r="AC10" s="19">
        <f>[6]Janeiro!$C$32</f>
        <v>33.200000000000003</v>
      </c>
      <c r="AD10" s="19">
        <f>[6]Janeiro!$C$33</f>
        <v>32.200000000000003</v>
      </c>
      <c r="AE10" s="19">
        <f>[6]Janeiro!$C$34</f>
        <v>32.9</v>
      </c>
      <c r="AF10" s="19">
        <f>[6]Janeiro!$C$35</f>
        <v>27.7</v>
      </c>
      <c r="AG10" s="39">
        <f t="shared" si="1"/>
        <v>35.1</v>
      </c>
      <c r="AH10" s="41">
        <f t="shared" si="2"/>
        <v>31.658064516129031</v>
      </c>
    </row>
    <row r="11" spans="1:34" ht="17.100000000000001" customHeight="1" x14ac:dyDescent="0.2">
      <c r="A11" s="17" t="s">
        <v>4</v>
      </c>
      <c r="B11" s="19">
        <f>[7]Janeiro!$C$5</f>
        <v>30</v>
      </c>
      <c r="C11" s="19">
        <f>[7]Janeiro!$C$6</f>
        <v>27.9</v>
      </c>
      <c r="D11" s="19">
        <f>[7]Janeiro!$C$7</f>
        <v>31.4</v>
      </c>
      <c r="E11" s="19">
        <f>[7]Janeiro!$C$8</f>
        <v>29.9</v>
      </c>
      <c r="F11" s="19">
        <f>[7]Janeiro!$C$9</f>
        <v>30.8</v>
      </c>
      <c r="G11" s="19">
        <f>[7]Janeiro!$C$10</f>
        <v>29.8</v>
      </c>
      <c r="H11" s="19">
        <f>[7]Janeiro!$C$11</f>
        <v>29.7</v>
      </c>
      <c r="I11" s="19">
        <f>[7]Janeiro!$C$12</f>
        <v>28.1</v>
      </c>
      <c r="J11" s="19">
        <f>[7]Janeiro!$C$13</f>
        <v>30.5</v>
      </c>
      <c r="K11" s="19">
        <f>[7]Janeiro!$C$14</f>
        <v>27.8</v>
      </c>
      <c r="L11" s="19">
        <f>[7]Janeiro!$C$15</f>
        <v>24</v>
      </c>
      <c r="M11" s="19">
        <f>[7]Janeiro!$C$16</f>
        <v>28.5</v>
      </c>
      <c r="N11" s="19">
        <f>[7]Janeiro!$C$17</f>
        <v>25.8</v>
      </c>
      <c r="O11" s="19">
        <f>[7]Janeiro!$C$18</f>
        <v>26.8</v>
      </c>
      <c r="P11" s="19">
        <f>[7]Janeiro!$C$19</f>
        <v>27.4</v>
      </c>
      <c r="Q11" s="19">
        <f>[7]Janeiro!$C$20</f>
        <v>27.7</v>
      </c>
      <c r="R11" s="19">
        <f>[7]Janeiro!$C$21</f>
        <v>30</v>
      </c>
      <c r="S11" s="19">
        <f>[7]Janeiro!$C$22</f>
        <v>30.4</v>
      </c>
      <c r="T11" s="19">
        <f>[7]Janeiro!$C$23</f>
        <v>31</v>
      </c>
      <c r="U11" s="19">
        <f>[7]Janeiro!$C$24</f>
        <v>30.1</v>
      </c>
      <c r="V11" s="19">
        <f>[7]Janeiro!$C$25</f>
        <v>28.8</v>
      </c>
      <c r="W11" s="19">
        <f>[7]Janeiro!$C$26</f>
        <v>28.5</v>
      </c>
      <c r="X11" s="19">
        <f>[7]Janeiro!$C$27</f>
        <v>30.3</v>
      </c>
      <c r="Y11" s="19">
        <f>[7]Janeiro!$C$28</f>
        <v>30</v>
      </c>
      <c r="Z11" s="19">
        <f>[7]Janeiro!$C$29</f>
        <v>29.8</v>
      </c>
      <c r="AA11" s="19">
        <f>[7]Janeiro!$C$30</f>
        <v>26.6</v>
      </c>
      <c r="AB11" s="19">
        <f>[7]Janeiro!$C$31</f>
        <v>29.7</v>
      </c>
      <c r="AC11" s="19">
        <f>[7]Janeiro!$C$32</f>
        <v>30.4</v>
      </c>
      <c r="AD11" s="19">
        <f>[7]Janeiro!$C$33</f>
        <v>30.5</v>
      </c>
      <c r="AE11" s="19">
        <f>[7]Janeiro!$C$34</f>
        <v>30.5</v>
      </c>
      <c r="AF11" s="19">
        <f>[7]Janeiro!$C$35</f>
        <v>27.2</v>
      </c>
      <c r="AG11" s="39">
        <f t="shared" si="1"/>
        <v>31.4</v>
      </c>
      <c r="AH11" s="41">
        <f t="shared" si="2"/>
        <v>29.029032258064515</v>
      </c>
    </row>
    <row r="12" spans="1:34" ht="17.100000000000001" customHeight="1" x14ac:dyDescent="0.2">
      <c r="A12" s="17" t="s">
        <v>5</v>
      </c>
      <c r="B12" s="19">
        <f>[8]Janeiro!$C$5</f>
        <v>33.4</v>
      </c>
      <c r="C12" s="19">
        <f>[8]Janeiro!$C$6</f>
        <v>28.2</v>
      </c>
      <c r="D12" s="19">
        <f>[8]Janeiro!$C$7</f>
        <v>33.299999999999997</v>
      </c>
      <c r="E12" s="19">
        <f>[8]Janeiro!$C$8</f>
        <v>34.700000000000003</v>
      </c>
      <c r="F12" s="19">
        <f>[8]Janeiro!$C$9</f>
        <v>34.9</v>
      </c>
      <c r="G12" s="19">
        <f>[8]Janeiro!$C$10</f>
        <v>35</v>
      </c>
      <c r="H12" s="19">
        <f>[8]Janeiro!$C$11</f>
        <v>34.9</v>
      </c>
      <c r="I12" s="19">
        <f>[8]Janeiro!$C$12</f>
        <v>36</v>
      </c>
      <c r="J12" s="19">
        <f>[8]Janeiro!$C$13</f>
        <v>36.9</v>
      </c>
      <c r="K12" s="19">
        <f>[8]Janeiro!$C$14</f>
        <v>29.2</v>
      </c>
      <c r="L12" s="19">
        <f>[8]Janeiro!$C$15</f>
        <v>33.200000000000003</v>
      </c>
      <c r="M12" s="19">
        <f>[8]Janeiro!$C$16</f>
        <v>33.6</v>
      </c>
      <c r="N12" s="19">
        <f>[8]Janeiro!$C$17</f>
        <v>34</v>
      </c>
      <c r="O12" s="19">
        <f>[8]Janeiro!$C$18</f>
        <v>32.5</v>
      </c>
      <c r="P12" s="19">
        <f>[8]Janeiro!$C$19</f>
        <v>35.200000000000003</v>
      </c>
      <c r="Q12" s="19">
        <f>[8]Janeiro!$C$20</f>
        <v>35.700000000000003</v>
      </c>
      <c r="R12" s="19">
        <f>[8]Janeiro!$C$21</f>
        <v>32.299999999999997</v>
      </c>
      <c r="S12" s="19">
        <f>[8]Janeiro!$C$22</f>
        <v>34.299999999999997</v>
      </c>
      <c r="T12" s="19">
        <f>[8]Janeiro!$C$23</f>
        <v>35.799999999999997</v>
      </c>
      <c r="U12" s="19">
        <f>[8]Janeiro!$C$24</f>
        <v>35.299999999999997</v>
      </c>
      <c r="V12" s="19">
        <f>[8]Janeiro!$C$25</f>
        <v>35.700000000000003</v>
      </c>
      <c r="W12" s="19">
        <f>[8]Janeiro!$C$26</f>
        <v>34.200000000000003</v>
      </c>
      <c r="X12" s="19">
        <f>[8]Janeiro!$C$27</f>
        <v>35.799999999999997</v>
      </c>
      <c r="Y12" s="19">
        <f>[8]Janeiro!$C$28</f>
        <v>33.799999999999997</v>
      </c>
      <c r="Z12" s="19">
        <f>[8]Janeiro!$C$29</f>
        <v>35.700000000000003</v>
      </c>
      <c r="AA12" s="19">
        <f>[8]Janeiro!$C$30</f>
        <v>30.2</v>
      </c>
      <c r="AB12" s="19">
        <f>[8]Janeiro!$C$31</f>
        <v>34.299999999999997</v>
      </c>
      <c r="AC12" s="19">
        <f>[8]Janeiro!$C$32</f>
        <v>35.1</v>
      </c>
      <c r="AD12" s="19">
        <f>[8]Janeiro!$C$33</f>
        <v>34.299999999999997</v>
      </c>
      <c r="AE12" s="19">
        <f>[8]Janeiro!$C$34</f>
        <v>35.200000000000003</v>
      </c>
      <c r="AF12" s="19">
        <f>[8]Janeiro!$C$35</f>
        <v>32.6</v>
      </c>
      <c r="AG12" s="39">
        <f t="shared" si="1"/>
        <v>36.9</v>
      </c>
      <c r="AH12" s="41">
        <f t="shared" si="2"/>
        <v>34.041935483870958</v>
      </c>
    </row>
    <row r="13" spans="1:34" ht="17.100000000000001" customHeight="1" x14ac:dyDescent="0.2">
      <c r="A13" s="17" t="s">
        <v>51</v>
      </c>
      <c r="B13" s="19">
        <f>[9]Janeiro!$C$5</f>
        <v>32.200000000000003</v>
      </c>
      <c r="C13" s="19">
        <f>[9]Janeiro!$C$6</f>
        <v>29.7</v>
      </c>
      <c r="D13" s="19">
        <f>[9]Janeiro!$C$7</f>
        <v>34.1</v>
      </c>
      <c r="E13" s="19">
        <f>[9]Janeiro!$C$8</f>
        <v>32.1</v>
      </c>
      <c r="F13" s="19">
        <f>[9]Janeiro!$C$9</f>
        <v>32.200000000000003</v>
      </c>
      <c r="G13" s="19">
        <f>[9]Janeiro!$C$10</f>
        <v>30.4</v>
      </c>
      <c r="H13" s="19">
        <f>[9]Janeiro!$C$11</f>
        <v>32.1</v>
      </c>
      <c r="I13" s="19">
        <f>[9]Janeiro!$C$12</f>
        <v>30.8</v>
      </c>
      <c r="J13" s="19">
        <f>[9]Janeiro!$C$13</f>
        <v>31.5</v>
      </c>
      <c r="K13" s="19">
        <f>[9]Janeiro!$C$14</f>
        <v>30</v>
      </c>
      <c r="L13" s="19">
        <f>[9]Janeiro!$C$15</f>
        <v>26.3</v>
      </c>
      <c r="M13" s="19">
        <f>[9]Janeiro!$C$16</f>
        <v>29.4</v>
      </c>
      <c r="N13" s="19">
        <f>[9]Janeiro!$C$17</f>
        <v>27.4</v>
      </c>
      <c r="O13" s="19">
        <f>[9]Janeiro!$C$18</f>
        <v>27.9</v>
      </c>
      <c r="P13" s="19">
        <f>[9]Janeiro!$C$19</f>
        <v>28.4</v>
      </c>
      <c r="Q13" s="19">
        <f>[9]Janeiro!$C$20</f>
        <v>29.6</v>
      </c>
      <c r="R13" s="19">
        <f>[9]Janeiro!$C$21</f>
        <v>31.2</v>
      </c>
      <c r="S13" s="19">
        <f>[9]Janeiro!$C$22</f>
        <v>31.8</v>
      </c>
      <c r="T13" s="19">
        <f>[9]Janeiro!$C$23</f>
        <v>31.2</v>
      </c>
      <c r="U13" s="19">
        <f>[9]Janeiro!$C$24</f>
        <v>30.4</v>
      </c>
      <c r="V13" s="19">
        <f>[9]Janeiro!$C$25</f>
        <v>28.6</v>
      </c>
      <c r="W13" s="19">
        <f>[9]Janeiro!$C$26</f>
        <v>29.9</v>
      </c>
      <c r="X13" s="19">
        <f>[9]Janeiro!$C$27</f>
        <v>31.2</v>
      </c>
      <c r="Y13" s="19">
        <f>[9]Janeiro!$C$28</f>
        <v>30.1</v>
      </c>
      <c r="Z13" s="19">
        <f>[9]Janeiro!$C$29</f>
        <v>29.7</v>
      </c>
      <c r="AA13" s="19">
        <f>[9]Janeiro!$C$30</f>
        <v>26.7</v>
      </c>
      <c r="AB13" s="19">
        <f>[9]Janeiro!$C$31</f>
        <v>30.3</v>
      </c>
      <c r="AC13" s="19">
        <f>[9]Janeiro!$C$32</f>
        <v>31.7</v>
      </c>
      <c r="AD13" s="19">
        <f>[9]Janeiro!$C$33</f>
        <v>32.4</v>
      </c>
      <c r="AE13" s="19">
        <f>[9]Janeiro!$C$34</f>
        <v>30.9</v>
      </c>
      <c r="AF13" s="19">
        <f>[9]Janeiro!$C$35</f>
        <v>26.5</v>
      </c>
      <c r="AG13" s="39">
        <f>MAX(B13:AF13)</f>
        <v>34.1</v>
      </c>
      <c r="AH13" s="41">
        <f>AVERAGE(B13:AF13)</f>
        <v>30.216129032258067</v>
      </c>
    </row>
    <row r="14" spans="1:34" ht="17.100000000000001" customHeight="1" x14ac:dyDescent="0.2">
      <c r="A14" s="17" t="s">
        <v>6</v>
      </c>
      <c r="B14" s="19">
        <f>[10]Janeiro!$C$5</f>
        <v>33.700000000000003</v>
      </c>
      <c r="C14" s="19">
        <f>[10]Janeiro!$C$6</f>
        <v>30.8</v>
      </c>
      <c r="D14" s="19">
        <f>[10]Janeiro!$C$7</f>
        <v>35</v>
      </c>
      <c r="E14" s="19">
        <f>[10]Janeiro!$C$8</f>
        <v>34.6</v>
      </c>
      <c r="F14" s="19">
        <f>[10]Janeiro!$C$9</f>
        <v>34.299999999999997</v>
      </c>
      <c r="G14" s="19">
        <f>[10]Janeiro!$C$10</f>
        <v>35.299999999999997</v>
      </c>
      <c r="H14" s="19">
        <f>[10]Janeiro!$C$11</f>
        <v>35</v>
      </c>
      <c r="I14" s="19">
        <f>[10]Janeiro!$C$12</f>
        <v>34.799999999999997</v>
      </c>
      <c r="J14" s="19">
        <f>[10]Janeiro!$C$13</f>
        <v>34.299999999999997</v>
      </c>
      <c r="K14" s="19">
        <f>[10]Janeiro!$C$14</f>
        <v>31.1</v>
      </c>
      <c r="L14" s="19">
        <f>[10]Janeiro!$C$15</f>
        <v>31.2</v>
      </c>
      <c r="M14" s="19">
        <f>[10]Janeiro!$C$16</f>
        <v>34.1</v>
      </c>
      <c r="N14" s="19">
        <f>[10]Janeiro!$C$17</f>
        <v>31.1</v>
      </c>
      <c r="O14" s="19">
        <f>[10]Janeiro!$C$18</f>
        <v>29.9</v>
      </c>
      <c r="P14" s="19">
        <f>[10]Janeiro!$C$19</f>
        <v>32.700000000000003</v>
      </c>
      <c r="Q14" s="19">
        <f>[10]Janeiro!$C$20</f>
        <v>31.1</v>
      </c>
      <c r="R14" s="19">
        <f>[10]Janeiro!$C$21</f>
        <v>35.200000000000003</v>
      </c>
      <c r="S14" s="19">
        <f>[10]Janeiro!$C$22</f>
        <v>35.9</v>
      </c>
      <c r="T14" s="19">
        <f>[10]Janeiro!$C$23</f>
        <v>35.200000000000003</v>
      </c>
      <c r="U14" s="19">
        <f>[10]Janeiro!$C$24</f>
        <v>32.200000000000003</v>
      </c>
      <c r="V14" s="19">
        <f>[10]Janeiro!$C$25</f>
        <v>33.1</v>
      </c>
      <c r="W14" s="19">
        <f>[10]Janeiro!$C$26</f>
        <v>33.6</v>
      </c>
      <c r="X14" s="19">
        <f>[10]Janeiro!$C$27</f>
        <v>33.299999999999997</v>
      </c>
      <c r="Y14" s="19">
        <f>[10]Janeiro!$C$28</f>
        <v>33.9</v>
      </c>
      <c r="Z14" s="19">
        <f>[10]Janeiro!$C$29</f>
        <v>32.4</v>
      </c>
      <c r="AA14" s="19">
        <f>[10]Janeiro!$C$30</f>
        <v>28.9</v>
      </c>
      <c r="AB14" s="19">
        <f>[10]Janeiro!$C$31</f>
        <v>33.6</v>
      </c>
      <c r="AC14" s="19">
        <f>[10]Janeiro!$C$32</f>
        <v>34.4</v>
      </c>
      <c r="AD14" s="19">
        <f>[10]Janeiro!$C$33</f>
        <v>33.9</v>
      </c>
      <c r="AE14" s="19">
        <f>[10]Janeiro!$C$34</f>
        <v>31.7</v>
      </c>
      <c r="AF14" s="19">
        <f>[10]Janeiro!$C$35</f>
        <v>29</v>
      </c>
      <c r="AG14" s="39">
        <f t="shared" si="1"/>
        <v>35.9</v>
      </c>
      <c r="AH14" s="41">
        <f t="shared" si="2"/>
        <v>33.0741935483871</v>
      </c>
    </row>
    <row r="15" spans="1:34" ht="17.100000000000001" customHeight="1" x14ac:dyDescent="0.2">
      <c r="A15" s="17" t="s">
        <v>7</v>
      </c>
      <c r="B15" s="19">
        <f>[11]Janeiro!$C$5</f>
        <v>27.2</v>
      </c>
      <c r="C15" s="19">
        <f>[11]Janeiro!$C$6</f>
        <v>29</v>
      </c>
      <c r="D15" s="19">
        <f>[11]Janeiro!$C$7</f>
        <v>31.2</v>
      </c>
      <c r="E15" s="19">
        <f>[11]Janeiro!$C$8</f>
        <v>31.6</v>
      </c>
      <c r="F15" s="19">
        <f>[11]Janeiro!$C$9</f>
        <v>33.1</v>
      </c>
      <c r="G15" s="19">
        <f>[11]Janeiro!$C$10</f>
        <v>32.5</v>
      </c>
      <c r="H15" s="19">
        <f>[11]Janeiro!$C$11</f>
        <v>31.5</v>
      </c>
      <c r="I15" s="19">
        <f>[11]Janeiro!$C$12</f>
        <v>32.6</v>
      </c>
      <c r="J15" s="19">
        <f>[11]Janeiro!$C$13</f>
        <v>26.1</v>
      </c>
      <c r="K15" s="19">
        <f>[11]Janeiro!$C$14</f>
        <v>29.9</v>
      </c>
      <c r="L15" s="19">
        <f>[11]Janeiro!$C$15</f>
        <v>29</v>
      </c>
      <c r="M15" s="19">
        <f>[11]Janeiro!$C$16</f>
        <v>29.3</v>
      </c>
      <c r="N15" s="19">
        <f>[11]Janeiro!$C$17</f>
        <v>30.4</v>
      </c>
      <c r="O15" s="19">
        <f>[11]Janeiro!$C$18</f>
        <v>31.3</v>
      </c>
      <c r="P15" s="19">
        <f>[11]Janeiro!$C$19</f>
        <v>32</v>
      </c>
      <c r="Q15" s="19">
        <f>[11]Janeiro!$C$20</f>
        <v>32.6</v>
      </c>
      <c r="R15" s="19">
        <f>[11]Janeiro!$C$21</f>
        <v>34</v>
      </c>
      <c r="S15" s="19">
        <f>[11]Janeiro!$C$22</f>
        <v>33.299999999999997</v>
      </c>
      <c r="T15" s="19">
        <f>[11]Janeiro!$C$23</f>
        <v>34</v>
      </c>
      <c r="U15" s="19">
        <f>[11]Janeiro!$C$24</f>
        <v>32.4</v>
      </c>
      <c r="V15" s="19">
        <f>[11]Janeiro!$C$25</f>
        <v>30.6</v>
      </c>
      <c r="W15" s="19">
        <f>[11]Janeiro!$C$26</f>
        <v>30.9</v>
      </c>
      <c r="X15" s="19">
        <f>[11]Janeiro!$C$27</f>
        <v>32.799999999999997</v>
      </c>
      <c r="Y15" s="19">
        <f>[11]Janeiro!$C$28</f>
        <v>34.4</v>
      </c>
      <c r="Z15" s="19">
        <f>[11]Janeiro!$C$29</f>
        <v>29.8</v>
      </c>
      <c r="AA15" s="19">
        <f>[11]Janeiro!$C$30</f>
        <v>32.5</v>
      </c>
      <c r="AB15" s="19">
        <f>[11]Janeiro!$C$31</f>
        <v>34.799999999999997</v>
      </c>
      <c r="AC15" s="19">
        <f>[11]Janeiro!$C$32</f>
        <v>34.6</v>
      </c>
      <c r="AD15" s="19">
        <f>[11]Janeiro!$C$33</f>
        <v>34.1</v>
      </c>
      <c r="AE15" s="19">
        <f>[11]Janeiro!$C$34</f>
        <v>34.9</v>
      </c>
      <c r="AF15" s="19">
        <f>[11]Janeiro!$C$35</f>
        <v>33</v>
      </c>
      <c r="AG15" s="39">
        <f t="shared" si="1"/>
        <v>34.9</v>
      </c>
      <c r="AH15" s="41">
        <f t="shared" si="2"/>
        <v>31.78709677419354</v>
      </c>
    </row>
    <row r="16" spans="1:34" ht="17.100000000000001" customHeight="1" x14ac:dyDescent="0.2">
      <c r="A16" s="17" t="s">
        <v>8</v>
      </c>
      <c r="B16" s="19">
        <f>[12]Janeiro!$C$5</f>
        <v>26.2</v>
      </c>
      <c r="C16" s="19">
        <f>[12]Janeiro!$C$6</f>
        <v>30</v>
      </c>
      <c r="D16" s="19">
        <f>[12]Janeiro!$C$7</f>
        <v>30.5</v>
      </c>
      <c r="E16" s="19">
        <f>[12]Janeiro!$C$8</f>
        <v>30.9</v>
      </c>
      <c r="F16" s="19">
        <f>[12]Janeiro!$C$9</f>
        <v>34.700000000000003</v>
      </c>
      <c r="G16" s="19">
        <f>[12]Janeiro!$C$10</f>
        <v>34.4</v>
      </c>
      <c r="H16" s="19">
        <f>[12]Janeiro!$C$11</f>
        <v>33.299999999999997</v>
      </c>
      <c r="I16" s="19">
        <f>[12]Janeiro!$C$12</f>
        <v>33.799999999999997</v>
      </c>
      <c r="J16" s="19">
        <f>[12]Janeiro!$C$13</f>
        <v>25.4</v>
      </c>
      <c r="K16" s="19">
        <f>[12]Janeiro!$C$14</f>
        <v>31.2</v>
      </c>
      <c r="L16" s="19">
        <f>[12]Janeiro!$C$15</f>
        <v>30</v>
      </c>
      <c r="M16" s="19">
        <f>[12]Janeiro!$C$16</f>
        <v>29.8</v>
      </c>
      <c r="N16" s="19">
        <f>[12]Janeiro!$C$17</f>
        <v>30.6</v>
      </c>
      <c r="O16" s="19">
        <f>[12]Janeiro!$C$18</f>
        <v>32.5</v>
      </c>
      <c r="P16" s="19">
        <f>[12]Janeiro!$C$19</f>
        <v>31.3</v>
      </c>
      <c r="Q16" s="19">
        <f>[12]Janeiro!$C$20</f>
        <v>33.4</v>
      </c>
      <c r="R16" s="19">
        <f>[12]Janeiro!$C$21</f>
        <v>33.700000000000003</v>
      </c>
      <c r="S16" s="19">
        <f>[12]Janeiro!$C$22</f>
        <v>34.299999999999997</v>
      </c>
      <c r="T16" s="19">
        <f>[12]Janeiro!$C$23</f>
        <v>34.4</v>
      </c>
      <c r="U16" s="19">
        <f>[12]Janeiro!$C$24</f>
        <v>32.6</v>
      </c>
      <c r="V16" s="19">
        <f>[12]Janeiro!$C$25</f>
        <v>30.4</v>
      </c>
      <c r="W16" s="19">
        <f>[12]Janeiro!$C$26</f>
        <v>30.9</v>
      </c>
      <c r="X16" s="19">
        <f>[12]Janeiro!$C$27</f>
        <v>32.6</v>
      </c>
      <c r="Y16" s="19">
        <f>[12]Janeiro!$C$28</f>
        <v>33.799999999999997</v>
      </c>
      <c r="Z16" s="19">
        <f>[12]Janeiro!$C$29</f>
        <v>32.6</v>
      </c>
      <c r="AA16" s="19">
        <f>[12]Janeiro!$C$30</f>
        <v>33.700000000000003</v>
      </c>
      <c r="AB16" s="19">
        <f>[12]Janeiro!$C$31</f>
        <v>35.1</v>
      </c>
      <c r="AC16" s="19">
        <f>[12]Janeiro!$C$32</f>
        <v>34.200000000000003</v>
      </c>
      <c r="AD16" s="19">
        <f>[12]Janeiro!$C$33</f>
        <v>34.700000000000003</v>
      </c>
      <c r="AE16" s="19">
        <f>[12]Janeiro!$C$34</f>
        <v>34.6</v>
      </c>
      <c r="AF16" s="19">
        <f>[12]Janeiro!$C$35</f>
        <v>34.799999999999997</v>
      </c>
      <c r="AG16" s="39">
        <f>MAX(B16:AF16)</f>
        <v>35.1</v>
      </c>
      <c r="AH16" s="41">
        <f>AVERAGE(B16:AF16)</f>
        <v>32.270967741935486</v>
      </c>
    </row>
    <row r="17" spans="1:34" ht="17.100000000000001" customHeight="1" x14ac:dyDescent="0.2">
      <c r="A17" s="17" t="s">
        <v>9</v>
      </c>
      <c r="B17" s="19">
        <f>[13]Janeiro!$C$5</f>
        <v>29.3</v>
      </c>
      <c r="C17" s="19">
        <f>[13]Janeiro!$C$6</f>
        <v>30.5</v>
      </c>
      <c r="D17" s="19">
        <f>[13]Janeiro!$C$7</f>
        <v>31.4</v>
      </c>
      <c r="E17" s="19">
        <f>[13]Janeiro!$C$8</f>
        <v>32.700000000000003</v>
      </c>
      <c r="F17" s="19">
        <f>[13]Janeiro!$C$9</f>
        <v>35.4</v>
      </c>
      <c r="G17" s="19">
        <f>[13]Janeiro!$C$10</f>
        <v>34.9</v>
      </c>
      <c r="H17" s="19">
        <f>[13]Janeiro!$C$11</f>
        <v>35</v>
      </c>
      <c r="I17" s="19">
        <f>[13]Janeiro!$C$12</f>
        <v>35</v>
      </c>
      <c r="J17" s="19">
        <f>[13]Janeiro!$C$13</f>
        <v>24.3</v>
      </c>
      <c r="K17" s="19">
        <f>[13]Janeiro!$C$14</f>
        <v>30.1</v>
      </c>
      <c r="L17" s="19">
        <f>[13]Janeiro!$C$15</f>
        <v>29.5</v>
      </c>
      <c r="M17" s="19">
        <f>[13]Janeiro!$C$16</f>
        <v>29.8</v>
      </c>
      <c r="N17" s="19">
        <f>[13]Janeiro!$C$17</f>
        <v>31.4</v>
      </c>
      <c r="O17" s="19">
        <f>[13]Janeiro!$C$18</f>
        <v>32.1</v>
      </c>
      <c r="P17" s="19">
        <f>[13]Janeiro!$C$19</f>
        <v>31.8</v>
      </c>
      <c r="Q17" s="19">
        <f>[13]Janeiro!$C$20</f>
        <v>31.3</v>
      </c>
      <c r="R17" s="19">
        <f>[13]Janeiro!$C$21</f>
        <v>33.299999999999997</v>
      </c>
      <c r="S17" s="19">
        <f>[13]Janeiro!$C$22</f>
        <v>32.799999999999997</v>
      </c>
      <c r="T17" s="19">
        <f>[13]Janeiro!$C$23</f>
        <v>33</v>
      </c>
      <c r="U17" s="19">
        <f>[13]Janeiro!$C$24</f>
        <v>32.5</v>
      </c>
      <c r="V17" s="19">
        <f>[13]Janeiro!$C$25</f>
        <v>30.9</v>
      </c>
      <c r="W17" s="19">
        <f>[13]Janeiro!$C$26</f>
        <v>31.1</v>
      </c>
      <c r="X17" s="19">
        <f>[13]Janeiro!$C$27</f>
        <v>32.700000000000003</v>
      </c>
      <c r="Y17" s="19">
        <f>[13]Janeiro!$C$28</f>
        <v>35.6</v>
      </c>
      <c r="Z17" s="19">
        <f>[13]Janeiro!$C$29</f>
        <v>31.6</v>
      </c>
      <c r="AA17" s="19">
        <f>[13]Janeiro!$C$30</f>
        <v>33</v>
      </c>
      <c r="AB17" s="19">
        <f>[13]Janeiro!$C$31</f>
        <v>34</v>
      </c>
      <c r="AC17" s="19">
        <f>[13]Janeiro!$C$32</f>
        <v>33.299999999999997</v>
      </c>
      <c r="AD17" s="19">
        <f>[13]Janeiro!$C$33</f>
        <v>33.1</v>
      </c>
      <c r="AE17" s="19">
        <f>[13]Janeiro!$C$34</f>
        <v>33.799999999999997</v>
      </c>
      <c r="AF17" s="19">
        <f>[13]Janeiro!$C$35</f>
        <v>30.7</v>
      </c>
      <c r="AG17" s="39">
        <f>MAX(B17:AF17)</f>
        <v>35.6</v>
      </c>
      <c r="AH17" s="41">
        <f>AVERAGE(B17:AF17)</f>
        <v>32.12580645161291</v>
      </c>
    </row>
    <row r="18" spans="1:34" ht="17.100000000000001" customHeight="1" x14ac:dyDescent="0.2">
      <c r="A18" s="17" t="s">
        <v>50</v>
      </c>
      <c r="B18" s="19">
        <f>[14]Janeiro!$C$5</f>
        <v>31.9</v>
      </c>
      <c r="C18" s="19">
        <f>[14]Janeiro!$C$6</f>
        <v>31.2</v>
      </c>
      <c r="D18" s="19">
        <f>[14]Janeiro!$C$7</f>
        <v>33.799999999999997</v>
      </c>
      <c r="E18" s="19">
        <f>[14]Janeiro!$C$8</f>
        <v>34.6</v>
      </c>
      <c r="F18" s="19">
        <f>[14]Janeiro!$C$9</f>
        <v>35.799999999999997</v>
      </c>
      <c r="G18" s="19">
        <f>[14]Janeiro!$C$10</f>
        <v>34.1</v>
      </c>
      <c r="H18" s="19">
        <f>[14]Janeiro!$C$11</f>
        <v>34.700000000000003</v>
      </c>
      <c r="I18" s="19">
        <f>[14]Janeiro!$C$12</f>
        <v>37.299999999999997</v>
      </c>
      <c r="J18" s="19">
        <f>[14]Janeiro!$C$13</f>
        <v>32.5</v>
      </c>
      <c r="K18" s="19">
        <f>[14]Janeiro!$C$14</f>
        <v>31.9</v>
      </c>
      <c r="L18" s="19">
        <f>[14]Janeiro!$C$15</f>
        <v>33.1</v>
      </c>
      <c r="M18" s="19">
        <f>[14]Janeiro!$C$16</f>
        <v>33.6</v>
      </c>
      <c r="N18" s="19">
        <f>[14]Janeiro!$C$17</f>
        <v>36</v>
      </c>
      <c r="O18" s="19">
        <f>[14]Janeiro!$C$18</f>
        <v>34.5</v>
      </c>
      <c r="P18" s="19">
        <f>[14]Janeiro!$C$19</f>
        <v>33.299999999999997</v>
      </c>
      <c r="Q18" s="19">
        <f>[14]Janeiro!$C$20</f>
        <v>35.299999999999997</v>
      </c>
      <c r="R18" s="19">
        <f>[14]Janeiro!$C$21</f>
        <v>37</v>
      </c>
      <c r="S18" s="19">
        <f>[14]Janeiro!$C$22</f>
        <v>35.799999999999997</v>
      </c>
      <c r="T18" s="19">
        <f>[14]Janeiro!$C$23</f>
        <v>36.200000000000003</v>
      </c>
      <c r="U18" s="19">
        <f>[14]Janeiro!$C$24</f>
        <v>35.1</v>
      </c>
      <c r="V18" s="19">
        <f>[14]Janeiro!$C$25</f>
        <v>34.5</v>
      </c>
      <c r="W18" s="19">
        <f>[14]Janeiro!$C$26</f>
        <v>36.200000000000003</v>
      </c>
      <c r="X18" s="19">
        <f>[14]Janeiro!$C$27</f>
        <v>37.6</v>
      </c>
      <c r="Y18" s="19">
        <f>[14]Janeiro!$C$28</f>
        <v>37.799999999999997</v>
      </c>
      <c r="Z18" s="19">
        <f>[14]Janeiro!$C$29</f>
        <v>34.200000000000003</v>
      </c>
      <c r="AA18" s="19">
        <f>[14]Janeiro!$C$30</f>
        <v>33.700000000000003</v>
      </c>
      <c r="AB18" s="19">
        <f>[14]Janeiro!$C$31</f>
        <v>35.5</v>
      </c>
      <c r="AC18" s="19">
        <f>[14]Janeiro!$C$32</f>
        <v>38</v>
      </c>
      <c r="AD18" s="19">
        <f>[14]Janeiro!$C$33</f>
        <v>37.5</v>
      </c>
      <c r="AE18" s="19">
        <f>[14]Janeiro!$C$34</f>
        <v>39.4</v>
      </c>
      <c r="AF18" s="19">
        <f>[14]Janeiro!$C$35</f>
        <v>36.4</v>
      </c>
      <c r="AG18" s="39">
        <f>MAX(B18:AF18)</f>
        <v>39.4</v>
      </c>
      <c r="AH18" s="41">
        <f>AVERAGE(B18:AF18)</f>
        <v>35.112903225806456</v>
      </c>
    </row>
    <row r="19" spans="1:34" ht="17.100000000000001" customHeight="1" x14ac:dyDescent="0.2">
      <c r="A19" s="17" t="s">
        <v>10</v>
      </c>
      <c r="B19" s="19">
        <f>[15]Janeiro!$C$5</f>
        <v>28.4</v>
      </c>
      <c r="C19" s="19">
        <f>[15]Janeiro!$C$6</f>
        <v>30.1</v>
      </c>
      <c r="D19" s="19">
        <f>[15]Janeiro!$C$7</f>
        <v>31.4</v>
      </c>
      <c r="E19" s="19">
        <f>[15]Janeiro!$C$8</f>
        <v>32.799999999999997</v>
      </c>
      <c r="F19" s="19">
        <f>[15]Janeiro!$C$9</f>
        <v>35.5</v>
      </c>
      <c r="G19" s="19">
        <f>[15]Janeiro!$C$10</f>
        <v>36.1</v>
      </c>
      <c r="H19" s="19">
        <f>[15]Janeiro!$C$11</f>
        <v>35.200000000000003</v>
      </c>
      <c r="I19" s="19">
        <f>[15]Janeiro!$C$12</f>
        <v>36.299999999999997</v>
      </c>
      <c r="J19" s="19">
        <f>[15]Janeiro!$C$13</f>
        <v>25.1</v>
      </c>
      <c r="K19" s="19">
        <f>[15]Janeiro!$C$14</f>
        <v>31.3</v>
      </c>
      <c r="L19" s="19">
        <f>[15]Janeiro!$C$15</f>
        <v>30.2</v>
      </c>
      <c r="M19" s="19">
        <f>[15]Janeiro!$C$16</f>
        <v>30.8</v>
      </c>
      <c r="N19" s="19">
        <f>[15]Janeiro!$C$17</f>
        <v>31.1</v>
      </c>
      <c r="O19" s="19">
        <f>[15]Janeiro!$C$18</f>
        <v>32.5</v>
      </c>
      <c r="P19" s="19">
        <f>[15]Janeiro!$C$19</f>
        <v>33.200000000000003</v>
      </c>
      <c r="Q19" s="19">
        <f>[15]Janeiro!$C$20</f>
        <v>33.5</v>
      </c>
      <c r="R19" s="19">
        <f>[15]Janeiro!$C$21</f>
        <v>34.5</v>
      </c>
      <c r="S19" s="19">
        <f>[15]Janeiro!$C$22</f>
        <v>33.5</v>
      </c>
      <c r="T19" s="19">
        <f>[15]Janeiro!$C$23</f>
        <v>34</v>
      </c>
      <c r="U19" s="19">
        <f>[15]Janeiro!$C$24</f>
        <v>32.9</v>
      </c>
      <c r="V19" s="19">
        <f>[15]Janeiro!$C$25</f>
        <v>32</v>
      </c>
      <c r="W19" s="19">
        <f>[15]Janeiro!$C$26</f>
        <v>32.200000000000003</v>
      </c>
      <c r="X19" s="19">
        <f>[15]Janeiro!$C$27</f>
        <v>34.5</v>
      </c>
      <c r="Y19" s="19">
        <f>[15]Janeiro!$C$28</f>
        <v>36.299999999999997</v>
      </c>
      <c r="Z19" s="19">
        <f>[15]Janeiro!$C$29</f>
        <v>30.8</v>
      </c>
      <c r="AA19" s="19">
        <f>[15]Janeiro!$C$30</f>
        <v>33.6</v>
      </c>
      <c r="AB19" s="19">
        <f>[15]Janeiro!$C$31</f>
        <v>35.700000000000003</v>
      </c>
      <c r="AC19" s="19">
        <f>[15]Janeiro!$C$32</f>
        <v>35.6</v>
      </c>
      <c r="AD19" s="19">
        <f>[15]Janeiro!$C$33</f>
        <v>35.5</v>
      </c>
      <c r="AE19" s="19">
        <f>[15]Janeiro!$C$34</f>
        <v>35.799999999999997</v>
      </c>
      <c r="AF19" s="19">
        <f>[15]Janeiro!$C$35</f>
        <v>35.5</v>
      </c>
      <c r="AG19" s="39">
        <f t="shared" ref="AG19:AG29" si="5">MAX(B19:AF19)</f>
        <v>36.299999999999997</v>
      </c>
      <c r="AH19" s="41">
        <f t="shared" ref="AH19:AH29" si="6">AVERAGE(B19:AF19)</f>
        <v>33.093548387096774</v>
      </c>
    </row>
    <row r="20" spans="1:34" ht="17.100000000000001" customHeight="1" x14ac:dyDescent="0.2">
      <c r="A20" s="17" t="s">
        <v>11</v>
      </c>
      <c r="B20" s="19">
        <f>[16]Janeiro!$C$5</f>
        <v>27.7</v>
      </c>
      <c r="C20" s="19">
        <f>[16]Janeiro!$C$6</f>
        <v>29.3</v>
      </c>
      <c r="D20" s="19">
        <f>[16]Janeiro!$C$7</f>
        <v>33</v>
      </c>
      <c r="E20" s="19">
        <f>[16]Janeiro!$C$8</f>
        <v>32.200000000000003</v>
      </c>
      <c r="F20" s="19">
        <f>[16]Janeiro!$C$9</f>
        <v>34.700000000000003</v>
      </c>
      <c r="G20" s="19">
        <f>[16]Janeiro!$C$10</f>
        <v>32.9</v>
      </c>
      <c r="H20" s="19">
        <f>[16]Janeiro!$C$11</f>
        <v>33</v>
      </c>
      <c r="I20" s="19">
        <f>[16]Janeiro!$C$12</f>
        <v>33.5</v>
      </c>
      <c r="J20" s="19">
        <f>[16]Janeiro!$C$13</f>
        <v>27.2</v>
      </c>
      <c r="K20" s="19">
        <f>[16]Janeiro!$C$14</f>
        <v>29.7</v>
      </c>
      <c r="L20" s="19">
        <f>[16]Janeiro!$C$15</f>
        <v>29</v>
      </c>
      <c r="M20" s="19">
        <f>[16]Janeiro!$C$16</f>
        <v>30.1</v>
      </c>
      <c r="N20" s="19">
        <f>[16]Janeiro!$C$17</f>
        <v>31.1</v>
      </c>
      <c r="O20" s="19">
        <f>[16]Janeiro!$C$18</f>
        <v>31.7</v>
      </c>
      <c r="P20" s="19">
        <f>[16]Janeiro!$C$19</f>
        <v>32.299999999999997</v>
      </c>
      <c r="Q20" s="19">
        <f>[16]Janeiro!$C$20</f>
        <v>32.5</v>
      </c>
      <c r="R20" s="19">
        <f>[16]Janeiro!$C$21</f>
        <v>33.9</v>
      </c>
      <c r="S20" s="19">
        <f>[16]Janeiro!$C$22</f>
        <v>34.200000000000003</v>
      </c>
      <c r="T20" s="19">
        <f>[16]Janeiro!$C$23</f>
        <v>32.9</v>
      </c>
      <c r="U20" s="19">
        <f>[16]Janeiro!$C$24</f>
        <v>33.200000000000003</v>
      </c>
      <c r="V20" s="19">
        <f>[16]Janeiro!$C$25</f>
        <v>31.9</v>
      </c>
      <c r="W20" s="19">
        <f>[16]Janeiro!$C$26</f>
        <v>31.5</v>
      </c>
      <c r="X20" s="19">
        <f>[16]Janeiro!$C$27</f>
        <v>34.200000000000003</v>
      </c>
      <c r="Y20" s="19">
        <f>[16]Janeiro!$C$28</f>
        <v>35.1</v>
      </c>
      <c r="Z20" s="19">
        <f>[16]Janeiro!$C$29</f>
        <v>32.9</v>
      </c>
      <c r="AA20" s="19">
        <f>[16]Janeiro!$C$30</f>
        <v>33.4</v>
      </c>
      <c r="AB20" s="19">
        <f>[16]Janeiro!$C$31</f>
        <v>35.299999999999997</v>
      </c>
      <c r="AC20" s="19">
        <f>[16]Janeiro!$C$32</f>
        <v>35.200000000000003</v>
      </c>
      <c r="AD20" s="19">
        <f>[16]Janeiro!$C$33</f>
        <v>34.6</v>
      </c>
      <c r="AE20" s="19">
        <f>[16]Janeiro!$C$34</f>
        <v>35.6</v>
      </c>
      <c r="AF20" s="19">
        <f>[16]Janeiro!$C$35</f>
        <v>32.4</v>
      </c>
      <c r="AG20" s="39">
        <f t="shared" si="5"/>
        <v>35.6</v>
      </c>
      <c r="AH20" s="41">
        <f t="shared" si="6"/>
        <v>32.458064516129035</v>
      </c>
    </row>
    <row r="21" spans="1:34" ht="17.100000000000001" customHeight="1" x14ac:dyDescent="0.2">
      <c r="A21" s="17" t="s">
        <v>12</v>
      </c>
      <c r="B21" s="19">
        <f>[17]Janeiro!$C$5</f>
        <v>32.4</v>
      </c>
      <c r="C21" s="19">
        <f>[17]Janeiro!$C$6</f>
        <v>30.6</v>
      </c>
      <c r="D21" s="19">
        <f>[17]Janeiro!$C$7</f>
        <v>32.299999999999997</v>
      </c>
      <c r="E21" s="19">
        <f>[17]Janeiro!$C$8</f>
        <v>35.4</v>
      </c>
      <c r="F21" s="19">
        <f>[17]Janeiro!$C$9</f>
        <v>34.700000000000003</v>
      </c>
      <c r="G21" s="19">
        <f>[17]Janeiro!$C$10</f>
        <v>33.299999999999997</v>
      </c>
      <c r="H21" s="19">
        <f>[17]Janeiro!$C$11</f>
        <v>33.6</v>
      </c>
      <c r="I21" s="19">
        <f>[17]Janeiro!$C$12</f>
        <v>36.5</v>
      </c>
      <c r="J21" s="19">
        <f>[17]Janeiro!$C$13</f>
        <v>31.8</v>
      </c>
      <c r="K21" s="19">
        <f>[17]Janeiro!$C$14</f>
        <v>33</v>
      </c>
      <c r="L21" s="19">
        <f>[17]Janeiro!$C$15</f>
        <v>33.1</v>
      </c>
      <c r="M21" s="19">
        <f>[17]Janeiro!$C$16</f>
        <v>33.6</v>
      </c>
      <c r="N21" s="19">
        <f>[17]Janeiro!$C$17</f>
        <v>36</v>
      </c>
      <c r="O21" s="19">
        <f>[17]Janeiro!$C$18</f>
        <v>32.6</v>
      </c>
      <c r="P21" s="19">
        <f>[17]Janeiro!$C$19</f>
        <v>32.1</v>
      </c>
      <c r="Q21" s="19">
        <f>[17]Janeiro!$C$20</f>
        <v>36.299999999999997</v>
      </c>
      <c r="R21" s="19">
        <f>[17]Janeiro!$C$21</f>
        <v>36.299999999999997</v>
      </c>
      <c r="S21" s="19">
        <f>[17]Janeiro!$C$22</f>
        <v>34.299999999999997</v>
      </c>
      <c r="T21" s="19">
        <f>[17]Janeiro!$C$23</f>
        <v>33.700000000000003</v>
      </c>
      <c r="U21" s="19">
        <f>[17]Janeiro!$C$24</f>
        <v>35.200000000000003</v>
      </c>
      <c r="V21" s="19">
        <f>[17]Janeiro!$C$25</f>
        <v>34.700000000000003</v>
      </c>
      <c r="W21" s="19">
        <f>[17]Janeiro!$C$26</f>
        <v>35</v>
      </c>
      <c r="X21" s="19">
        <f>[17]Janeiro!$C$27</f>
        <v>36.6</v>
      </c>
      <c r="Y21" s="19">
        <f>[17]Janeiro!$C$28</f>
        <v>36.299999999999997</v>
      </c>
      <c r="Z21" s="19">
        <f>[17]Janeiro!$C$29</f>
        <v>33.200000000000003</v>
      </c>
      <c r="AA21" s="19">
        <f>[17]Janeiro!$C$30</f>
        <v>33.4</v>
      </c>
      <c r="AB21" s="19">
        <f>[17]Janeiro!$C$31</f>
        <v>36.700000000000003</v>
      </c>
      <c r="AC21" s="19">
        <f>[17]Janeiro!$C$32</f>
        <v>37.6</v>
      </c>
      <c r="AD21" s="19">
        <f>[17]Janeiro!$C$33</f>
        <v>37.5</v>
      </c>
      <c r="AE21" s="19">
        <f>[17]Janeiro!$C$34</f>
        <v>38.4</v>
      </c>
      <c r="AF21" s="19">
        <f>[17]Janeiro!$C$35</f>
        <v>34.200000000000003</v>
      </c>
      <c r="AG21" s="39">
        <f t="shared" si="5"/>
        <v>38.4</v>
      </c>
      <c r="AH21" s="41">
        <f t="shared" si="6"/>
        <v>34.529032258064525</v>
      </c>
    </row>
    <row r="22" spans="1:34" ht="17.100000000000001" customHeight="1" x14ac:dyDescent="0.2">
      <c r="A22" s="17" t="s">
        <v>13</v>
      </c>
      <c r="B22" s="19">
        <f>[18]Janeiro!$C$5</f>
        <v>32.9</v>
      </c>
      <c r="C22" s="19">
        <f>[18]Janeiro!$C$6</f>
        <v>30</v>
      </c>
      <c r="D22" s="19">
        <f>[18]Janeiro!$C$7</f>
        <v>33.799999999999997</v>
      </c>
      <c r="E22" s="19">
        <f>[18]Janeiro!$C$8</f>
        <v>36</v>
      </c>
      <c r="F22" s="19">
        <f>[18]Janeiro!$C$9</f>
        <v>34.1</v>
      </c>
      <c r="G22" s="19">
        <f>[18]Janeiro!$C$10</f>
        <v>34.799999999999997</v>
      </c>
      <c r="H22" s="19">
        <f>[18]Janeiro!$C$11</f>
        <v>34.299999999999997</v>
      </c>
      <c r="I22" s="19">
        <f>[18]Janeiro!$C$12</f>
        <v>35.9</v>
      </c>
      <c r="J22" s="19">
        <f>[18]Janeiro!$C$13</f>
        <v>36.700000000000003</v>
      </c>
      <c r="K22" s="19">
        <f>[18]Janeiro!$C$14</f>
        <v>30.2</v>
      </c>
      <c r="L22" s="19">
        <f>[18]Janeiro!$C$15</f>
        <v>33.200000000000003</v>
      </c>
      <c r="M22" s="19">
        <f>[18]Janeiro!$C$16</f>
        <v>33.799999999999997</v>
      </c>
      <c r="N22" s="19">
        <f>[18]Janeiro!$C$17</f>
        <v>33.5</v>
      </c>
      <c r="O22" s="19">
        <f>[18]Janeiro!$C$18</f>
        <v>33.5</v>
      </c>
      <c r="P22" s="19">
        <f>[18]Janeiro!$C$19</f>
        <v>33.4</v>
      </c>
      <c r="Q22" s="19">
        <f>[18]Janeiro!$C$20</f>
        <v>35.799999999999997</v>
      </c>
      <c r="R22" s="19">
        <f>[18]Janeiro!$C$21</f>
        <v>34.4</v>
      </c>
      <c r="S22" s="19">
        <f>[18]Janeiro!$C$22</f>
        <v>34</v>
      </c>
      <c r="T22" s="19">
        <f>[18]Janeiro!$C$23</f>
        <v>35.299999999999997</v>
      </c>
      <c r="U22" s="19">
        <f>[18]Janeiro!$C$24</f>
        <v>35.5</v>
      </c>
      <c r="V22" s="19">
        <f>[18]Janeiro!$C$25</f>
        <v>36.4</v>
      </c>
      <c r="W22" s="19">
        <f>[18]Janeiro!$C$26</f>
        <v>33.6</v>
      </c>
      <c r="X22" s="19">
        <f>[18]Janeiro!$C$27</f>
        <v>36</v>
      </c>
      <c r="Y22" s="19">
        <f>[18]Janeiro!$C$28</f>
        <v>34.700000000000003</v>
      </c>
      <c r="Z22" s="19">
        <f>[18]Janeiro!$C$29</f>
        <v>35.799999999999997</v>
      </c>
      <c r="AA22" s="19">
        <f>[18]Janeiro!$C$30</f>
        <v>31.4</v>
      </c>
      <c r="AB22" s="19">
        <f>[18]Janeiro!$C$31</f>
        <v>34.6</v>
      </c>
      <c r="AC22" s="19">
        <f>[18]Janeiro!$C$32</f>
        <v>36.6</v>
      </c>
      <c r="AD22" s="19">
        <f>[18]Janeiro!$C$33</f>
        <v>36.200000000000003</v>
      </c>
      <c r="AE22" s="19">
        <f>[18]Janeiro!$C$34</f>
        <v>34.6</v>
      </c>
      <c r="AF22" s="19">
        <f>[18]Janeiro!$C$35</f>
        <v>33</v>
      </c>
      <c r="AG22" s="39">
        <f t="shared" si="5"/>
        <v>36.700000000000003</v>
      </c>
      <c r="AH22" s="41">
        <f t="shared" si="6"/>
        <v>34.322580645161281</v>
      </c>
    </row>
    <row r="23" spans="1:34" ht="17.100000000000001" customHeight="1" x14ac:dyDescent="0.2">
      <c r="A23" s="17" t="s">
        <v>14</v>
      </c>
      <c r="B23" s="19">
        <f>[19]Janeiro!$C$5</f>
        <v>34.200000000000003</v>
      </c>
      <c r="C23" s="19">
        <f>[19]Janeiro!$C$6</f>
        <v>31.9</v>
      </c>
      <c r="D23" s="19">
        <f>[19]Janeiro!$C$7</f>
        <v>34.299999999999997</v>
      </c>
      <c r="E23" s="19">
        <f>[19]Janeiro!$C$8</f>
        <v>33.6</v>
      </c>
      <c r="F23" s="19">
        <f>[19]Janeiro!$C$9</f>
        <v>34</v>
      </c>
      <c r="G23" s="19">
        <f>[19]Janeiro!$C$10</f>
        <v>34.1</v>
      </c>
      <c r="H23" s="19">
        <v>33.299999999999997</v>
      </c>
      <c r="I23" s="19">
        <f>[19]Janeiro!$C$12</f>
        <v>33.200000000000003</v>
      </c>
      <c r="J23" s="19">
        <f>[19]Janeiro!$C$13</f>
        <v>32.4</v>
      </c>
      <c r="K23" s="19">
        <f>[19]Janeiro!$C$14</f>
        <v>29.1</v>
      </c>
      <c r="L23" s="19">
        <f>[19]Janeiro!$C$15</f>
        <v>28.4</v>
      </c>
      <c r="M23" s="19">
        <f>[19]Janeiro!$C$16</f>
        <v>28.4</v>
      </c>
      <c r="N23" s="19">
        <f>[19]Janeiro!$C$17</f>
        <v>30</v>
      </c>
      <c r="O23" s="19">
        <f>[19]Janeiro!$C$18</f>
        <v>29.4</v>
      </c>
      <c r="P23" s="19">
        <f>[19]Janeiro!$C$19</f>
        <v>30.4</v>
      </c>
      <c r="Q23" s="19">
        <f>[19]Janeiro!$C$20</f>
        <v>26.9</v>
      </c>
      <c r="R23" s="19">
        <f>[19]Janeiro!$C$21</f>
        <v>32.9</v>
      </c>
      <c r="S23" s="19">
        <f>[19]Janeiro!$C$22</f>
        <v>32</v>
      </c>
      <c r="T23" s="19">
        <f>[19]Janeiro!$C$23</f>
        <v>33.6</v>
      </c>
      <c r="U23" s="19">
        <f>[19]Janeiro!$C$24</f>
        <v>32.4</v>
      </c>
      <c r="V23" s="19">
        <f>[19]Janeiro!$C$25</f>
        <v>29.8</v>
      </c>
      <c r="W23" s="19">
        <f>[19]Janeiro!$C$26</f>
        <v>31.2</v>
      </c>
      <c r="X23" s="19">
        <f>[19]Janeiro!$C$27</f>
        <v>32.6</v>
      </c>
      <c r="Y23" s="19">
        <f>[19]Janeiro!$C$28</f>
        <v>31.9</v>
      </c>
      <c r="Z23" s="19">
        <f>[19]Janeiro!$C$29</f>
        <v>30.4</v>
      </c>
      <c r="AA23" s="19">
        <f>[19]Janeiro!$C$30</f>
        <v>29.6</v>
      </c>
      <c r="AB23" s="19">
        <f>[19]Janeiro!$C$31</f>
        <v>33.299999999999997</v>
      </c>
      <c r="AC23" s="19">
        <f>[19]Janeiro!$C$32</f>
        <v>31.8</v>
      </c>
      <c r="AD23" s="19">
        <f>[19]Janeiro!$C$33</f>
        <v>32.1</v>
      </c>
      <c r="AE23" s="19">
        <f>[19]Janeiro!$C$34</f>
        <v>32</v>
      </c>
      <c r="AF23" s="19">
        <f>[19]Janeiro!$C$35</f>
        <v>27.9</v>
      </c>
      <c r="AG23" s="39">
        <f t="shared" si="5"/>
        <v>34.299999999999997</v>
      </c>
      <c r="AH23" s="41">
        <f t="shared" si="6"/>
        <v>31.51935483870967</v>
      </c>
    </row>
    <row r="24" spans="1:34" ht="17.100000000000001" customHeight="1" x14ac:dyDescent="0.2">
      <c r="A24" s="17" t="s">
        <v>15</v>
      </c>
      <c r="B24" s="19">
        <f>[20]Janeiro!$C$5</f>
        <v>25.4</v>
      </c>
      <c r="C24" s="19">
        <f>[20]Janeiro!$C$6</f>
        <v>27.5</v>
      </c>
      <c r="D24" s="19">
        <f>[20]Janeiro!$C$7</f>
        <v>29.4</v>
      </c>
      <c r="E24" s="19">
        <f>[20]Janeiro!$C$8</f>
        <v>30.8</v>
      </c>
      <c r="F24" s="19">
        <f>[20]Janeiro!$C$9</f>
        <v>32.6</v>
      </c>
      <c r="G24" s="19">
        <f>[20]Janeiro!$C$10</f>
        <v>32.200000000000003</v>
      </c>
      <c r="H24" s="19">
        <f>[20]Janeiro!$C$11</f>
        <v>30.7</v>
      </c>
      <c r="I24" s="19">
        <f>[20]Janeiro!$C$12</f>
        <v>33.299999999999997</v>
      </c>
      <c r="J24" s="19">
        <f>[20]Janeiro!$C$13</f>
        <v>26.7</v>
      </c>
      <c r="K24" s="19">
        <f>[20]Janeiro!$C$14</f>
        <v>30.2</v>
      </c>
      <c r="L24" s="19">
        <f>[20]Janeiro!$C$15</f>
        <v>28.8</v>
      </c>
      <c r="M24" s="19">
        <f>[20]Janeiro!$C$16</f>
        <v>28.9</v>
      </c>
      <c r="N24" s="19">
        <f>[20]Janeiro!$C$17</f>
        <v>28.7</v>
      </c>
      <c r="O24" s="19">
        <f>[20]Janeiro!$C$18</f>
        <v>29.8</v>
      </c>
      <c r="P24" s="19">
        <f>[20]Janeiro!$C$19</f>
        <v>30.8</v>
      </c>
      <c r="Q24" s="19">
        <f>[20]Janeiro!$C$20</f>
        <v>31.7</v>
      </c>
      <c r="R24" s="19">
        <f>[20]Janeiro!$C$21</f>
        <v>32.5</v>
      </c>
      <c r="S24" s="19">
        <f>[20]Janeiro!$C$22</f>
        <v>31.8</v>
      </c>
      <c r="T24" s="19">
        <f>[20]Janeiro!$C$23</f>
        <v>31.4</v>
      </c>
      <c r="U24" s="19">
        <f>[20]Janeiro!$C$24</f>
        <v>30.4</v>
      </c>
      <c r="V24" s="19">
        <f>[20]Janeiro!$C$25</f>
        <v>30.8</v>
      </c>
      <c r="W24" s="19">
        <f>[20]Janeiro!$C$26</f>
        <v>30.4</v>
      </c>
      <c r="X24" s="19">
        <f>[20]Janeiro!$C$27</f>
        <v>32.799999999999997</v>
      </c>
      <c r="Y24" s="19">
        <f>[20]Janeiro!$C$28</f>
        <v>34.4</v>
      </c>
      <c r="Z24" s="19">
        <f>[20]Janeiro!$C$29</f>
        <v>29.4</v>
      </c>
      <c r="AA24" s="19">
        <f>[20]Janeiro!$C$30</f>
        <v>30</v>
      </c>
      <c r="AB24" s="19">
        <f>[20]Janeiro!$C$31</f>
        <v>31.6</v>
      </c>
      <c r="AC24" s="19">
        <f>[20]Janeiro!$C$32</f>
        <v>34</v>
      </c>
      <c r="AD24" s="19">
        <f>[20]Janeiro!$C$33</f>
        <v>33.6</v>
      </c>
      <c r="AE24" s="19">
        <f>[20]Janeiro!$C$34</f>
        <v>34.5</v>
      </c>
      <c r="AF24" s="19">
        <f>[20]Janeiro!$C$35</f>
        <v>34.799999999999997</v>
      </c>
      <c r="AG24" s="39">
        <f t="shared" si="5"/>
        <v>34.799999999999997</v>
      </c>
      <c r="AH24" s="41">
        <f t="shared" si="6"/>
        <v>30.964516129032251</v>
      </c>
    </row>
    <row r="25" spans="1:34" ht="17.100000000000001" customHeight="1" x14ac:dyDescent="0.2">
      <c r="A25" s="17" t="s">
        <v>16</v>
      </c>
      <c r="B25" s="19">
        <f>[21]Janeiro!$C$5</f>
        <v>29.3</v>
      </c>
      <c r="C25" s="19">
        <f>[21]Janeiro!$C$6</f>
        <v>29.8</v>
      </c>
      <c r="D25" s="19">
        <f>[21]Janeiro!$C$7</f>
        <v>34.1</v>
      </c>
      <c r="E25" s="19">
        <f>[21]Janeiro!$C$8</f>
        <v>36.6</v>
      </c>
      <c r="F25" s="19">
        <f>[21]Janeiro!$C$9</f>
        <v>36.4</v>
      </c>
      <c r="G25" s="19">
        <f>[21]Janeiro!$C$10</f>
        <v>36.200000000000003</v>
      </c>
      <c r="H25" s="19">
        <f>[21]Janeiro!$C$11</f>
        <v>36.9</v>
      </c>
      <c r="I25" s="19">
        <f>[21]Janeiro!$C$12</f>
        <v>37.6</v>
      </c>
      <c r="J25" s="19">
        <f>[21]Janeiro!$C$13</f>
        <v>35.299999999999997</v>
      </c>
      <c r="K25" s="19">
        <f>[21]Janeiro!$C$14</f>
        <v>35.5</v>
      </c>
      <c r="L25" s="19">
        <f>[21]Janeiro!$C$15</f>
        <v>35.1</v>
      </c>
      <c r="M25" s="19">
        <f>[21]Janeiro!$C$16</f>
        <v>35.700000000000003</v>
      </c>
      <c r="N25" s="19">
        <f>[21]Janeiro!$C$17</f>
        <v>37.5</v>
      </c>
      <c r="O25" s="19">
        <f>[21]Janeiro!$C$18</f>
        <v>38</v>
      </c>
      <c r="P25" s="19">
        <f>[21]Janeiro!$C$19</f>
        <v>36.299999999999997</v>
      </c>
      <c r="Q25" s="19">
        <f>[21]Janeiro!$C$20</f>
        <v>39.299999999999997</v>
      </c>
      <c r="R25" s="19">
        <f>[21]Janeiro!$C$21</f>
        <v>36.4</v>
      </c>
      <c r="S25" s="19">
        <f>[21]Janeiro!$C$22</f>
        <v>35.9</v>
      </c>
      <c r="T25" s="19">
        <f>[21]Janeiro!$C$23</f>
        <v>36.4</v>
      </c>
      <c r="U25" s="19">
        <f>[21]Janeiro!$C$24</f>
        <v>35.1</v>
      </c>
      <c r="V25" s="19">
        <f>[21]Janeiro!$C$25</f>
        <v>35.700000000000003</v>
      </c>
      <c r="W25" s="19">
        <f>[21]Janeiro!$C$26</f>
        <v>37.200000000000003</v>
      </c>
      <c r="X25" s="19">
        <f>[21]Janeiro!$C$27</f>
        <v>38.6</v>
      </c>
      <c r="Y25" s="19">
        <f>[21]Janeiro!$C$28</f>
        <v>39.4</v>
      </c>
      <c r="Z25" s="19">
        <f>[21]Janeiro!$C$29</f>
        <v>37.6</v>
      </c>
      <c r="AA25" s="19">
        <f>[21]Janeiro!$C$30</f>
        <v>34</v>
      </c>
      <c r="AB25" s="19">
        <f>[21]Janeiro!$C$31</f>
        <v>36.700000000000003</v>
      </c>
      <c r="AC25" s="19">
        <f>[21]Janeiro!$C$32</f>
        <v>39.700000000000003</v>
      </c>
      <c r="AD25" s="19">
        <f>[21]Janeiro!$C$33</f>
        <v>40.299999999999997</v>
      </c>
      <c r="AE25" s="19">
        <f>[21]Janeiro!$C$34</f>
        <v>40.200000000000003</v>
      </c>
      <c r="AF25" s="19">
        <f>[21]Janeiro!$C$35</f>
        <v>39.700000000000003</v>
      </c>
      <c r="AG25" s="39">
        <f t="shared" si="5"/>
        <v>40.299999999999997</v>
      </c>
      <c r="AH25" s="41">
        <f t="shared" si="6"/>
        <v>36.532258064516135</v>
      </c>
    </row>
    <row r="26" spans="1:34" ht="17.100000000000001" customHeight="1" x14ac:dyDescent="0.2">
      <c r="A26" s="17" t="s">
        <v>17</v>
      </c>
      <c r="B26" s="19">
        <f>[22]Janeiro!$C$5</f>
        <v>29.2</v>
      </c>
      <c r="C26" s="19">
        <f>[22]Janeiro!$C$6</f>
        <v>30.4</v>
      </c>
      <c r="D26" s="19">
        <f>[22]Janeiro!$C$7</f>
        <v>33</v>
      </c>
      <c r="E26" s="19">
        <f>[22]Janeiro!$C$8</f>
        <v>33.700000000000003</v>
      </c>
      <c r="F26" s="19">
        <f>[22]Janeiro!$C$9</f>
        <v>35</v>
      </c>
      <c r="G26" s="19">
        <f>[22]Janeiro!$C$10</f>
        <v>34.799999999999997</v>
      </c>
      <c r="H26" s="19">
        <f>[22]Janeiro!$C$11</f>
        <v>34.200000000000003</v>
      </c>
      <c r="I26" s="19">
        <f>[22]Janeiro!$C$12</f>
        <v>33.4</v>
      </c>
      <c r="J26" s="19">
        <f>[22]Janeiro!$C$13</f>
        <v>27.8</v>
      </c>
      <c r="K26" s="19">
        <f>[22]Janeiro!$C$14</f>
        <v>30.6</v>
      </c>
      <c r="L26" s="19">
        <f>[22]Janeiro!$C$15</f>
        <v>30.2</v>
      </c>
      <c r="M26" s="19">
        <f>[22]Janeiro!$C$16</f>
        <v>31.3</v>
      </c>
      <c r="N26" s="19">
        <f>[22]Janeiro!$C$17</f>
        <v>32.200000000000003</v>
      </c>
      <c r="O26" s="19">
        <f>[22]Janeiro!$C$18</f>
        <v>32.9</v>
      </c>
      <c r="P26" s="19">
        <f>[22]Janeiro!$C$19</f>
        <v>33</v>
      </c>
      <c r="Q26" s="19">
        <f>[22]Janeiro!$C$20</f>
        <v>32.9</v>
      </c>
      <c r="R26" s="19">
        <f>[22]Janeiro!$C$21</f>
        <v>33.6</v>
      </c>
      <c r="S26" s="19">
        <f>[22]Janeiro!$C$22</f>
        <v>34.5</v>
      </c>
      <c r="T26" s="19">
        <f>[22]Janeiro!$C$23</f>
        <v>34.5</v>
      </c>
      <c r="U26" s="19">
        <f>[22]Janeiro!$C$24</f>
        <v>34.299999999999997</v>
      </c>
      <c r="V26" s="19">
        <f>[22]Janeiro!$C$25</f>
        <v>32</v>
      </c>
      <c r="W26" s="19">
        <f>[22]Janeiro!$C$26</f>
        <v>32.299999999999997</v>
      </c>
      <c r="X26" s="19">
        <f>[22]Janeiro!$C$27</f>
        <v>34.5</v>
      </c>
      <c r="Y26" s="19">
        <f>[22]Janeiro!$C$28</f>
        <v>36.4</v>
      </c>
      <c r="Z26" s="19">
        <f>[22]Janeiro!$C$29</f>
        <v>32.1</v>
      </c>
      <c r="AA26" s="19">
        <f>[22]Janeiro!$C$30</f>
        <v>34.799999999999997</v>
      </c>
      <c r="AB26" s="19">
        <f>[22]Janeiro!$C$31</f>
        <v>35.299999999999997</v>
      </c>
      <c r="AC26" s="19">
        <f>[22]Janeiro!$C$32</f>
        <v>35.799999999999997</v>
      </c>
      <c r="AD26" s="19">
        <f>[22]Janeiro!$C$33</f>
        <v>34.9</v>
      </c>
      <c r="AE26" s="19">
        <f>[22]Janeiro!$C$34</f>
        <v>36.4</v>
      </c>
      <c r="AF26" s="19">
        <f>[22]Janeiro!$C$35</f>
        <v>33.700000000000003</v>
      </c>
      <c r="AG26" s="39">
        <f t="shared" si="5"/>
        <v>36.4</v>
      </c>
      <c r="AH26" s="41">
        <f t="shared" si="6"/>
        <v>33.21612903225806</v>
      </c>
    </row>
    <row r="27" spans="1:34" ht="17.100000000000001" customHeight="1" x14ac:dyDescent="0.2">
      <c r="A27" s="17" t="s">
        <v>18</v>
      </c>
      <c r="B27" s="19">
        <f>[23]Janeiro!$C$5</f>
        <v>29.8</v>
      </c>
      <c r="C27" s="19">
        <f>[23]Janeiro!$C$6</f>
        <v>28.6</v>
      </c>
      <c r="D27" s="19">
        <f>[23]Janeiro!$C$7</f>
        <v>31.6</v>
      </c>
      <c r="E27" s="19">
        <f>[23]Janeiro!$C$8</f>
        <v>31.5</v>
      </c>
      <c r="F27" s="19">
        <f>[23]Janeiro!$C$9</f>
        <v>30.8</v>
      </c>
      <c r="G27" s="19">
        <f>[23]Janeiro!$C$10</f>
        <v>31.9</v>
      </c>
      <c r="H27" s="19">
        <f>[23]Janeiro!$C$11</f>
        <v>31.1</v>
      </c>
      <c r="I27" s="19">
        <f>[23]Janeiro!$C$12</f>
        <v>32.299999999999997</v>
      </c>
      <c r="J27" s="19">
        <f>[23]Janeiro!$C$13</f>
        <v>30.7</v>
      </c>
      <c r="K27" s="19">
        <f>[23]Janeiro!$C$14</f>
        <v>27.9</v>
      </c>
      <c r="L27" s="19">
        <f>[23]Janeiro!$C$15</f>
        <v>27.9</v>
      </c>
      <c r="M27" s="19">
        <f>[23]Janeiro!$C$16</f>
        <v>29.5</v>
      </c>
      <c r="N27" s="19">
        <f>[23]Janeiro!$C$17</f>
        <v>26.9</v>
      </c>
      <c r="O27" s="19">
        <f>[23]Janeiro!$C$18</f>
        <v>26.2</v>
      </c>
      <c r="P27" s="19">
        <f>[23]Janeiro!$C$19</f>
        <v>28.7</v>
      </c>
      <c r="Q27" s="19">
        <f>[23]Janeiro!$C$20</f>
        <v>28.7</v>
      </c>
      <c r="R27" s="19">
        <f>[23]Janeiro!$C$21</f>
        <v>30.8</v>
      </c>
      <c r="S27" s="19">
        <f>[23]Janeiro!$C$22</f>
        <v>30.7</v>
      </c>
      <c r="T27" s="19">
        <f>[23]Janeiro!$C$23</f>
        <v>31.5</v>
      </c>
      <c r="U27" s="19">
        <f>[23]Janeiro!$C$24</f>
        <v>30.5</v>
      </c>
      <c r="V27" s="19">
        <f>[23]Janeiro!$C$25</f>
        <v>30.1</v>
      </c>
      <c r="W27" s="19">
        <f>[23]Janeiro!$C$26</f>
        <v>30.4</v>
      </c>
      <c r="X27" s="19">
        <f>[23]Janeiro!$C$27</f>
        <v>31.2</v>
      </c>
      <c r="Y27" s="19">
        <f>[23]Janeiro!$C$28</f>
        <v>31.7</v>
      </c>
      <c r="Z27" s="19">
        <f>[23]Janeiro!$C$29</f>
        <v>29.5</v>
      </c>
      <c r="AA27" s="19">
        <f>[23]Janeiro!$C$30</f>
        <v>28.4</v>
      </c>
      <c r="AB27" s="19">
        <f>[23]Janeiro!$C$31</f>
        <v>31.4</v>
      </c>
      <c r="AC27" s="19">
        <f>[23]Janeiro!$C$32</f>
        <v>32.299999999999997</v>
      </c>
      <c r="AD27" s="19">
        <f>[23]Janeiro!$C$33</f>
        <v>31</v>
      </c>
      <c r="AE27" s="19">
        <f>[23]Janeiro!$C$34</f>
        <v>32.1</v>
      </c>
      <c r="AF27" s="19">
        <f>[23]Janeiro!$C$35</f>
        <v>28.8</v>
      </c>
      <c r="AG27" s="39">
        <f t="shared" si="5"/>
        <v>32.299999999999997</v>
      </c>
      <c r="AH27" s="41">
        <f t="shared" si="6"/>
        <v>30.145161290322577</v>
      </c>
    </row>
    <row r="28" spans="1:34" ht="17.100000000000001" customHeight="1" x14ac:dyDescent="0.2">
      <c r="A28" s="17" t="s">
        <v>19</v>
      </c>
      <c r="B28" s="19">
        <f>[24]Janeiro!$C$5</f>
        <v>24.2</v>
      </c>
      <c r="C28" s="19">
        <f>[24]Janeiro!$C$6</f>
        <v>27.9</v>
      </c>
      <c r="D28" s="19">
        <f>[24]Janeiro!$C$7</f>
        <v>29.5</v>
      </c>
      <c r="E28" s="19">
        <f>[24]Janeiro!$C$8</f>
        <v>30.6</v>
      </c>
      <c r="F28" s="19">
        <f>[24]Janeiro!$C$9</f>
        <v>34.4</v>
      </c>
      <c r="G28" s="19">
        <f>[24]Janeiro!$C$10</f>
        <v>34.1</v>
      </c>
      <c r="H28" s="19">
        <f>[24]Janeiro!$C$11</f>
        <v>32.700000000000003</v>
      </c>
      <c r="I28" s="19">
        <f>[24]Janeiro!$C$12</f>
        <v>30</v>
      </c>
      <c r="J28" s="19">
        <f>[24]Janeiro!$C$13</f>
        <v>26.9</v>
      </c>
      <c r="K28" s="19">
        <f>[24]Janeiro!$C$14</f>
        <v>30.3</v>
      </c>
      <c r="L28" s="19">
        <f>[24]Janeiro!$C$15</f>
        <v>29.3</v>
      </c>
      <c r="M28" s="19">
        <f>[24]Janeiro!$C$16</f>
        <v>29.4</v>
      </c>
      <c r="N28" s="19">
        <f>[24]Janeiro!$C$17</f>
        <v>30.6</v>
      </c>
      <c r="O28" s="19">
        <f>[24]Janeiro!$C$18</f>
        <v>31.5</v>
      </c>
      <c r="P28" s="19">
        <f>[24]Janeiro!$C$19</f>
        <v>31.7</v>
      </c>
      <c r="Q28" s="19">
        <f>[24]Janeiro!$C$20</f>
        <v>32.799999999999997</v>
      </c>
      <c r="R28" s="19">
        <f>[24]Janeiro!$C$21</f>
        <v>34.5</v>
      </c>
      <c r="S28" s="19">
        <f>[24]Janeiro!$C$22</f>
        <v>33.9</v>
      </c>
      <c r="T28" s="19">
        <f>[24]Janeiro!$C$23</f>
        <v>32.799999999999997</v>
      </c>
      <c r="U28" s="19">
        <f>[24]Janeiro!$C$24</f>
        <v>32.4</v>
      </c>
      <c r="V28" s="19">
        <f>[24]Janeiro!$C$25</f>
        <v>31</v>
      </c>
      <c r="W28" s="19">
        <f>[24]Janeiro!$C$26</f>
        <v>31.3</v>
      </c>
      <c r="X28" s="19">
        <f>[24]Janeiro!$C$27</f>
        <v>32.799999999999997</v>
      </c>
      <c r="Y28" s="19">
        <f>[24]Janeiro!$C$28</f>
        <v>34.6</v>
      </c>
      <c r="Z28" s="19">
        <f>[24]Janeiro!$C$29</f>
        <v>28.6</v>
      </c>
      <c r="AA28" s="19">
        <f>[24]Janeiro!$C$30</f>
        <v>31.2</v>
      </c>
      <c r="AB28" s="19">
        <f>[24]Janeiro!$C$31</f>
        <v>33.799999999999997</v>
      </c>
      <c r="AC28" s="19">
        <f>[24]Janeiro!$C$32</f>
        <v>35.200000000000003</v>
      </c>
      <c r="AD28" s="19">
        <f>[24]Janeiro!$C$33</f>
        <v>34.6</v>
      </c>
      <c r="AE28" s="19">
        <f>[24]Janeiro!$C$34</f>
        <v>35.700000000000003</v>
      </c>
      <c r="AF28" s="19">
        <f>[24]Janeiro!$C$35</f>
        <v>35.6</v>
      </c>
      <c r="AG28" s="39">
        <f t="shared" si="5"/>
        <v>35.700000000000003</v>
      </c>
      <c r="AH28" s="41">
        <f t="shared" si="6"/>
        <v>31.738709677419354</v>
      </c>
    </row>
    <row r="29" spans="1:34" ht="17.100000000000001" customHeight="1" x14ac:dyDescent="0.2">
      <c r="A29" s="17" t="s">
        <v>31</v>
      </c>
      <c r="B29" s="19">
        <f>[25]Janeiro!$C$5</f>
        <v>31.2</v>
      </c>
      <c r="C29" s="19">
        <f>[25]Janeiro!$C$6</f>
        <v>28.9</v>
      </c>
      <c r="D29" s="19">
        <f>[25]Janeiro!$C$7</f>
        <v>32.200000000000003</v>
      </c>
      <c r="E29" s="19">
        <f>[25]Janeiro!$C$8</f>
        <v>32.200000000000003</v>
      </c>
      <c r="F29" s="19">
        <f>[25]Janeiro!$C$9</f>
        <v>34</v>
      </c>
      <c r="G29" s="19">
        <f>[25]Janeiro!$C$10</f>
        <v>31.6</v>
      </c>
      <c r="H29" s="19">
        <f>[25]Janeiro!$C$11</f>
        <v>31.4</v>
      </c>
      <c r="I29" s="19">
        <f>[25]Janeiro!$C$12</f>
        <v>31</v>
      </c>
      <c r="J29" s="19">
        <f>[25]Janeiro!$C$13</f>
        <v>28.1</v>
      </c>
      <c r="K29" s="19">
        <f>[25]Janeiro!$C$14</f>
        <v>30.7</v>
      </c>
      <c r="L29" s="19">
        <f>[25]Janeiro!$C$15</f>
        <v>30.5</v>
      </c>
      <c r="M29" s="19">
        <f>[25]Janeiro!$C$16</f>
        <v>31.8</v>
      </c>
      <c r="N29" s="19">
        <f>[25]Janeiro!$C$17</f>
        <v>30.3</v>
      </c>
      <c r="O29" s="19">
        <f>[25]Janeiro!$C$18</f>
        <v>31.5</v>
      </c>
      <c r="P29" s="19">
        <f>[25]Janeiro!$C$19</f>
        <v>31.5</v>
      </c>
      <c r="Q29" s="19">
        <f>[25]Janeiro!$C$20</f>
        <v>33.4</v>
      </c>
      <c r="R29" s="19">
        <f>[25]Janeiro!$C$21</f>
        <v>33.6</v>
      </c>
      <c r="S29" s="19">
        <f>[25]Janeiro!$C$22</f>
        <v>33.5</v>
      </c>
      <c r="T29" s="19">
        <f>[25]Janeiro!$C$23</f>
        <v>33.299999999999997</v>
      </c>
      <c r="U29" s="19">
        <f>[25]Janeiro!$C$24</f>
        <v>32.799999999999997</v>
      </c>
      <c r="V29" s="19">
        <f>[25]Janeiro!$C$25</f>
        <v>32.6</v>
      </c>
      <c r="W29" s="19">
        <f>[25]Janeiro!$C$26</f>
        <v>33.299999999999997</v>
      </c>
      <c r="X29" s="19">
        <f>[25]Janeiro!$C$27</f>
        <v>34</v>
      </c>
      <c r="Y29" s="19">
        <f>[25]Janeiro!$C$28</f>
        <v>35.200000000000003</v>
      </c>
      <c r="Z29" s="19">
        <f>[25]Janeiro!$C$29</f>
        <v>29.5</v>
      </c>
      <c r="AA29" s="19">
        <f>[25]Janeiro!$C$30</f>
        <v>32.4</v>
      </c>
      <c r="AB29" s="19">
        <f>[25]Janeiro!$C$31</f>
        <v>33.700000000000003</v>
      </c>
      <c r="AC29" s="19">
        <f>[25]Janeiro!$C$32</f>
        <v>35.1</v>
      </c>
      <c r="AD29" s="19">
        <f>[25]Janeiro!$C$33</f>
        <v>34.4</v>
      </c>
      <c r="AE29" s="19">
        <f>[25]Janeiro!$C$34</f>
        <v>36.299999999999997</v>
      </c>
      <c r="AF29" s="19">
        <f>[25]Janeiro!$C$35</f>
        <v>30.4</v>
      </c>
      <c r="AG29" s="39">
        <f t="shared" si="5"/>
        <v>36.299999999999997</v>
      </c>
      <c r="AH29" s="41">
        <f t="shared" si="6"/>
        <v>32.270967741935479</v>
      </c>
    </row>
    <row r="30" spans="1:34" ht="17.100000000000001" customHeight="1" x14ac:dyDescent="0.2">
      <c r="A30" s="17" t="s">
        <v>52</v>
      </c>
      <c r="B30" s="19">
        <f>[26]Janeiro!$C$5</f>
        <v>30.7</v>
      </c>
      <c r="C30" s="19">
        <f>[26]Janeiro!$C$6</f>
        <v>29.2</v>
      </c>
      <c r="D30" s="19">
        <f>[26]Janeiro!$C$7</f>
        <v>34.4</v>
      </c>
      <c r="E30" s="19">
        <f>[26]Janeiro!$C$8</f>
        <v>33.5</v>
      </c>
      <c r="F30" s="19">
        <f>[26]Janeiro!$C$9</f>
        <v>32.4</v>
      </c>
      <c r="G30" s="19">
        <f>[26]Janeiro!$C$10</f>
        <v>32.5</v>
      </c>
      <c r="H30" s="19">
        <f>[26]Janeiro!$C$11</f>
        <v>32.299999999999997</v>
      </c>
      <c r="I30" s="19">
        <f>[26]Janeiro!$C$12</f>
        <v>32.700000000000003</v>
      </c>
      <c r="J30" s="19">
        <f>[26]Janeiro!$C$13</f>
        <v>33.4</v>
      </c>
      <c r="K30" s="19">
        <f>[26]Janeiro!$C$14</f>
        <v>29.1</v>
      </c>
      <c r="L30" s="19">
        <f>[26]Janeiro!$C$15</f>
        <v>28</v>
      </c>
      <c r="M30" s="19">
        <f>[26]Janeiro!$C$16</f>
        <v>30.4</v>
      </c>
      <c r="N30" s="19">
        <f>[26]Janeiro!$C$17</f>
        <v>29</v>
      </c>
      <c r="O30" s="19">
        <f>[26]Janeiro!$C$18</f>
        <v>26.9</v>
      </c>
      <c r="P30" s="19">
        <f>[26]Janeiro!$C$19</f>
        <v>28.9</v>
      </c>
      <c r="Q30" s="19">
        <f>[26]Janeiro!$C$20</f>
        <v>28.3</v>
      </c>
      <c r="R30" s="19">
        <f>[26]Janeiro!$C$21</f>
        <v>30.8</v>
      </c>
      <c r="S30" s="19">
        <f>[26]Janeiro!$C$22</f>
        <v>31.3</v>
      </c>
      <c r="T30" s="19">
        <f>[26]Janeiro!$C$23</f>
        <v>31.1</v>
      </c>
      <c r="U30" s="19">
        <f>[26]Janeiro!$C$24</f>
        <v>28.2</v>
      </c>
      <c r="V30" s="19">
        <f>[26]Janeiro!$C$25</f>
        <v>30.3</v>
      </c>
      <c r="W30" s="19">
        <f>[26]Janeiro!$C$26</f>
        <v>28</v>
      </c>
      <c r="X30" s="19">
        <f>[26]Janeiro!$C$27</f>
        <v>31.1</v>
      </c>
      <c r="Y30" s="19">
        <f>[26]Janeiro!$C$28</f>
        <v>29.3</v>
      </c>
      <c r="Z30" s="19">
        <f>[26]Janeiro!$C$29</f>
        <v>29.5</v>
      </c>
      <c r="AA30" s="19">
        <f>[26]Janeiro!$C$30</f>
        <v>27</v>
      </c>
      <c r="AB30" s="19">
        <f>[26]Janeiro!$C$31</f>
        <v>27.8</v>
      </c>
      <c r="AC30" s="19">
        <f>[26]Janeiro!$C$32</f>
        <v>31.1</v>
      </c>
      <c r="AD30" s="19">
        <f>[26]Janeiro!$C$33</f>
        <v>27.5</v>
      </c>
      <c r="AE30" s="58" t="str">
        <f>[26]Janeiro!$C$34</f>
        <v>*</v>
      </c>
      <c r="AF30" s="58" t="str">
        <f>[26]Janeiro!$C$35</f>
        <v>*</v>
      </c>
      <c r="AG30" s="39">
        <f>MAX(B30:AF30)</f>
        <v>34.4</v>
      </c>
      <c r="AH30" s="41">
        <f>AVERAGE(B30:AF30)</f>
        <v>30.162068965517236</v>
      </c>
    </row>
    <row r="31" spans="1:34" ht="17.100000000000001" customHeight="1" x14ac:dyDescent="0.2">
      <c r="A31" s="17" t="s">
        <v>20</v>
      </c>
      <c r="B31" s="19">
        <f>[27]Janeiro!$C$5</f>
        <v>33.299999999999997</v>
      </c>
      <c r="C31" s="19">
        <f>[27]Janeiro!$C$6</f>
        <v>31.4</v>
      </c>
      <c r="D31" s="19">
        <f>[27]Janeiro!$C$7</f>
        <v>34.1</v>
      </c>
      <c r="E31" s="19">
        <f>[27]Janeiro!$C$8</f>
        <v>34.5</v>
      </c>
      <c r="F31" s="19">
        <f>[27]Janeiro!$C$9</f>
        <v>34.1</v>
      </c>
      <c r="G31" s="19">
        <f>[27]Janeiro!$C$10</f>
        <v>35.200000000000003</v>
      </c>
      <c r="H31" s="19">
        <f>[27]Janeiro!$C$11</f>
        <v>35</v>
      </c>
      <c r="I31" s="19">
        <f>[27]Janeiro!$C$12</f>
        <v>33.9</v>
      </c>
      <c r="J31" s="19">
        <f>[27]Janeiro!$C$13</f>
        <v>32.4</v>
      </c>
      <c r="K31" s="19">
        <f>[27]Janeiro!$C$14</f>
        <v>29.6</v>
      </c>
      <c r="L31" s="19">
        <f>[27]Janeiro!$C$15</f>
        <v>31.1</v>
      </c>
      <c r="M31" s="19">
        <f>[27]Janeiro!$C$16</f>
        <v>31.6</v>
      </c>
      <c r="N31" s="19">
        <f>[27]Janeiro!$C$17</f>
        <v>28.6</v>
      </c>
      <c r="O31" s="19">
        <f>[27]Janeiro!$C$18</f>
        <v>29.1</v>
      </c>
      <c r="P31" s="19">
        <f>[27]Janeiro!$C$19</f>
        <v>31.1</v>
      </c>
      <c r="Q31" s="19">
        <f>[27]Janeiro!$C$20</f>
        <v>31.2</v>
      </c>
      <c r="R31" s="19">
        <f>[27]Janeiro!$C$21</f>
        <v>34.200000000000003</v>
      </c>
      <c r="S31" s="19">
        <f>[27]Janeiro!$C$22</f>
        <v>33.9</v>
      </c>
      <c r="T31" s="19">
        <f>[27]Janeiro!$C$23</f>
        <v>35</v>
      </c>
      <c r="U31" s="19">
        <f>[27]Janeiro!$C$24</f>
        <v>33.9</v>
      </c>
      <c r="V31" s="19">
        <f>[27]Janeiro!$C$25</f>
        <v>33.1</v>
      </c>
      <c r="W31" s="19">
        <f>[27]Janeiro!$C$26</f>
        <v>32.9</v>
      </c>
      <c r="X31" s="19">
        <f>[27]Janeiro!$C$27</f>
        <v>34</v>
      </c>
      <c r="Y31" s="19">
        <f>[27]Janeiro!$C$28</f>
        <v>34</v>
      </c>
      <c r="Z31" s="19">
        <f>[27]Janeiro!$C$29</f>
        <v>32</v>
      </c>
      <c r="AA31" s="19">
        <f>[27]Janeiro!$C$30</f>
        <v>31</v>
      </c>
      <c r="AB31" s="19">
        <f>[27]Janeiro!$C$31</f>
        <v>33.9</v>
      </c>
      <c r="AC31" s="19">
        <f>[27]Janeiro!$C$32</f>
        <v>34.6</v>
      </c>
      <c r="AD31" s="19">
        <f>[27]Janeiro!$C$33</f>
        <v>33.4</v>
      </c>
      <c r="AE31" s="19">
        <f>[27]Janeiro!$C$34</f>
        <v>33.700000000000003</v>
      </c>
      <c r="AF31" s="19">
        <f>[27]Janeiro!$C$35</f>
        <v>29</v>
      </c>
      <c r="AG31" s="39">
        <f>MAX(B31:AF31)</f>
        <v>35.200000000000003</v>
      </c>
      <c r="AH31" s="41">
        <f>AVERAGE(B31:AF31)</f>
        <v>32.735483870967741</v>
      </c>
    </row>
    <row r="32" spans="1:34" s="5" customFormat="1" ht="17.100000000000001" customHeight="1" x14ac:dyDescent="0.2">
      <c r="A32" s="34" t="s">
        <v>33</v>
      </c>
      <c r="B32" s="35">
        <f t="shared" ref="B32:AG32" si="7">MAX(B5:B31)</f>
        <v>34.799999999999997</v>
      </c>
      <c r="C32" s="35">
        <f t="shared" si="7"/>
        <v>31.9</v>
      </c>
      <c r="D32" s="35">
        <f t="shared" si="7"/>
        <v>35</v>
      </c>
      <c r="E32" s="35">
        <f t="shared" si="7"/>
        <v>36.6</v>
      </c>
      <c r="F32" s="35">
        <f t="shared" si="7"/>
        <v>36.4</v>
      </c>
      <c r="G32" s="35">
        <f t="shared" si="7"/>
        <v>36.200000000000003</v>
      </c>
      <c r="H32" s="35">
        <f t="shared" si="7"/>
        <v>36.9</v>
      </c>
      <c r="I32" s="35">
        <f t="shared" si="7"/>
        <v>37.6</v>
      </c>
      <c r="J32" s="35">
        <f t="shared" si="7"/>
        <v>36.9</v>
      </c>
      <c r="K32" s="35">
        <f t="shared" si="7"/>
        <v>35.5</v>
      </c>
      <c r="L32" s="35">
        <f t="shared" si="7"/>
        <v>35.1</v>
      </c>
      <c r="M32" s="35">
        <f t="shared" si="7"/>
        <v>35.700000000000003</v>
      </c>
      <c r="N32" s="35">
        <f t="shared" si="7"/>
        <v>37.5</v>
      </c>
      <c r="O32" s="35">
        <f t="shared" si="7"/>
        <v>38</v>
      </c>
      <c r="P32" s="35">
        <f t="shared" si="7"/>
        <v>36.299999999999997</v>
      </c>
      <c r="Q32" s="35">
        <f t="shared" si="7"/>
        <v>39.299999999999997</v>
      </c>
      <c r="R32" s="35">
        <f t="shared" si="7"/>
        <v>37.299999999999997</v>
      </c>
      <c r="S32" s="35">
        <f t="shared" si="7"/>
        <v>36.200000000000003</v>
      </c>
      <c r="T32" s="35">
        <f t="shared" si="7"/>
        <v>36.5</v>
      </c>
      <c r="U32" s="35">
        <f t="shared" si="7"/>
        <v>37.1</v>
      </c>
      <c r="V32" s="35">
        <f t="shared" si="7"/>
        <v>36.4</v>
      </c>
      <c r="W32" s="35">
        <f t="shared" si="7"/>
        <v>37.200000000000003</v>
      </c>
      <c r="X32" s="35">
        <f t="shared" si="7"/>
        <v>38.6</v>
      </c>
      <c r="Y32" s="35">
        <f t="shared" si="7"/>
        <v>39.4</v>
      </c>
      <c r="Z32" s="35">
        <f t="shared" si="7"/>
        <v>37.6</v>
      </c>
      <c r="AA32" s="35">
        <f t="shared" si="7"/>
        <v>34.799999999999997</v>
      </c>
      <c r="AB32" s="35">
        <f t="shared" si="7"/>
        <v>36.700000000000003</v>
      </c>
      <c r="AC32" s="35">
        <f t="shared" si="7"/>
        <v>39.700000000000003</v>
      </c>
      <c r="AD32" s="35">
        <f t="shared" si="7"/>
        <v>40.299999999999997</v>
      </c>
      <c r="AE32" s="35">
        <f t="shared" si="7"/>
        <v>40.200000000000003</v>
      </c>
      <c r="AF32" s="35">
        <f t="shared" si="7"/>
        <v>39.700000000000003</v>
      </c>
      <c r="AG32" s="39">
        <f t="shared" si="7"/>
        <v>40.299999999999997</v>
      </c>
      <c r="AH32" s="41">
        <f>AVERAGE(AH5:AH31)</f>
        <v>32.603613068017964</v>
      </c>
    </row>
    <row r="33" spans="1:34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1"/>
      <c r="AH33" s="14"/>
    </row>
    <row r="34" spans="1:34" x14ac:dyDescent="0.2">
      <c r="A34" s="31"/>
      <c r="B34" s="31" t="s">
        <v>59</v>
      </c>
      <c r="C34" s="31"/>
      <c r="D34" s="31"/>
      <c r="E34" s="31"/>
      <c r="N34" s="2" t="s">
        <v>55</v>
      </c>
      <c r="Y34" s="2" t="s">
        <v>57</v>
      </c>
    </row>
    <row r="35" spans="1:34" x14ac:dyDescent="0.2">
      <c r="J35" s="52"/>
      <c r="K35" s="9"/>
      <c r="L35" s="9"/>
      <c r="M35" s="9"/>
      <c r="N35" s="9" t="s">
        <v>56</v>
      </c>
      <c r="O35" s="9"/>
      <c r="P35" s="9"/>
      <c r="Q35" s="9"/>
      <c r="R35" s="52"/>
      <c r="W35" s="51"/>
      <c r="X35" s="51"/>
      <c r="Y35" s="51" t="s">
        <v>58</v>
      </c>
      <c r="Z35" s="51"/>
      <c r="AA35" s="51"/>
      <c r="AB35" s="52"/>
    </row>
    <row r="41" spans="1:34" x14ac:dyDescent="0.2">
      <c r="S41" s="2" t="s">
        <v>63</v>
      </c>
    </row>
  </sheetData>
  <mergeCells count="34">
    <mergeCell ref="S3:S4"/>
    <mergeCell ref="J3:J4"/>
    <mergeCell ref="AF3:AF4"/>
    <mergeCell ref="F3:F4"/>
    <mergeCell ref="N3:N4"/>
    <mergeCell ref="H3:H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zoomScale="90" zoomScaleNormal="90" workbookViewId="0">
      <selection activeCell="AH32" sqref="AH32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36" t="s">
        <v>43</v>
      </c>
      <c r="AH3" s="44" t="s">
        <v>40</v>
      </c>
    </row>
    <row r="4" spans="1:34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36" t="s">
        <v>39</v>
      </c>
      <c r="AH4" s="44" t="s">
        <v>42</v>
      </c>
    </row>
    <row r="5" spans="1:34" s="5" customFormat="1" ht="20.100000000000001" customHeight="1" x14ac:dyDescent="0.2">
      <c r="A5" s="17" t="s">
        <v>48</v>
      </c>
      <c r="B5" s="18">
        <f>[1]Janeiro!$D$5</f>
        <v>22.6</v>
      </c>
      <c r="C5" s="18">
        <f>[1]Janeiro!$D$6</f>
        <v>22.3</v>
      </c>
      <c r="D5" s="18">
        <f>[1]Janeiro!$D$7</f>
        <v>21.9</v>
      </c>
      <c r="E5" s="18">
        <f>[1]Janeiro!$D$8</f>
        <v>23.5</v>
      </c>
      <c r="F5" s="18">
        <f>[1]Janeiro!$D$9</f>
        <v>23.3</v>
      </c>
      <c r="G5" s="18">
        <f>[1]Janeiro!$D$10</f>
        <v>23.7</v>
      </c>
      <c r="H5" s="18">
        <f>[1]Janeiro!$D$11</f>
        <v>23.6</v>
      </c>
      <c r="I5" s="18">
        <f>[1]Janeiro!$D$12</f>
        <v>22.7</v>
      </c>
      <c r="J5" s="18">
        <f>[1]Janeiro!$D$13</f>
        <v>22.5</v>
      </c>
      <c r="K5" s="18">
        <f>[1]Janeiro!$D$14</f>
        <v>22.4</v>
      </c>
      <c r="L5" s="18">
        <f>[1]Janeiro!$D$15</f>
        <v>19.399999999999999</v>
      </c>
      <c r="M5" s="18">
        <f>[1]Janeiro!$D$16</f>
        <v>19</v>
      </c>
      <c r="N5" s="18">
        <f>[1]Janeiro!$D$17</f>
        <v>21.1</v>
      </c>
      <c r="O5" s="18">
        <f>[1]Janeiro!$D$18</f>
        <v>21.2</v>
      </c>
      <c r="P5" s="18">
        <f>[1]Janeiro!$D$19</f>
        <v>20.9</v>
      </c>
      <c r="Q5" s="18">
        <f>[1]Janeiro!$D$20</f>
        <v>20.6</v>
      </c>
      <c r="R5" s="18">
        <f>[1]Janeiro!$D$21</f>
        <v>19.5</v>
      </c>
      <c r="S5" s="18">
        <f>[1]Janeiro!$D$22</f>
        <v>22.3</v>
      </c>
      <c r="T5" s="18">
        <f>[1]Janeiro!$D$23</f>
        <v>22.4</v>
      </c>
      <c r="U5" s="18">
        <f>[1]Janeiro!$D$24</f>
        <v>22.5</v>
      </c>
      <c r="V5" s="18">
        <f>[1]Janeiro!$D$25</f>
        <v>21.5</v>
      </c>
      <c r="W5" s="18">
        <f>[1]Janeiro!$D$26</f>
        <v>19.600000000000001</v>
      </c>
      <c r="X5" s="18">
        <f>[1]Janeiro!$D$27</f>
        <v>20.399999999999999</v>
      </c>
      <c r="Y5" s="18">
        <f>[1]Janeiro!$D$28</f>
        <v>22.2</v>
      </c>
      <c r="Z5" s="18">
        <f>[1]Janeiro!$D$29</f>
        <v>23.6</v>
      </c>
      <c r="AA5" s="18">
        <f>[1]Janeiro!$D$30</f>
        <v>23</v>
      </c>
      <c r="AB5" s="18">
        <f>[1]Janeiro!$D$31</f>
        <v>22.1</v>
      </c>
      <c r="AC5" s="18">
        <f>[1]Janeiro!$D$32</f>
        <v>22.9</v>
      </c>
      <c r="AD5" s="18">
        <f>[1]Janeiro!$D$33</f>
        <v>21.7</v>
      </c>
      <c r="AE5" s="18">
        <f>[1]Janeiro!$D$34</f>
        <v>22.7</v>
      </c>
      <c r="AF5" s="18">
        <f>[1]Janeiro!$D$35</f>
        <v>22.9</v>
      </c>
      <c r="AG5" s="37">
        <f>MIN(B5:AF5)</f>
        <v>19</v>
      </c>
      <c r="AH5" s="45">
        <f>AVERAGE(B5:AF5)</f>
        <v>21.935483870967747</v>
      </c>
    </row>
    <row r="6" spans="1:34" ht="17.100000000000001" customHeight="1" x14ac:dyDescent="0.2">
      <c r="A6" s="17" t="s">
        <v>0</v>
      </c>
      <c r="B6" s="19">
        <f>[2]Janeiro!$D$5</f>
        <v>17.600000000000001</v>
      </c>
      <c r="C6" s="19">
        <f>[2]Janeiro!$D$6</f>
        <v>17.600000000000001</v>
      </c>
      <c r="D6" s="19">
        <f>[2]Janeiro!$D$7</f>
        <v>19.399999999999999</v>
      </c>
      <c r="E6" s="19">
        <f>[2]Janeiro!$D$8</f>
        <v>20.3</v>
      </c>
      <c r="F6" s="19">
        <f>[2]Janeiro!$D$9</f>
        <v>20.8</v>
      </c>
      <c r="G6" s="19">
        <f>[2]Janeiro!$D$10</f>
        <v>22.5</v>
      </c>
      <c r="H6" s="19">
        <f>[2]Janeiro!$D$11</f>
        <v>22.3</v>
      </c>
      <c r="I6" s="19">
        <f>[2]Janeiro!$D$12</f>
        <v>23.1</v>
      </c>
      <c r="J6" s="19">
        <f>[2]Janeiro!$D$13</f>
        <v>21.2</v>
      </c>
      <c r="K6" s="19">
        <f>[2]Janeiro!$D$14</f>
        <v>21.4</v>
      </c>
      <c r="L6" s="19">
        <f>[2]Janeiro!$D$15</f>
        <v>20</v>
      </c>
      <c r="M6" s="19">
        <f>[2]Janeiro!$D$16</f>
        <v>15.5</v>
      </c>
      <c r="N6" s="19">
        <f>[2]Janeiro!$D$17</f>
        <v>15.3</v>
      </c>
      <c r="O6" s="19">
        <f>[2]Janeiro!$D$18</f>
        <v>19.100000000000001</v>
      </c>
      <c r="P6" s="19">
        <f>[2]Janeiro!$D$19</f>
        <v>19.399999999999999</v>
      </c>
      <c r="Q6" s="19">
        <f>[2]Janeiro!$D$20</f>
        <v>18.8</v>
      </c>
      <c r="R6" s="19">
        <f>[2]Janeiro!$D$21</f>
        <v>18.5</v>
      </c>
      <c r="S6" s="19">
        <f>[2]Janeiro!$D$22</f>
        <v>18.899999999999999</v>
      </c>
      <c r="T6" s="19">
        <f>[2]Janeiro!$D$23</f>
        <v>20.6</v>
      </c>
      <c r="U6" s="19">
        <f>[2]Janeiro!$D$24</f>
        <v>17.8</v>
      </c>
      <c r="V6" s="19">
        <f>[2]Janeiro!$D$25</f>
        <v>20.3</v>
      </c>
      <c r="W6" s="19">
        <f>[2]Janeiro!$D$26</f>
        <v>18.2</v>
      </c>
      <c r="X6" s="19">
        <f>[2]Janeiro!$D$27</f>
        <v>18.8</v>
      </c>
      <c r="Y6" s="19">
        <f>[2]Janeiro!$D$28</f>
        <v>17.899999999999999</v>
      </c>
      <c r="Z6" s="19">
        <f>[2]Janeiro!$D$29</f>
        <v>21.8</v>
      </c>
      <c r="AA6" s="19">
        <f>[2]Janeiro!$D$30</f>
        <v>19</v>
      </c>
      <c r="AB6" s="19">
        <f>[2]Janeiro!$D$31</f>
        <v>11.7</v>
      </c>
      <c r="AC6" s="19">
        <f>[2]Janeiro!$D$32</f>
        <v>14.9</v>
      </c>
      <c r="AD6" s="19">
        <f>[2]Janeiro!$D$33</f>
        <v>17.8</v>
      </c>
      <c r="AE6" s="19">
        <f>[2]Janeiro!$D$34</f>
        <v>19.3</v>
      </c>
      <c r="AF6" s="19">
        <f>[2]Janeiro!$D$35</f>
        <v>19.100000000000001</v>
      </c>
      <c r="AG6" s="38">
        <f t="shared" ref="AG6:AG15" si="1">MIN(B6:AF6)</f>
        <v>11.7</v>
      </c>
      <c r="AH6" s="41">
        <f>AVERAGE(B6:AF6)</f>
        <v>18.996774193548386</v>
      </c>
    </row>
    <row r="7" spans="1:34" ht="17.100000000000001" customHeight="1" x14ac:dyDescent="0.2">
      <c r="A7" s="17" t="s">
        <v>1</v>
      </c>
      <c r="B7" s="19">
        <f>[3]Janeiro!$D$5</f>
        <v>21.2</v>
      </c>
      <c r="C7" s="19">
        <f>[3]Janeiro!$D$6</f>
        <v>21.4</v>
      </c>
      <c r="D7" s="19">
        <f>[3]Janeiro!$D$7</f>
        <v>22.5</v>
      </c>
      <c r="E7" s="19">
        <f>[3]Janeiro!$D$8</f>
        <v>24.1</v>
      </c>
      <c r="F7" s="19">
        <f>[3]Janeiro!$D$9</f>
        <v>22.4</v>
      </c>
      <c r="G7" s="19">
        <f>[3]Janeiro!$D$10</f>
        <v>24.4</v>
      </c>
      <c r="H7" s="19">
        <f>[3]Janeiro!$D$11</f>
        <v>24.1</v>
      </c>
      <c r="I7" s="19">
        <f>[3]Janeiro!$D$12</f>
        <v>24.7</v>
      </c>
      <c r="J7" s="19">
        <f>[3]Janeiro!$D$13</f>
        <v>23</v>
      </c>
      <c r="K7" s="19">
        <f>[3]Janeiro!$D$14</f>
        <v>22.3</v>
      </c>
      <c r="L7" s="19">
        <f>[3]Janeiro!$D$15</f>
        <v>22.6</v>
      </c>
      <c r="M7" s="19">
        <f>[3]Janeiro!$D$16</f>
        <v>19.3</v>
      </c>
      <c r="N7" s="19">
        <f>[3]Janeiro!$D$17</f>
        <v>21.7</v>
      </c>
      <c r="O7" s="19">
        <f>[3]Janeiro!$D$18</f>
        <v>24</v>
      </c>
      <c r="P7" s="19">
        <f>[3]Janeiro!$D$19</f>
        <v>23.2</v>
      </c>
      <c r="Q7" s="19">
        <f>[3]Janeiro!$D$20</f>
        <v>21.3</v>
      </c>
      <c r="R7" s="19">
        <f>[3]Janeiro!$D$21</f>
        <v>21.6</v>
      </c>
      <c r="S7" s="19">
        <f>[3]Janeiro!$D$22</f>
        <v>22</v>
      </c>
      <c r="T7" s="19">
        <f>[3]Janeiro!$D$23</f>
        <v>22.4</v>
      </c>
      <c r="U7" s="19">
        <f>[3]Janeiro!$D$24</f>
        <v>22.4</v>
      </c>
      <c r="V7" s="19">
        <f>[3]Janeiro!$D$25</f>
        <v>22.1</v>
      </c>
      <c r="W7" s="19">
        <f>[3]Janeiro!$D$26</f>
        <v>24</v>
      </c>
      <c r="X7" s="19">
        <f>[3]Janeiro!$D$27</f>
        <v>22.1</v>
      </c>
      <c r="Y7" s="19">
        <f>[3]Janeiro!$D$28</f>
        <v>23</v>
      </c>
      <c r="Z7" s="19">
        <f>[3]Janeiro!$D$29</f>
        <v>23.1</v>
      </c>
      <c r="AA7" s="19">
        <f>[3]Janeiro!$D$30</f>
        <v>22.5</v>
      </c>
      <c r="AB7" s="19">
        <f>[3]Janeiro!$D$31</f>
        <v>18.899999999999999</v>
      </c>
      <c r="AC7" s="19">
        <f>[3]Janeiro!$D$32</f>
        <v>18.2</v>
      </c>
      <c r="AD7" s="19">
        <f>[3]Janeiro!$D$33</f>
        <v>25.2</v>
      </c>
      <c r="AE7" s="19">
        <f>[3]Janeiro!$D$34</f>
        <v>24.8</v>
      </c>
      <c r="AF7" s="19">
        <f>[3]Janeiro!$D$35</f>
        <v>24.9</v>
      </c>
      <c r="AG7" s="38">
        <f t="shared" si="1"/>
        <v>18.2</v>
      </c>
      <c r="AH7" s="41">
        <f t="shared" ref="AH7:AH14" si="2">AVERAGE(B7:AF7)</f>
        <v>22.561290322580643</v>
      </c>
    </row>
    <row r="8" spans="1:34" ht="17.100000000000001" customHeight="1" x14ac:dyDescent="0.2">
      <c r="A8" s="17" t="s">
        <v>49</v>
      </c>
      <c r="B8" s="19">
        <f>[4]Janeiro!$D$5</f>
        <v>19.100000000000001</v>
      </c>
      <c r="C8" s="19">
        <f>[4]Janeiro!$D$6</f>
        <v>19.3</v>
      </c>
      <c r="D8" s="19">
        <f>[4]Janeiro!$D$7</f>
        <v>19.5</v>
      </c>
      <c r="E8" s="19">
        <f>[4]Janeiro!$D$8</f>
        <v>19.5</v>
      </c>
      <c r="F8" s="19">
        <f>[4]Janeiro!$D$9</f>
        <v>21.9</v>
      </c>
      <c r="G8" s="19">
        <f>[4]Janeiro!$D$10</f>
        <v>22.2</v>
      </c>
      <c r="H8" s="19">
        <f>[4]Janeiro!$D$11</f>
        <v>24.6</v>
      </c>
      <c r="I8" s="19">
        <f>[4]Janeiro!$D$12</f>
        <v>25.5</v>
      </c>
      <c r="J8" s="19">
        <f>[4]Janeiro!$D$13</f>
        <v>22.3</v>
      </c>
      <c r="K8" s="19">
        <f>[4]Janeiro!$D$14</f>
        <v>21.2</v>
      </c>
      <c r="L8" s="19">
        <f>[4]Janeiro!$D$15</f>
        <v>21.7</v>
      </c>
      <c r="M8" s="19">
        <f>[4]Janeiro!$D$16</f>
        <v>17</v>
      </c>
      <c r="N8" s="19">
        <f>[4]Janeiro!$D$17</f>
        <v>17</v>
      </c>
      <c r="O8" s="19">
        <f>[4]Janeiro!$D$18</f>
        <v>20.2</v>
      </c>
      <c r="P8" s="19">
        <f>[4]Janeiro!$D$19</f>
        <v>21.3</v>
      </c>
      <c r="Q8" s="19">
        <f>[4]Janeiro!$D$20</f>
        <v>19.7</v>
      </c>
      <c r="R8" s="19">
        <f>[4]Janeiro!$D$21</f>
        <v>20.8</v>
      </c>
      <c r="S8" s="19">
        <f>[4]Janeiro!$D$22</f>
        <v>21</v>
      </c>
      <c r="T8" s="19">
        <f>[4]Janeiro!$D$23</f>
        <v>22.8</v>
      </c>
      <c r="U8" s="19">
        <f>[4]Janeiro!$D$24</f>
        <v>19.399999999999999</v>
      </c>
      <c r="V8" s="19">
        <f>[4]Janeiro!$D$25</f>
        <v>18.5</v>
      </c>
      <c r="W8" s="19">
        <f>[4]Janeiro!$D$26</f>
        <v>20</v>
      </c>
      <c r="X8" s="19">
        <f>[4]Janeiro!$D$27</f>
        <v>22.1</v>
      </c>
      <c r="Y8" s="19">
        <f>[4]Janeiro!$D$28</f>
        <v>20.399999999999999</v>
      </c>
      <c r="Z8" s="19">
        <f>[4]Janeiro!$D$29</f>
        <v>22.3</v>
      </c>
      <c r="AA8" s="19">
        <f>[4]Janeiro!$D$30</f>
        <v>19.600000000000001</v>
      </c>
      <c r="AB8" s="19">
        <f>[4]Janeiro!$D$31</f>
        <v>13.9</v>
      </c>
      <c r="AC8" s="19">
        <f>[4]Janeiro!$D$32</f>
        <v>14.8</v>
      </c>
      <c r="AD8" s="19">
        <f>[4]Janeiro!$D$33</f>
        <v>18.5</v>
      </c>
      <c r="AE8" s="19">
        <f>[4]Janeiro!$D$34</f>
        <v>17.5</v>
      </c>
      <c r="AF8" s="19">
        <f>[4]Janeiro!$D$35</f>
        <v>21.3</v>
      </c>
      <c r="AG8" s="38">
        <f t="shared" ref="AG8" si="3">MIN(B8:AF8)</f>
        <v>13.9</v>
      </c>
      <c r="AH8" s="41">
        <f t="shared" ref="AH8" si="4">AVERAGE(B8:AF8)</f>
        <v>20.158064516129027</v>
      </c>
    </row>
    <row r="9" spans="1:34" ht="17.100000000000001" customHeight="1" x14ac:dyDescent="0.2">
      <c r="A9" s="17" t="s">
        <v>2</v>
      </c>
      <c r="B9" s="19">
        <f>[5]Janeiro!$D$5</f>
        <v>20.8</v>
      </c>
      <c r="C9" s="19">
        <f>[5]Janeiro!$D$6</f>
        <v>19.399999999999999</v>
      </c>
      <c r="D9" s="19">
        <f>[5]Janeiro!$D$7</f>
        <v>20.8</v>
      </c>
      <c r="E9" s="19">
        <f>[5]Janeiro!$D$8</f>
        <v>18.8</v>
      </c>
      <c r="F9" s="19">
        <f>[5]Janeiro!$D$9</f>
        <v>21.4</v>
      </c>
      <c r="G9" s="19">
        <f>[5]Janeiro!$D$10</f>
        <v>22.8</v>
      </c>
      <c r="H9" s="19">
        <f>[5]Janeiro!$D$11</f>
        <v>22.5</v>
      </c>
      <c r="I9" s="19">
        <f>[5]Janeiro!$D$12</f>
        <v>24.2</v>
      </c>
      <c r="J9" s="19">
        <f>[5]Janeiro!$D$13</f>
        <v>20.2</v>
      </c>
      <c r="K9" s="19">
        <f>[5]Janeiro!$D$14</f>
        <v>20.8</v>
      </c>
      <c r="L9" s="19">
        <f>[5]Janeiro!$D$15</f>
        <v>20.3</v>
      </c>
      <c r="M9" s="19">
        <f>[5]Janeiro!$D$16</f>
        <v>19.3</v>
      </c>
      <c r="N9" s="19">
        <f>[5]Janeiro!$D$17</f>
        <v>19.600000000000001</v>
      </c>
      <c r="O9" s="19">
        <f>[5]Janeiro!$D$18</f>
        <v>20.2</v>
      </c>
      <c r="P9" s="19">
        <f>[5]Janeiro!$D$19</f>
        <v>20.5</v>
      </c>
      <c r="Q9" s="19">
        <f>[5]Janeiro!$D$20</f>
        <v>18.5</v>
      </c>
      <c r="R9" s="19">
        <f>[5]Janeiro!$D$21</f>
        <v>19.2</v>
      </c>
      <c r="S9" s="19">
        <f>[5]Janeiro!$D$22</f>
        <v>20.100000000000001</v>
      </c>
      <c r="T9" s="19">
        <f>[5]Janeiro!$D$23</f>
        <v>20.8</v>
      </c>
      <c r="U9" s="19">
        <f>[5]Janeiro!$D$24</f>
        <v>20.5</v>
      </c>
      <c r="V9" s="19">
        <f>[5]Janeiro!$D$25</f>
        <v>22.8</v>
      </c>
      <c r="W9" s="19">
        <f>[5]Janeiro!$D$26</f>
        <v>20.8</v>
      </c>
      <c r="X9" s="19">
        <f>[5]Janeiro!$D$27</f>
        <v>21.1</v>
      </c>
      <c r="Y9" s="19">
        <f>[5]Janeiro!$D$28</f>
        <v>21.9</v>
      </c>
      <c r="Z9" s="19">
        <f>[5]Janeiro!$D$29</f>
        <v>22.3</v>
      </c>
      <c r="AA9" s="19">
        <f>[5]Janeiro!$D$30</f>
        <v>20.8</v>
      </c>
      <c r="AB9" s="19">
        <f>[5]Janeiro!$D$31</f>
        <v>19</v>
      </c>
      <c r="AC9" s="19">
        <f>[5]Janeiro!$D$32</f>
        <v>21.3</v>
      </c>
      <c r="AD9" s="19">
        <f>[5]Janeiro!$D$33</f>
        <v>22.1</v>
      </c>
      <c r="AE9" s="19">
        <f>[5]Janeiro!$D$34</f>
        <v>24.2</v>
      </c>
      <c r="AF9" s="19">
        <f>[5]Janeiro!$D$35</f>
        <v>23</v>
      </c>
      <c r="AG9" s="38">
        <f t="shared" si="1"/>
        <v>18.5</v>
      </c>
      <c r="AH9" s="41">
        <f t="shared" si="2"/>
        <v>20.967741935483872</v>
      </c>
    </row>
    <row r="10" spans="1:34" ht="17.100000000000001" customHeight="1" x14ac:dyDescent="0.2">
      <c r="A10" s="17" t="s">
        <v>3</v>
      </c>
      <c r="B10" s="19">
        <f>[6]Janeiro!$D$5</f>
        <v>22.1</v>
      </c>
      <c r="C10" s="19">
        <f>[6]Janeiro!$D$6</f>
        <v>22.2</v>
      </c>
      <c r="D10" s="19">
        <f>[6]Janeiro!$D$7</f>
        <v>21.2</v>
      </c>
      <c r="E10" s="19">
        <f>[6]Janeiro!$D$8</f>
        <v>20.7</v>
      </c>
      <c r="F10" s="19">
        <f>[6]Janeiro!$D$9</f>
        <v>22.4</v>
      </c>
      <c r="G10" s="19">
        <f>[6]Janeiro!$D$10</f>
        <v>22.8</v>
      </c>
      <c r="H10" s="19">
        <f>[6]Janeiro!$D$11</f>
        <v>22</v>
      </c>
      <c r="I10" s="19">
        <f>[6]Janeiro!$D$12</f>
        <v>23</v>
      </c>
      <c r="J10" s="19">
        <f>[6]Janeiro!$D$13</f>
        <v>20.399999999999999</v>
      </c>
      <c r="K10" s="19">
        <f>[6]Janeiro!$D$14</f>
        <v>22</v>
      </c>
      <c r="L10" s="19">
        <f>[6]Janeiro!$D$15</f>
        <v>20.3</v>
      </c>
      <c r="M10" s="19">
        <f>[6]Janeiro!$D$16</f>
        <v>21.1</v>
      </c>
      <c r="N10" s="19">
        <f>[6]Janeiro!$D$17</f>
        <v>20.2</v>
      </c>
      <c r="O10" s="19">
        <f>[6]Janeiro!$D$18</f>
        <v>20.100000000000001</v>
      </c>
      <c r="P10" s="19">
        <f>[6]Janeiro!$D$19</f>
        <v>21.4</v>
      </c>
      <c r="Q10" s="19">
        <f>[6]Janeiro!$D$20</f>
        <v>20.8</v>
      </c>
      <c r="R10" s="19">
        <f>[6]Janeiro!$D$21</f>
        <v>18.100000000000001</v>
      </c>
      <c r="S10" s="19">
        <f>[6]Janeiro!$D$22</f>
        <v>21.1</v>
      </c>
      <c r="T10" s="19">
        <f>[6]Janeiro!$D$23</f>
        <v>22.3</v>
      </c>
      <c r="U10" s="19">
        <f>[6]Janeiro!$D$24</f>
        <v>22.6</v>
      </c>
      <c r="V10" s="19">
        <f>[6]Janeiro!$D$25</f>
        <v>21.3</v>
      </c>
      <c r="W10" s="19">
        <f>[6]Janeiro!$D$26</f>
        <v>21</v>
      </c>
      <c r="X10" s="19">
        <f>[6]Janeiro!$D$27</f>
        <v>21.3</v>
      </c>
      <c r="Y10" s="19">
        <f>[6]Janeiro!$D$28</f>
        <v>20.8</v>
      </c>
      <c r="Z10" s="19">
        <f>[6]Janeiro!$D$29</f>
        <v>20.6</v>
      </c>
      <c r="AA10" s="19">
        <f>[6]Janeiro!$D$30</f>
        <v>21.8</v>
      </c>
      <c r="AB10" s="19">
        <f>[6]Janeiro!$D$31</f>
        <v>22.3</v>
      </c>
      <c r="AC10" s="19">
        <f>[6]Janeiro!$D$32</f>
        <v>23.6</v>
      </c>
      <c r="AD10" s="19">
        <f>[6]Janeiro!$D$33</f>
        <v>22.6</v>
      </c>
      <c r="AE10" s="19">
        <f>[6]Janeiro!$D$34</f>
        <v>23.7</v>
      </c>
      <c r="AF10" s="19">
        <f>[6]Janeiro!$D$35</f>
        <v>21.8</v>
      </c>
      <c r="AG10" s="38">
        <f t="shared" si="1"/>
        <v>18.100000000000001</v>
      </c>
      <c r="AH10" s="41">
        <f>AVERAGE(B10:AF10)</f>
        <v>21.535483870967745</v>
      </c>
    </row>
    <row r="11" spans="1:34" ht="17.100000000000001" customHeight="1" x14ac:dyDescent="0.2">
      <c r="A11" s="17" t="s">
        <v>4</v>
      </c>
      <c r="B11" s="19">
        <f>[7]Janeiro!$D$5</f>
        <v>20.2</v>
      </c>
      <c r="C11" s="19">
        <f>[7]Janeiro!$D$6</f>
        <v>19.3</v>
      </c>
      <c r="D11" s="19">
        <f>[7]Janeiro!$D$7</f>
        <v>20.5</v>
      </c>
      <c r="E11" s="19">
        <f>[7]Janeiro!$D$8</f>
        <v>20.2</v>
      </c>
      <c r="F11" s="19">
        <f>[7]Janeiro!$D$9</f>
        <v>20.100000000000001</v>
      </c>
      <c r="G11" s="19">
        <f>[7]Janeiro!$D$10</f>
        <v>22</v>
      </c>
      <c r="H11" s="19">
        <f>[7]Janeiro!$D$11</f>
        <v>20.8</v>
      </c>
      <c r="I11" s="19">
        <f>[7]Janeiro!$D$12</f>
        <v>21.9</v>
      </c>
      <c r="J11" s="19">
        <f>[7]Janeiro!$D$13</f>
        <v>19.5</v>
      </c>
      <c r="K11" s="19">
        <f>[7]Janeiro!$D$14</f>
        <v>19.899999999999999</v>
      </c>
      <c r="L11" s="19">
        <f>[7]Janeiro!$D$15</f>
        <v>19</v>
      </c>
      <c r="M11" s="19">
        <f>[7]Janeiro!$D$16</f>
        <v>19.2</v>
      </c>
      <c r="N11" s="19">
        <f>[7]Janeiro!$D$17</f>
        <v>18.5</v>
      </c>
      <c r="O11" s="19">
        <f>[7]Janeiro!$D$18</f>
        <v>18.100000000000001</v>
      </c>
      <c r="P11" s="19">
        <f>[7]Janeiro!$D$19</f>
        <v>18.399999999999999</v>
      </c>
      <c r="Q11" s="19">
        <f>[7]Janeiro!$D$20</f>
        <v>18</v>
      </c>
      <c r="R11" s="19">
        <f>[7]Janeiro!$D$21</f>
        <v>17.399999999999999</v>
      </c>
      <c r="S11" s="19">
        <f>[7]Janeiro!$D$22</f>
        <v>20.100000000000001</v>
      </c>
      <c r="T11" s="19">
        <f>[7]Janeiro!$D$23</f>
        <v>20.7</v>
      </c>
      <c r="U11" s="19">
        <f>[7]Janeiro!$D$24</f>
        <v>20.399999999999999</v>
      </c>
      <c r="V11" s="19">
        <f>[7]Janeiro!$D$25</f>
        <v>20.3</v>
      </c>
      <c r="W11" s="19">
        <f>[7]Janeiro!$D$26</f>
        <v>19.600000000000001</v>
      </c>
      <c r="X11" s="19">
        <f>[7]Janeiro!$D$27</f>
        <v>19.600000000000001</v>
      </c>
      <c r="Y11" s="19">
        <f>[7]Janeiro!$D$28</f>
        <v>19.5</v>
      </c>
      <c r="Z11" s="19">
        <f>[7]Janeiro!$D$29</f>
        <v>20.3</v>
      </c>
      <c r="AA11" s="19">
        <f>[7]Janeiro!$D$30</f>
        <v>20.2</v>
      </c>
      <c r="AB11" s="19">
        <f>[7]Janeiro!$D$31</f>
        <v>20.5</v>
      </c>
      <c r="AC11" s="19">
        <f>[7]Janeiro!$D$32</f>
        <v>21.4</v>
      </c>
      <c r="AD11" s="19">
        <f>[7]Janeiro!$D$33</f>
        <v>20.7</v>
      </c>
      <c r="AE11" s="19">
        <f>[7]Janeiro!$D$34</f>
        <v>19.899999999999999</v>
      </c>
      <c r="AF11" s="19">
        <f>[7]Janeiro!$D$35</f>
        <v>19.7</v>
      </c>
      <c r="AG11" s="38">
        <f t="shared" si="1"/>
        <v>17.399999999999999</v>
      </c>
      <c r="AH11" s="41">
        <f t="shared" si="2"/>
        <v>19.867741935483874</v>
      </c>
    </row>
    <row r="12" spans="1:34" ht="17.100000000000001" customHeight="1" x14ac:dyDescent="0.2">
      <c r="A12" s="17" t="s">
        <v>5</v>
      </c>
      <c r="B12" s="19">
        <f>[8]Janeiro!$D$5</f>
        <v>24.7</v>
      </c>
      <c r="C12" s="19">
        <f>[8]Janeiro!$D$6</f>
        <v>21.6</v>
      </c>
      <c r="D12" s="20">
        <f>[8]Janeiro!$D$7</f>
        <v>23.1</v>
      </c>
      <c r="E12" s="20">
        <f>[8]Janeiro!$D$8</f>
        <v>24.8</v>
      </c>
      <c r="F12" s="20">
        <f>[8]Janeiro!$D$9</f>
        <v>23</v>
      </c>
      <c r="G12" s="20">
        <f>[8]Janeiro!$D$10</f>
        <v>25.4</v>
      </c>
      <c r="H12" s="20">
        <f>[8]Janeiro!$D$11</f>
        <v>25.6</v>
      </c>
      <c r="I12" s="20">
        <f>[8]Janeiro!$D$12</f>
        <v>26.3</v>
      </c>
      <c r="J12" s="20">
        <f>[8]Janeiro!$D$13</f>
        <v>26.8</v>
      </c>
      <c r="K12" s="20">
        <f>[8]Janeiro!$D$14</f>
        <v>22.8</v>
      </c>
      <c r="L12" s="20">
        <f>[8]Janeiro!$D$15</f>
        <v>24.6</v>
      </c>
      <c r="M12" s="20">
        <f>[8]Janeiro!$D$16</f>
        <v>24.5</v>
      </c>
      <c r="N12" s="20">
        <f>[8]Janeiro!$D$17</f>
        <v>22.9</v>
      </c>
      <c r="O12" s="20">
        <f>[8]Janeiro!$D$18</f>
        <v>24.1</v>
      </c>
      <c r="P12" s="19">
        <f>[8]Janeiro!$D$19</f>
        <v>24.4</v>
      </c>
      <c r="Q12" s="19">
        <f>[8]Janeiro!$D$20</f>
        <v>24.5</v>
      </c>
      <c r="R12" s="19">
        <f>[8]Janeiro!$D$21</f>
        <v>25.4</v>
      </c>
      <c r="S12" s="19">
        <f>[8]Janeiro!$D$22</f>
        <v>25</v>
      </c>
      <c r="T12" s="19">
        <f>[8]Janeiro!$D$23</f>
        <v>24.9</v>
      </c>
      <c r="U12" s="19">
        <f>[8]Janeiro!$D$24</f>
        <v>25</v>
      </c>
      <c r="V12" s="19">
        <f>[8]Janeiro!$D$25</f>
        <v>22.7</v>
      </c>
      <c r="W12" s="19">
        <f>[8]Janeiro!$D$26</f>
        <v>24.9</v>
      </c>
      <c r="X12" s="19">
        <f>[8]Janeiro!$D$27</f>
        <v>25.3</v>
      </c>
      <c r="Y12" s="19">
        <f>[8]Janeiro!$D$28</f>
        <v>24.3</v>
      </c>
      <c r="Z12" s="19">
        <f>[8]Janeiro!$D$29</f>
        <v>26.2</v>
      </c>
      <c r="AA12" s="19">
        <f>[8]Janeiro!$D$30</f>
        <v>22.2</v>
      </c>
      <c r="AB12" s="19">
        <f>[8]Janeiro!$D$31</f>
        <v>23.1</v>
      </c>
      <c r="AC12" s="19">
        <f>[8]Janeiro!$D$32</f>
        <v>22.9</v>
      </c>
      <c r="AD12" s="19">
        <f>[8]Janeiro!$D$33</f>
        <v>25.2</v>
      </c>
      <c r="AE12" s="19">
        <f>[8]Janeiro!$D$34</f>
        <v>24.2</v>
      </c>
      <c r="AF12" s="19">
        <f>[8]Janeiro!$D$35</f>
        <v>25.1</v>
      </c>
      <c r="AG12" s="38">
        <f t="shared" si="1"/>
        <v>21.6</v>
      </c>
      <c r="AH12" s="41">
        <f>AVERAGE(B12:AF12)</f>
        <v>24.370967741935488</v>
      </c>
    </row>
    <row r="13" spans="1:34" ht="17.100000000000001" customHeight="1" x14ac:dyDescent="0.2">
      <c r="A13" s="17" t="s">
        <v>51</v>
      </c>
      <c r="B13" s="19">
        <f>[9]Janeiro!$D$5</f>
        <v>20.399999999999999</v>
      </c>
      <c r="C13" s="19">
        <f>[9]Janeiro!$D$6</f>
        <v>19.5</v>
      </c>
      <c r="D13" s="20">
        <f>[9]Janeiro!$D$7</f>
        <v>20.6</v>
      </c>
      <c r="E13" s="20">
        <f>[9]Janeiro!$D$8</f>
        <v>20</v>
      </c>
      <c r="F13" s="20">
        <f>[9]Janeiro!$D$9</f>
        <v>20.6</v>
      </c>
      <c r="G13" s="20">
        <f>[9]Janeiro!$D$10</f>
        <v>20.6</v>
      </c>
      <c r="H13" s="20">
        <f>[9]Janeiro!$D$11</f>
        <v>22</v>
      </c>
      <c r="I13" s="20">
        <f>[9]Janeiro!$D$12</f>
        <v>20.5</v>
      </c>
      <c r="J13" s="20">
        <f>[9]Janeiro!$D$13</f>
        <v>20.399999999999999</v>
      </c>
      <c r="K13" s="20">
        <f>[9]Janeiro!$D$14</f>
        <v>20.3</v>
      </c>
      <c r="L13" s="20">
        <f>[9]Janeiro!$D$15</f>
        <v>19.5</v>
      </c>
      <c r="M13" s="20">
        <f>[9]Janeiro!$D$16</f>
        <v>19.3</v>
      </c>
      <c r="N13" s="20">
        <f>[9]Janeiro!$D$17</f>
        <v>19.399999999999999</v>
      </c>
      <c r="O13" s="20">
        <f>[9]Janeiro!$D$18</f>
        <v>18.600000000000001</v>
      </c>
      <c r="P13" s="19">
        <f>[9]Janeiro!$D$19</f>
        <v>17.7</v>
      </c>
      <c r="Q13" s="19">
        <f>[9]Janeiro!$D$20</f>
        <v>18.100000000000001</v>
      </c>
      <c r="R13" s="19">
        <f>[9]Janeiro!$D$21</f>
        <v>18.7</v>
      </c>
      <c r="S13" s="19">
        <f>[9]Janeiro!$D$22</f>
        <v>20.3</v>
      </c>
      <c r="T13" s="19">
        <f>[9]Janeiro!$D$23</f>
        <v>21</v>
      </c>
      <c r="U13" s="19">
        <f>[9]Janeiro!$D$24</f>
        <v>20.100000000000001</v>
      </c>
      <c r="V13" s="19">
        <f>[9]Janeiro!$D$25</f>
        <v>20.7</v>
      </c>
      <c r="W13" s="19">
        <f>[9]Janeiro!$D$26</f>
        <v>20.2</v>
      </c>
      <c r="X13" s="19">
        <f>[9]Janeiro!$D$27</f>
        <v>20</v>
      </c>
      <c r="Y13" s="19">
        <f>[9]Janeiro!$D$28</f>
        <v>20.2</v>
      </c>
      <c r="Z13" s="19">
        <f>[9]Janeiro!$D$29</f>
        <v>21.5</v>
      </c>
      <c r="AA13" s="19">
        <f>[9]Janeiro!$D$30</f>
        <v>21.1</v>
      </c>
      <c r="AB13" s="19">
        <f>[9]Janeiro!$D$31</f>
        <v>20.100000000000001</v>
      </c>
      <c r="AC13" s="19">
        <f>[9]Janeiro!$D$32</f>
        <v>21.5</v>
      </c>
      <c r="AD13" s="19">
        <f>[9]Janeiro!$D$33</f>
        <v>19.600000000000001</v>
      </c>
      <c r="AE13" s="19">
        <f>[9]Janeiro!$D$34</f>
        <v>21.7</v>
      </c>
      <c r="AF13" s="19">
        <f>[9]Janeiro!$D$35</f>
        <v>20.399999999999999</v>
      </c>
      <c r="AG13" s="38">
        <f>MIN(B13:AF13)</f>
        <v>17.7</v>
      </c>
      <c r="AH13" s="41">
        <f>AVERAGE(B13:AF13)</f>
        <v>20.148387096774197</v>
      </c>
    </row>
    <row r="14" spans="1:34" ht="17.100000000000001" customHeight="1" x14ac:dyDescent="0.2">
      <c r="A14" s="17" t="s">
        <v>6</v>
      </c>
      <c r="B14" s="20">
        <f>[10]Janeiro!$D$5</f>
        <v>23</v>
      </c>
      <c r="C14" s="20">
        <f>[10]Janeiro!$D$6</f>
        <v>22.2</v>
      </c>
      <c r="D14" s="20">
        <f>[10]Janeiro!$D$7</f>
        <v>21.5</v>
      </c>
      <c r="E14" s="20">
        <f>[10]Janeiro!$D$8</f>
        <v>22.3</v>
      </c>
      <c r="F14" s="20">
        <f>[10]Janeiro!$D$9</f>
        <v>22.4</v>
      </c>
      <c r="G14" s="20">
        <f>[10]Janeiro!$D$10</f>
        <v>22.2</v>
      </c>
      <c r="H14" s="20">
        <f>[10]Janeiro!$D$11</f>
        <v>23.3</v>
      </c>
      <c r="I14" s="20">
        <f>[10]Janeiro!$D$12</f>
        <v>23.4</v>
      </c>
      <c r="J14" s="20">
        <f>[10]Janeiro!$D$13</f>
        <v>22.9</v>
      </c>
      <c r="K14" s="20">
        <f>[10]Janeiro!$D$14</f>
        <v>23.1</v>
      </c>
      <c r="L14" s="20">
        <f>[10]Janeiro!$D$15</f>
        <v>22.3</v>
      </c>
      <c r="M14" s="20">
        <f>[10]Janeiro!$D$16</f>
        <v>20</v>
      </c>
      <c r="N14" s="20">
        <f>[10]Janeiro!$D$17</f>
        <v>20.100000000000001</v>
      </c>
      <c r="O14" s="20">
        <f>[10]Janeiro!$D$18</f>
        <v>20.9</v>
      </c>
      <c r="P14" s="20">
        <f>[10]Janeiro!$D$19</f>
        <v>21.5</v>
      </c>
      <c r="Q14" s="20">
        <f>[10]Janeiro!$D$20</f>
        <v>20.9</v>
      </c>
      <c r="R14" s="20">
        <f>[10]Janeiro!$D$21</f>
        <v>21.6</v>
      </c>
      <c r="S14" s="20">
        <f>[10]Janeiro!$D$22</f>
        <v>22.2</v>
      </c>
      <c r="T14" s="20">
        <f>[10]Janeiro!$D$23</f>
        <v>22.6</v>
      </c>
      <c r="U14" s="20">
        <f>[10]Janeiro!$D$24</f>
        <v>22.9</v>
      </c>
      <c r="V14" s="20">
        <f>[10]Janeiro!$D$25</f>
        <v>22.4</v>
      </c>
      <c r="W14" s="20">
        <f>[10]Janeiro!$D$26</f>
        <v>22</v>
      </c>
      <c r="X14" s="20">
        <f>[10]Janeiro!$D$27</f>
        <v>22.4</v>
      </c>
      <c r="Y14" s="20">
        <f>[10]Janeiro!$D$28</f>
        <v>22.1</v>
      </c>
      <c r="Z14" s="20">
        <f>[10]Janeiro!$D$29</f>
        <v>24.2</v>
      </c>
      <c r="AA14" s="20">
        <f>[10]Janeiro!$D$30</f>
        <v>23.1</v>
      </c>
      <c r="AB14" s="20">
        <f>[10]Janeiro!$D$31</f>
        <v>22.5</v>
      </c>
      <c r="AC14" s="20">
        <f>[10]Janeiro!$D$32</f>
        <v>23.2</v>
      </c>
      <c r="AD14" s="20">
        <f>[10]Janeiro!$D$33</f>
        <v>22.3</v>
      </c>
      <c r="AE14" s="20">
        <f>[10]Janeiro!$D$34</f>
        <v>24.4</v>
      </c>
      <c r="AF14" s="20">
        <f>[10]Janeiro!$D$35</f>
        <v>22.4</v>
      </c>
      <c r="AG14" s="38">
        <f t="shared" si="1"/>
        <v>20</v>
      </c>
      <c r="AH14" s="41">
        <f t="shared" si="2"/>
        <v>22.332258064516129</v>
      </c>
    </row>
    <row r="15" spans="1:34" ht="17.100000000000001" customHeight="1" x14ac:dyDescent="0.2">
      <c r="A15" s="17" t="s">
        <v>7</v>
      </c>
      <c r="B15" s="20">
        <f>[11]Janeiro!$D$5</f>
        <v>18.3</v>
      </c>
      <c r="C15" s="20">
        <f>[11]Janeiro!$D$6</f>
        <v>18</v>
      </c>
      <c r="D15" s="20">
        <f>[11]Janeiro!$D$7</f>
        <v>20.100000000000001</v>
      </c>
      <c r="E15" s="20">
        <f>[11]Janeiro!$D$8</f>
        <v>20.399999999999999</v>
      </c>
      <c r="F15" s="20">
        <f>[11]Janeiro!$D$9</f>
        <v>21.4</v>
      </c>
      <c r="G15" s="20">
        <f>[11]Janeiro!$D$10</f>
        <v>22.5</v>
      </c>
      <c r="H15" s="20">
        <f>[11]Janeiro!$D$11</f>
        <v>21.9</v>
      </c>
      <c r="I15" s="20">
        <f>[11]Janeiro!$D$12</f>
        <v>22.9</v>
      </c>
      <c r="J15" s="20">
        <f>[11]Janeiro!$D$13</f>
        <v>20.3</v>
      </c>
      <c r="K15" s="20">
        <f>[11]Janeiro!$D$14</f>
        <v>21.7</v>
      </c>
      <c r="L15" s="20">
        <f>[11]Janeiro!$D$15</f>
        <v>19.600000000000001</v>
      </c>
      <c r="M15" s="20">
        <f>[11]Janeiro!$D$16</f>
        <v>18.600000000000001</v>
      </c>
      <c r="N15" s="20">
        <f>[11]Janeiro!$D$17</f>
        <v>18.8</v>
      </c>
      <c r="O15" s="20">
        <f>[11]Janeiro!$D$18</f>
        <v>21.4</v>
      </c>
      <c r="P15" s="20">
        <f>[11]Janeiro!$D$19</f>
        <v>19.399999999999999</v>
      </c>
      <c r="Q15" s="20">
        <f>[11]Janeiro!$D$20</f>
        <v>18.8</v>
      </c>
      <c r="R15" s="20">
        <f>[11]Janeiro!$D$21</f>
        <v>19.100000000000001</v>
      </c>
      <c r="S15" s="20">
        <f>[11]Janeiro!$D$22</f>
        <v>20</v>
      </c>
      <c r="T15" s="20">
        <f>[11]Janeiro!$D$23</f>
        <v>20.399999999999999</v>
      </c>
      <c r="U15" s="20">
        <f>[11]Janeiro!$D$24</f>
        <v>19.399999999999999</v>
      </c>
      <c r="V15" s="20">
        <f>[11]Janeiro!$D$25</f>
        <v>21</v>
      </c>
      <c r="W15" s="20">
        <f>[11]Janeiro!$D$26</f>
        <v>20.100000000000001</v>
      </c>
      <c r="X15" s="20">
        <f>[11]Janeiro!$D$27</f>
        <v>21.9</v>
      </c>
      <c r="Y15" s="20">
        <f>[11]Janeiro!$D$28</f>
        <v>19.899999999999999</v>
      </c>
      <c r="Z15" s="20">
        <f>[11]Janeiro!$D$29</f>
        <v>23.2</v>
      </c>
      <c r="AA15" s="20">
        <f>[11]Janeiro!$D$30</f>
        <v>19.5</v>
      </c>
      <c r="AB15" s="20">
        <f>[11]Janeiro!$D$31</f>
        <v>15.6</v>
      </c>
      <c r="AC15" s="20">
        <f>[11]Janeiro!$D$32</f>
        <v>19</v>
      </c>
      <c r="AD15" s="20">
        <f>[11]Janeiro!$D$33</f>
        <v>22.1</v>
      </c>
      <c r="AE15" s="20">
        <f>[11]Janeiro!$D$34</f>
        <v>22.3</v>
      </c>
      <c r="AF15" s="20">
        <f>[11]Janeiro!$D$35</f>
        <v>22.7</v>
      </c>
      <c r="AG15" s="38">
        <f t="shared" si="1"/>
        <v>15.6</v>
      </c>
      <c r="AH15" s="41">
        <f>AVERAGE(B15:AF15)</f>
        <v>20.332258064516129</v>
      </c>
    </row>
    <row r="16" spans="1:34" ht="17.100000000000001" customHeight="1" x14ac:dyDescent="0.2">
      <c r="A16" s="17" t="s">
        <v>8</v>
      </c>
      <c r="B16" s="20">
        <f>[12]Janeiro!$D$5</f>
        <v>18.100000000000001</v>
      </c>
      <c r="C16" s="20">
        <f>[12]Janeiro!$D$6</f>
        <v>19.100000000000001</v>
      </c>
      <c r="D16" s="20">
        <f>[12]Janeiro!$D$7</f>
        <v>21.4</v>
      </c>
      <c r="E16" s="20">
        <f>[12]Janeiro!$D$8</f>
        <v>21.8</v>
      </c>
      <c r="F16" s="20">
        <f>[12]Janeiro!$D$9</f>
        <v>22.9</v>
      </c>
      <c r="G16" s="20">
        <f>[12]Janeiro!$D$10</f>
        <v>22.9</v>
      </c>
      <c r="H16" s="20">
        <f>[12]Janeiro!$D$11</f>
        <v>22.1</v>
      </c>
      <c r="I16" s="20">
        <f>[12]Janeiro!$D$12</f>
        <v>22.9</v>
      </c>
      <c r="J16" s="20">
        <f>[12]Janeiro!$D$13</f>
        <v>22.1</v>
      </c>
      <c r="K16" s="20">
        <f>[12]Janeiro!$D$14</f>
        <v>22.8</v>
      </c>
      <c r="L16" s="20">
        <f>[12]Janeiro!$D$15</f>
        <v>19.600000000000001</v>
      </c>
      <c r="M16" s="20">
        <f>[12]Janeiro!$D$16</f>
        <v>18.2</v>
      </c>
      <c r="N16" s="20">
        <f>[12]Janeiro!$D$17</f>
        <v>18.8</v>
      </c>
      <c r="O16" s="20">
        <f>[12]Janeiro!$D$18</f>
        <v>21.3</v>
      </c>
      <c r="P16" s="20">
        <f>[12]Janeiro!$D$19</f>
        <v>20.6</v>
      </c>
      <c r="Q16" s="20">
        <f>[12]Janeiro!$D$20</f>
        <v>20</v>
      </c>
      <c r="R16" s="20">
        <f>[12]Janeiro!$D$21</f>
        <v>18.8</v>
      </c>
      <c r="S16" s="20">
        <f>[12]Janeiro!$D$22</f>
        <v>19.2</v>
      </c>
      <c r="T16" s="20">
        <f>[12]Janeiro!$D$23</f>
        <v>21.5</v>
      </c>
      <c r="U16" s="20">
        <f>[12]Janeiro!$D$24</f>
        <v>20.100000000000001</v>
      </c>
      <c r="V16" s="20">
        <f>[12]Janeiro!$D$25</f>
        <v>21.2</v>
      </c>
      <c r="W16" s="20">
        <f>[12]Janeiro!$D$26</f>
        <v>19.3</v>
      </c>
      <c r="X16" s="20">
        <f>[12]Janeiro!$D$27</f>
        <v>20.5</v>
      </c>
      <c r="Y16" s="20">
        <f>[12]Janeiro!$D$28</f>
        <v>21.5</v>
      </c>
      <c r="Z16" s="20">
        <f>[12]Janeiro!$D$29</f>
        <v>22.4</v>
      </c>
      <c r="AA16" s="20">
        <f>[12]Janeiro!$D$30</f>
        <v>19.3</v>
      </c>
      <c r="AB16" s="20">
        <f>[12]Janeiro!$D$31</f>
        <v>14.5</v>
      </c>
      <c r="AC16" s="20">
        <f>[12]Janeiro!$D$32</f>
        <v>17.600000000000001</v>
      </c>
      <c r="AD16" s="20">
        <f>[12]Janeiro!$D$33</f>
        <v>21.1</v>
      </c>
      <c r="AE16" s="20">
        <f>[12]Janeiro!$D$34</f>
        <v>22.2</v>
      </c>
      <c r="AF16" s="20">
        <f>[12]Janeiro!$D$35</f>
        <v>22.2</v>
      </c>
      <c r="AG16" s="38">
        <f>MIN(B16:AF16)</f>
        <v>14.5</v>
      </c>
      <c r="AH16" s="41">
        <f>AVERAGE(B16:AF16)</f>
        <v>20.516129032258068</v>
      </c>
    </row>
    <row r="17" spans="1:34" ht="17.100000000000001" customHeight="1" x14ac:dyDescent="0.2">
      <c r="A17" s="17" t="s">
        <v>9</v>
      </c>
      <c r="B17" s="20">
        <f>[13]Janeiro!$D$5</f>
        <v>21.5</v>
      </c>
      <c r="C17" s="20">
        <f>[13]Janeiro!$D$6</f>
        <v>19.2</v>
      </c>
      <c r="D17" s="20">
        <f>[13]Janeiro!$D$7</f>
        <v>22.5</v>
      </c>
      <c r="E17" s="20">
        <f>[13]Janeiro!$D$8</f>
        <v>22.5</v>
      </c>
      <c r="F17" s="20">
        <f>[13]Janeiro!$D$9</f>
        <v>24</v>
      </c>
      <c r="G17" s="20">
        <f>[13]Janeiro!$D$10</f>
        <v>24</v>
      </c>
      <c r="H17" s="20">
        <f>[13]Janeiro!$D$11</f>
        <v>22.6</v>
      </c>
      <c r="I17" s="20">
        <f>[13]Janeiro!$D$12</f>
        <v>23.2</v>
      </c>
      <c r="J17" s="20">
        <f>[13]Janeiro!$D$13</f>
        <v>22.3</v>
      </c>
      <c r="K17" s="20">
        <f>[13]Janeiro!$D$14</f>
        <v>22.6</v>
      </c>
      <c r="L17" s="20">
        <f>[13]Janeiro!$D$15</f>
        <v>19.399999999999999</v>
      </c>
      <c r="M17" s="20">
        <f>[13]Janeiro!$D$16</f>
        <v>19</v>
      </c>
      <c r="N17" s="20">
        <f>[13]Janeiro!$D$17</f>
        <v>20.3</v>
      </c>
      <c r="O17" s="20">
        <f>[13]Janeiro!$D$18</f>
        <v>21.8</v>
      </c>
      <c r="P17" s="20">
        <f>[13]Janeiro!$D$19</f>
        <v>20.7</v>
      </c>
      <c r="Q17" s="20">
        <f>[13]Janeiro!$D$20</f>
        <v>20.3</v>
      </c>
      <c r="R17" s="20">
        <f>[13]Janeiro!$D$21</f>
        <v>19.100000000000001</v>
      </c>
      <c r="S17" s="20">
        <f>[13]Janeiro!$D$22</f>
        <v>20.5</v>
      </c>
      <c r="T17" s="20">
        <f>[13]Janeiro!$D$23</f>
        <v>21.6</v>
      </c>
      <c r="U17" s="20">
        <f>[13]Janeiro!$D$24</f>
        <v>21.7</v>
      </c>
      <c r="V17" s="20">
        <f>[13]Janeiro!$D$25</f>
        <v>21.3</v>
      </c>
      <c r="W17" s="20">
        <f>[13]Janeiro!$D$26</f>
        <v>19.899999999999999</v>
      </c>
      <c r="X17" s="20">
        <f>[13]Janeiro!$D$27</f>
        <v>21.7</v>
      </c>
      <c r="Y17" s="20">
        <f>[13]Janeiro!$D$28</f>
        <v>22.6</v>
      </c>
      <c r="Z17" s="20">
        <f>[13]Janeiro!$D$29</f>
        <v>24.1</v>
      </c>
      <c r="AA17" s="20">
        <f>[13]Janeiro!$D$30</f>
        <v>20.5</v>
      </c>
      <c r="AB17" s="20">
        <f>[13]Janeiro!$D$31</f>
        <v>18.899999999999999</v>
      </c>
      <c r="AC17" s="20">
        <f>[13]Janeiro!$D$32</f>
        <v>22.8</v>
      </c>
      <c r="AD17" s="20">
        <f>[13]Janeiro!$D$33</f>
        <v>21.5</v>
      </c>
      <c r="AE17" s="20">
        <f>[13]Janeiro!$D$34</f>
        <v>22.2</v>
      </c>
      <c r="AF17" s="20">
        <f>[13]Janeiro!$D$35</f>
        <v>23.8</v>
      </c>
      <c r="AG17" s="38">
        <f t="shared" ref="AG17:AG29" si="5">MIN(B17:AF17)</f>
        <v>18.899999999999999</v>
      </c>
      <c r="AH17" s="41">
        <f t="shared" ref="AH17:AH29" si="6">AVERAGE(B17:AF17)</f>
        <v>21.551612903225802</v>
      </c>
    </row>
    <row r="18" spans="1:34" ht="17.100000000000001" customHeight="1" x14ac:dyDescent="0.2">
      <c r="A18" s="17" t="s">
        <v>50</v>
      </c>
      <c r="B18" s="20">
        <f>[14]Janeiro!$D$5</f>
        <v>20.6</v>
      </c>
      <c r="C18" s="20">
        <f>[14]Janeiro!$D$6</f>
        <v>20.2</v>
      </c>
      <c r="D18" s="20">
        <f>[14]Janeiro!$D$7</f>
        <v>21.5</v>
      </c>
      <c r="E18" s="20">
        <f>[14]Janeiro!$D$8</f>
        <v>22.4</v>
      </c>
      <c r="F18" s="20">
        <f>[14]Janeiro!$D$9</f>
        <v>23.1</v>
      </c>
      <c r="G18" s="20">
        <f>[14]Janeiro!$D$10</f>
        <v>24.9</v>
      </c>
      <c r="H18" s="20">
        <f>[14]Janeiro!$D$11</f>
        <v>23.4</v>
      </c>
      <c r="I18" s="20">
        <f>[14]Janeiro!$D$12</f>
        <v>25.4</v>
      </c>
      <c r="J18" s="20">
        <f>[14]Janeiro!$D$13</f>
        <v>22.7</v>
      </c>
      <c r="K18" s="20">
        <f>[14]Janeiro!$D$14</f>
        <v>21.8</v>
      </c>
      <c r="L18" s="20">
        <f>[14]Janeiro!$D$15</f>
        <v>22.8</v>
      </c>
      <c r="M18" s="20">
        <f>[14]Janeiro!$D$16</f>
        <v>18.3</v>
      </c>
      <c r="N18" s="20">
        <f>[14]Janeiro!$D$17</f>
        <v>18.899999999999999</v>
      </c>
      <c r="O18" s="20">
        <f>[14]Janeiro!$D$18</f>
        <v>23.6</v>
      </c>
      <c r="P18" s="20">
        <f>[14]Janeiro!$D$19</f>
        <v>21</v>
      </c>
      <c r="Q18" s="20">
        <f>[14]Janeiro!$D$20</f>
        <v>20.5</v>
      </c>
      <c r="R18" s="20">
        <f>[14]Janeiro!$D$21</f>
        <v>22.1</v>
      </c>
      <c r="S18" s="20">
        <f>[14]Janeiro!$D$22</f>
        <v>21.8</v>
      </c>
      <c r="T18" s="20">
        <f>[14]Janeiro!$D$23</f>
        <v>22.9</v>
      </c>
      <c r="U18" s="20">
        <f>[14]Janeiro!$D$24</f>
        <v>19.7</v>
      </c>
      <c r="V18" s="20">
        <f>[14]Janeiro!$D$25</f>
        <v>20.5</v>
      </c>
      <c r="W18" s="20">
        <f>[14]Janeiro!$D$26</f>
        <v>22.9</v>
      </c>
      <c r="X18" s="20">
        <f>[14]Janeiro!$D$27</f>
        <v>22.1</v>
      </c>
      <c r="Y18" s="20">
        <f>[14]Janeiro!$D$28</f>
        <v>22</v>
      </c>
      <c r="Z18" s="20">
        <f>[14]Janeiro!$D$29</f>
        <v>22.6</v>
      </c>
      <c r="AA18" s="20">
        <f>[14]Janeiro!$D$30</f>
        <v>20.9</v>
      </c>
      <c r="AB18" s="20">
        <f>[14]Janeiro!$D$31</f>
        <v>15.7</v>
      </c>
      <c r="AC18" s="20">
        <f>[14]Janeiro!$D$32</f>
        <v>15.9</v>
      </c>
      <c r="AD18" s="20">
        <f>[14]Janeiro!$D$33</f>
        <v>21</v>
      </c>
      <c r="AE18" s="20">
        <f>[14]Janeiro!$D$34</f>
        <v>20.3</v>
      </c>
      <c r="AF18" s="20">
        <f>[14]Janeiro!$D$35</f>
        <v>23.1</v>
      </c>
      <c r="AG18" s="38">
        <f t="shared" ref="AG18" si="7">MIN(B18:AF18)</f>
        <v>15.7</v>
      </c>
      <c r="AH18" s="41">
        <f t="shared" ref="AH18" si="8">AVERAGE(B18:AF18)</f>
        <v>21.438709677419357</v>
      </c>
    </row>
    <row r="19" spans="1:34" ht="17.100000000000001" customHeight="1" x14ac:dyDescent="0.2">
      <c r="A19" s="17" t="s">
        <v>10</v>
      </c>
      <c r="B19" s="20">
        <f>[15]Janeiro!$D$5</f>
        <v>18.600000000000001</v>
      </c>
      <c r="C19" s="20">
        <f>[15]Janeiro!$D$6</f>
        <v>18.7</v>
      </c>
      <c r="D19" s="20">
        <f>[15]Janeiro!$D$7</f>
        <v>20.7</v>
      </c>
      <c r="E19" s="20">
        <f>[15]Janeiro!$D$8</f>
        <v>22.6</v>
      </c>
      <c r="F19" s="20">
        <f>[15]Janeiro!$D$9</f>
        <v>23.7</v>
      </c>
      <c r="G19" s="20">
        <f>[15]Janeiro!$D$10</f>
        <v>24.2</v>
      </c>
      <c r="H19" s="20">
        <f>[15]Janeiro!$D$11</f>
        <v>23.3</v>
      </c>
      <c r="I19" s="20">
        <f>[15]Janeiro!$D$12</f>
        <v>23.8</v>
      </c>
      <c r="J19" s="20">
        <f>[15]Janeiro!$D$13</f>
        <v>20.399999999999999</v>
      </c>
      <c r="K19" s="20">
        <f>[15]Janeiro!$D$14</f>
        <v>22.2</v>
      </c>
      <c r="L19" s="20">
        <f>[15]Janeiro!$D$15</f>
        <v>19.8</v>
      </c>
      <c r="M19" s="20">
        <f>[15]Janeiro!$D$16</f>
        <v>17.899999999999999</v>
      </c>
      <c r="N19" s="20">
        <f>[15]Janeiro!$D$17</f>
        <v>18</v>
      </c>
      <c r="O19" s="20">
        <f>[15]Janeiro!$D$18</f>
        <v>21.4</v>
      </c>
      <c r="P19" s="20">
        <f>[15]Janeiro!$D$19</f>
        <v>20.6</v>
      </c>
      <c r="Q19" s="20">
        <f>[15]Janeiro!$D$20</f>
        <v>20</v>
      </c>
      <c r="R19" s="20">
        <f>[15]Janeiro!$D$21</f>
        <v>19.399999999999999</v>
      </c>
      <c r="S19" s="20">
        <f>[15]Janeiro!$D$22</f>
        <v>19.8</v>
      </c>
      <c r="T19" s="20">
        <f>[15]Janeiro!$D$23</f>
        <v>20.9</v>
      </c>
      <c r="U19" s="20">
        <f>[15]Janeiro!$D$24</f>
        <v>19.7</v>
      </c>
      <c r="V19" s="20">
        <f>[15]Janeiro!$D$25</f>
        <v>21.4</v>
      </c>
      <c r="W19" s="20">
        <f>[15]Janeiro!$D$26</f>
        <v>19.8</v>
      </c>
      <c r="X19" s="20">
        <f>[15]Janeiro!$D$27</f>
        <v>21.5</v>
      </c>
      <c r="Y19" s="20">
        <f>[15]Janeiro!$D$28</f>
        <v>20.2</v>
      </c>
      <c r="Z19" s="20">
        <f>[15]Janeiro!$D$29</f>
        <v>22.4</v>
      </c>
      <c r="AA19" s="20">
        <f>[15]Janeiro!$D$30</f>
        <v>19.7</v>
      </c>
      <c r="AB19" s="20">
        <f>[15]Janeiro!$D$31</f>
        <v>15</v>
      </c>
      <c r="AC19" s="20">
        <f>[15]Janeiro!$D$32</f>
        <v>18.7</v>
      </c>
      <c r="AD19" s="20">
        <f>[15]Janeiro!$D$33</f>
        <v>21.8</v>
      </c>
      <c r="AE19" s="20">
        <f>[15]Janeiro!$D$34</f>
        <v>22.1</v>
      </c>
      <c r="AF19" s="20">
        <f>[15]Janeiro!$D$35</f>
        <v>22</v>
      </c>
      <c r="AG19" s="38">
        <f t="shared" si="5"/>
        <v>15</v>
      </c>
      <c r="AH19" s="41">
        <f t="shared" si="6"/>
        <v>20.654838709677421</v>
      </c>
    </row>
    <row r="20" spans="1:34" ht="17.100000000000001" customHeight="1" x14ac:dyDescent="0.2">
      <c r="A20" s="17" t="s">
        <v>11</v>
      </c>
      <c r="B20" s="20">
        <f>[16]Janeiro!$D$5</f>
        <v>19.899999999999999</v>
      </c>
      <c r="C20" s="20">
        <f>[16]Janeiro!$D$6</f>
        <v>18.899999999999999</v>
      </c>
      <c r="D20" s="20">
        <f>[16]Janeiro!$D$7</f>
        <v>19.100000000000001</v>
      </c>
      <c r="E20" s="20">
        <f>[16]Janeiro!$D$8</f>
        <v>19.600000000000001</v>
      </c>
      <c r="F20" s="20">
        <f>[16]Janeiro!$D$9</f>
        <v>20.100000000000001</v>
      </c>
      <c r="G20" s="20">
        <f>[16]Janeiro!$D$10</f>
        <v>21.5</v>
      </c>
      <c r="H20" s="20">
        <f>[16]Janeiro!$D$11</f>
        <v>21.9</v>
      </c>
      <c r="I20" s="20">
        <f>[16]Janeiro!$D$12</f>
        <v>23.6</v>
      </c>
      <c r="J20" s="20">
        <f>[16]Janeiro!$D$13</f>
        <v>20.5</v>
      </c>
      <c r="K20" s="20">
        <f>[16]Janeiro!$D$14</f>
        <v>20.100000000000001</v>
      </c>
      <c r="L20" s="20">
        <f>[16]Janeiro!$D$15</f>
        <v>20</v>
      </c>
      <c r="M20" s="20">
        <f>[16]Janeiro!$D$16</f>
        <v>15.5</v>
      </c>
      <c r="N20" s="20">
        <f>[16]Janeiro!$D$17</f>
        <v>17.600000000000001</v>
      </c>
      <c r="O20" s="20">
        <f>[16]Janeiro!$D$18</f>
        <v>20.2</v>
      </c>
      <c r="P20" s="20">
        <f>[16]Janeiro!$D$19</f>
        <v>19</v>
      </c>
      <c r="Q20" s="20">
        <f>[16]Janeiro!$D$20</f>
        <v>18.399999999999999</v>
      </c>
      <c r="R20" s="20">
        <f>[16]Janeiro!$D$21</f>
        <v>18.2</v>
      </c>
      <c r="S20" s="20">
        <f>[16]Janeiro!$D$22</f>
        <v>18.5</v>
      </c>
      <c r="T20" s="20">
        <f>[16]Janeiro!$D$23</f>
        <v>20.7</v>
      </c>
      <c r="U20" s="20">
        <f>[16]Janeiro!$D$24</f>
        <v>19.7</v>
      </c>
      <c r="V20" s="20">
        <f>[16]Janeiro!$D$25</f>
        <v>21.5</v>
      </c>
      <c r="W20" s="20">
        <f>[16]Janeiro!$D$26</f>
        <v>19.899999999999999</v>
      </c>
      <c r="X20" s="20">
        <f>[16]Janeiro!$D$27</f>
        <v>18.100000000000001</v>
      </c>
      <c r="Y20" s="20">
        <f>[16]Janeiro!$D$28</f>
        <v>19.5</v>
      </c>
      <c r="Z20" s="20">
        <f>[16]Janeiro!$D$29</f>
        <v>22.5</v>
      </c>
      <c r="AA20" s="20">
        <f>[16]Janeiro!$D$30</f>
        <v>20.100000000000001</v>
      </c>
      <c r="AB20" s="20">
        <f>[16]Janeiro!$D$31</f>
        <v>14.4</v>
      </c>
      <c r="AC20" s="20">
        <f>[16]Janeiro!$D$32</f>
        <v>16.100000000000001</v>
      </c>
      <c r="AD20" s="20">
        <f>[16]Janeiro!$D$33</f>
        <v>18.7</v>
      </c>
      <c r="AE20" s="20">
        <f>[16]Janeiro!$D$34</f>
        <v>19.2</v>
      </c>
      <c r="AF20" s="20">
        <f>[16]Janeiro!$D$35</f>
        <v>20.2</v>
      </c>
      <c r="AG20" s="38">
        <f t="shared" si="5"/>
        <v>14.4</v>
      </c>
      <c r="AH20" s="41">
        <f t="shared" si="6"/>
        <v>19.458064516129035</v>
      </c>
    </row>
    <row r="21" spans="1:34" ht="17.100000000000001" customHeight="1" x14ac:dyDescent="0.2">
      <c r="A21" s="17" t="s">
        <v>12</v>
      </c>
      <c r="B21" s="20">
        <f>[17]Janeiro!$D$5</f>
        <v>20.8</v>
      </c>
      <c r="C21" s="20">
        <f>[17]Janeiro!$D$6</f>
        <v>21.1</v>
      </c>
      <c r="D21" s="20">
        <f>[17]Janeiro!$D$7</f>
        <v>23.2</v>
      </c>
      <c r="E21" s="20">
        <f>[17]Janeiro!$D$8</f>
        <v>24.3</v>
      </c>
      <c r="F21" s="20">
        <f>[17]Janeiro!$D$9</f>
        <v>23</v>
      </c>
      <c r="G21" s="20">
        <f>[17]Janeiro!$D$10</f>
        <v>24.2</v>
      </c>
      <c r="H21" s="20">
        <f>[17]Janeiro!$D$11</f>
        <v>24.6</v>
      </c>
      <c r="I21" s="20">
        <f>[17]Janeiro!$D$12</f>
        <v>24.5</v>
      </c>
      <c r="J21" s="20">
        <f>[17]Janeiro!$D$13</f>
        <v>23.3</v>
      </c>
      <c r="K21" s="20">
        <f>[17]Janeiro!$D$14</f>
        <v>22.8</v>
      </c>
      <c r="L21" s="20">
        <f>[17]Janeiro!$D$15</f>
        <v>23.5</v>
      </c>
      <c r="M21" s="20">
        <f>[17]Janeiro!$D$16</f>
        <v>20.100000000000001</v>
      </c>
      <c r="N21" s="20">
        <f>[17]Janeiro!$D$17</f>
        <v>21.4</v>
      </c>
      <c r="O21" s="20">
        <f>[17]Janeiro!$D$18</f>
        <v>24</v>
      </c>
      <c r="P21" s="20">
        <f>[17]Janeiro!$D$19</f>
        <v>23.2</v>
      </c>
      <c r="Q21" s="20">
        <f>[17]Janeiro!$D$20</f>
        <v>21.2</v>
      </c>
      <c r="R21" s="20">
        <f>[17]Janeiro!$D$21</f>
        <v>22.2</v>
      </c>
      <c r="S21" s="20">
        <f>[17]Janeiro!$D$22</f>
        <v>23.6</v>
      </c>
      <c r="T21" s="20">
        <f>[17]Janeiro!$D$23</f>
        <v>22.8</v>
      </c>
      <c r="U21" s="20">
        <f>[17]Janeiro!$D$24</f>
        <v>22</v>
      </c>
      <c r="V21" s="20">
        <f>[17]Janeiro!$D$25</f>
        <v>21.6</v>
      </c>
      <c r="W21" s="20">
        <f>[17]Janeiro!$D$26</f>
        <v>22.9</v>
      </c>
      <c r="X21" s="20">
        <f>[17]Janeiro!$D$27</f>
        <v>22.8</v>
      </c>
      <c r="Y21" s="20">
        <f>[17]Janeiro!$D$28</f>
        <v>23.3</v>
      </c>
      <c r="Z21" s="20">
        <f>[17]Janeiro!$D$29</f>
        <v>24</v>
      </c>
      <c r="AA21" s="20">
        <f>[17]Janeiro!$D$30</f>
        <v>21.8</v>
      </c>
      <c r="AB21" s="20">
        <f>[17]Janeiro!$D$31</f>
        <v>20.2</v>
      </c>
      <c r="AC21" s="20">
        <f>[17]Janeiro!$D$32</f>
        <v>17.8</v>
      </c>
      <c r="AD21" s="20">
        <f>[17]Janeiro!$D$33</f>
        <v>24.1</v>
      </c>
      <c r="AE21" s="20">
        <f>[17]Janeiro!$D$34</f>
        <v>24.3</v>
      </c>
      <c r="AF21" s="20">
        <f>[17]Janeiro!$D$35</f>
        <v>24.6</v>
      </c>
      <c r="AG21" s="38">
        <f t="shared" si="5"/>
        <v>17.8</v>
      </c>
      <c r="AH21" s="41">
        <f t="shared" si="6"/>
        <v>22.683870967741932</v>
      </c>
    </row>
    <row r="22" spans="1:34" ht="17.100000000000001" customHeight="1" x14ac:dyDescent="0.2">
      <c r="A22" s="17" t="s">
        <v>13</v>
      </c>
      <c r="B22" s="20">
        <f>[18]Janeiro!$D$5</f>
        <v>23.7</v>
      </c>
      <c r="C22" s="20">
        <f>[18]Janeiro!$D$6</f>
        <v>21.7</v>
      </c>
      <c r="D22" s="20">
        <f>[18]Janeiro!$D$7</f>
        <v>23.8</v>
      </c>
      <c r="E22" s="20">
        <f>[18]Janeiro!$D$8</f>
        <v>23.8</v>
      </c>
      <c r="F22" s="20">
        <f>[18]Janeiro!$D$9</f>
        <v>22.8</v>
      </c>
      <c r="G22" s="20">
        <f>[18]Janeiro!$D$10</f>
        <v>24.3</v>
      </c>
      <c r="H22" s="20">
        <f>[18]Janeiro!$D$11</f>
        <v>24.5</v>
      </c>
      <c r="I22" s="20">
        <f>[18]Janeiro!$D$12</f>
        <v>25.7</v>
      </c>
      <c r="J22" s="20">
        <f>[18]Janeiro!$D$13</f>
        <v>25.9</v>
      </c>
      <c r="K22" s="20">
        <f>[18]Janeiro!$D$14</f>
        <v>22.7</v>
      </c>
      <c r="L22" s="20">
        <f>[18]Janeiro!$D$15</f>
        <v>23.8</v>
      </c>
      <c r="M22" s="20">
        <f>[18]Janeiro!$D$16</f>
        <v>19.899999999999999</v>
      </c>
      <c r="N22" s="20">
        <f>[18]Janeiro!$D$17</f>
        <v>22.5</v>
      </c>
      <c r="O22" s="20">
        <f>[18]Janeiro!$D$18</f>
        <v>21.5</v>
      </c>
      <c r="P22" s="20">
        <f>[18]Janeiro!$D$19</f>
        <v>22.5</v>
      </c>
      <c r="Q22" s="20">
        <f>[18]Janeiro!$D$20</f>
        <v>21.9</v>
      </c>
      <c r="R22" s="20">
        <f>[18]Janeiro!$D$21</f>
        <v>23.2</v>
      </c>
      <c r="S22" s="20">
        <f>[18]Janeiro!$D$22</f>
        <v>22.6</v>
      </c>
      <c r="T22" s="20">
        <f>[18]Janeiro!$D$23</f>
        <v>23.4</v>
      </c>
      <c r="U22" s="20">
        <f>[18]Janeiro!$D$24</f>
        <v>24.7</v>
      </c>
      <c r="V22" s="20">
        <f>[18]Janeiro!$D$25</f>
        <v>21</v>
      </c>
      <c r="W22" s="20">
        <f>[18]Janeiro!$D$26</f>
        <v>24.1</v>
      </c>
      <c r="X22" s="20">
        <f>[18]Janeiro!$D$27</f>
        <v>24.4</v>
      </c>
      <c r="Y22" s="20">
        <f>[18]Janeiro!$D$28</f>
        <v>24.5</v>
      </c>
      <c r="Z22" s="20">
        <f>[18]Janeiro!$D$29</f>
        <v>24.2</v>
      </c>
      <c r="AA22" s="20">
        <f>[18]Janeiro!$D$30</f>
        <v>21.9</v>
      </c>
      <c r="AB22" s="20">
        <f>[18]Janeiro!$D$31</f>
        <v>22.1</v>
      </c>
      <c r="AC22" s="20">
        <f>[18]Janeiro!$D$32</f>
        <v>20.2</v>
      </c>
      <c r="AD22" s="20">
        <f>[18]Janeiro!$D$33</f>
        <v>25.2</v>
      </c>
      <c r="AE22" s="20">
        <f>[18]Janeiro!$D$34</f>
        <v>23.3</v>
      </c>
      <c r="AF22" s="20">
        <f>[18]Janeiro!$D$35</f>
        <v>25.1</v>
      </c>
      <c r="AG22" s="38">
        <f t="shared" si="5"/>
        <v>19.899999999999999</v>
      </c>
      <c r="AH22" s="41">
        <f t="shared" si="6"/>
        <v>23.254838709677422</v>
      </c>
    </row>
    <row r="23" spans="1:34" ht="17.100000000000001" customHeight="1" x14ac:dyDescent="0.2">
      <c r="A23" s="17" t="s">
        <v>14</v>
      </c>
      <c r="B23" s="20">
        <f>[19]Janeiro!$D$5</f>
        <v>21.6</v>
      </c>
      <c r="C23" s="20">
        <f>[19]Janeiro!$D$6</f>
        <v>22.3</v>
      </c>
      <c r="D23" s="20">
        <f>[19]Janeiro!$D$7</f>
        <v>22.8</v>
      </c>
      <c r="E23" s="20">
        <f>[19]Janeiro!$D$8</f>
        <v>23.1</v>
      </c>
      <c r="F23" s="20">
        <f>[19]Janeiro!$D$9</f>
        <v>21.2</v>
      </c>
      <c r="G23" s="20">
        <f>[19]Janeiro!$D$10</f>
        <v>23.5</v>
      </c>
      <c r="H23" s="20">
        <f>[19]Janeiro!$D$11</f>
        <v>20.9</v>
      </c>
      <c r="I23" s="20">
        <f>[19]Janeiro!$D$12</f>
        <v>23</v>
      </c>
      <c r="J23" s="20">
        <f>[19]Janeiro!$D$13</f>
        <v>23.4</v>
      </c>
      <c r="K23" s="20">
        <f>[19]Janeiro!$D$14</f>
        <v>23.5</v>
      </c>
      <c r="L23" s="20">
        <f>[19]Janeiro!$D$15</f>
        <v>21.1</v>
      </c>
      <c r="M23" s="20">
        <f>[19]Janeiro!$D$16</f>
        <v>21.4</v>
      </c>
      <c r="N23" s="20">
        <f>[19]Janeiro!$D$17</f>
        <v>20.9</v>
      </c>
      <c r="O23" s="20">
        <f>[19]Janeiro!$D$18</f>
        <v>20.9</v>
      </c>
      <c r="P23" s="20">
        <f>[19]Janeiro!$D$19</f>
        <v>21.3</v>
      </c>
      <c r="Q23" s="20">
        <f>[19]Janeiro!$D$20</f>
        <v>20.8</v>
      </c>
      <c r="R23" s="20">
        <f>[19]Janeiro!$D$21</f>
        <v>20.2</v>
      </c>
      <c r="S23" s="20">
        <f>[19]Janeiro!$D$22</f>
        <v>21.7</v>
      </c>
      <c r="T23" s="20">
        <f>[19]Janeiro!$D$23</f>
        <v>22.5</v>
      </c>
      <c r="U23" s="20">
        <f>[19]Janeiro!$D$24</f>
        <v>23.5</v>
      </c>
      <c r="V23" s="20">
        <f>[19]Janeiro!$D$25</f>
        <v>21.8</v>
      </c>
      <c r="W23" s="20">
        <f>[19]Janeiro!$D$26</f>
        <v>20.399999999999999</v>
      </c>
      <c r="X23" s="20">
        <f>[19]Janeiro!$D$27</f>
        <v>22.6</v>
      </c>
      <c r="Y23" s="20">
        <f>[19]Janeiro!$D$28</f>
        <v>22.6</v>
      </c>
      <c r="Z23" s="20">
        <f>[19]Janeiro!$D$29</f>
        <v>23.6</v>
      </c>
      <c r="AA23" s="20">
        <f>[19]Janeiro!$D$30</f>
        <v>22.9</v>
      </c>
      <c r="AB23" s="20">
        <f>[19]Janeiro!$D$31</f>
        <v>23.1</v>
      </c>
      <c r="AC23" s="20">
        <f>[19]Janeiro!$D$32</f>
        <v>23.8</v>
      </c>
      <c r="AD23" s="20">
        <f>[19]Janeiro!$D$33</f>
        <v>24</v>
      </c>
      <c r="AE23" s="20">
        <f>[19]Janeiro!$D$34</f>
        <v>23.5</v>
      </c>
      <c r="AF23" s="20">
        <f>[19]Janeiro!$D$35</f>
        <v>22.3</v>
      </c>
      <c r="AG23" s="38">
        <f t="shared" si="5"/>
        <v>20.2</v>
      </c>
      <c r="AH23" s="41">
        <f t="shared" si="6"/>
        <v>22.264516129032256</v>
      </c>
    </row>
    <row r="24" spans="1:34" ht="17.100000000000001" customHeight="1" x14ac:dyDescent="0.2">
      <c r="A24" s="17" t="s">
        <v>15</v>
      </c>
      <c r="B24" s="20">
        <f>[20]Janeiro!$D$5</f>
        <v>16.7</v>
      </c>
      <c r="C24" s="20">
        <f>[20]Janeiro!$D$6</f>
        <v>17.5</v>
      </c>
      <c r="D24" s="20">
        <f>[20]Janeiro!$D$7</f>
        <v>19.399999999999999</v>
      </c>
      <c r="E24" s="20">
        <f>[20]Janeiro!$D$8</f>
        <v>19.5</v>
      </c>
      <c r="F24" s="20">
        <f>[20]Janeiro!$D$9</f>
        <v>19.899999999999999</v>
      </c>
      <c r="G24" s="20">
        <f>[20]Janeiro!$D$10</f>
        <v>23.4</v>
      </c>
      <c r="H24" s="20">
        <f>[20]Janeiro!$D$11</f>
        <v>21.2</v>
      </c>
      <c r="I24" s="20">
        <f>[20]Janeiro!$D$12</f>
        <v>24.3</v>
      </c>
      <c r="J24" s="20">
        <f>[20]Janeiro!$D$13</f>
        <v>20.3</v>
      </c>
      <c r="K24" s="20">
        <f>[20]Janeiro!$D$14</f>
        <v>21.1</v>
      </c>
      <c r="L24" s="20">
        <f>[20]Janeiro!$D$15</f>
        <v>19.2</v>
      </c>
      <c r="M24" s="20">
        <f>[20]Janeiro!$D$16</f>
        <v>16.100000000000001</v>
      </c>
      <c r="N24" s="20">
        <f>[20]Janeiro!$D$17</f>
        <v>16.600000000000001</v>
      </c>
      <c r="O24" s="20">
        <f>[20]Janeiro!$D$18</f>
        <v>19.899999999999999</v>
      </c>
      <c r="P24" s="20">
        <f>[20]Janeiro!$D$19</f>
        <v>18.2</v>
      </c>
      <c r="Q24" s="20">
        <f>[20]Janeiro!$D$20</f>
        <v>19.399999999999999</v>
      </c>
      <c r="R24" s="20">
        <f>[20]Janeiro!$D$21</f>
        <v>19.3</v>
      </c>
      <c r="S24" s="20">
        <f>[20]Janeiro!$D$22</f>
        <v>20.6</v>
      </c>
      <c r="T24" s="20">
        <f>[20]Janeiro!$D$23</f>
        <v>21.9</v>
      </c>
      <c r="U24" s="20">
        <f>[20]Janeiro!$D$24</f>
        <v>19.5</v>
      </c>
      <c r="V24" s="20">
        <f>[20]Janeiro!$D$25</f>
        <v>20.2</v>
      </c>
      <c r="W24" s="20">
        <f>[20]Janeiro!$D$26</f>
        <v>18.899999999999999</v>
      </c>
      <c r="X24" s="20">
        <f>[20]Janeiro!$D$27</f>
        <v>20</v>
      </c>
      <c r="Y24" s="20">
        <f>[20]Janeiro!$D$28</f>
        <v>20.399999999999999</v>
      </c>
      <c r="Z24" s="20">
        <f>[20]Janeiro!$D$29</f>
        <v>21.6</v>
      </c>
      <c r="AA24" s="20">
        <f>[20]Janeiro!$D$30</f>
        <v>18</v>
      </c>
      <c r="AB24" s="20">
        <f>[20]Janeiro!$D$31</f>
        <v>16.600000000000001</v>
      </c>
      <c r="AC24" s="20">
        <f>[20]Janeiro!$D$32</f>
        <v>18.8</v>
      </c>
      <c r="AD24" s="20">
        <f>[20]Janeiro!$D$33</f>
        <v>20</v>
      </c>
      <c r="AE24" s="20">
        <f>[20]Janeiro!$D$34</f>
        <v>19.899999999999999</v>
      </c>
      <c r="AF24" s="20">
        <f>[20]Janeiro!$D$35</f>
        <v>19.5</v>
      </c>
      <c r="AG24" s="38">
        <f t="shared" si="5"/>
        <v>16.100000000000001</v>
      </c>
      <c r="AH24" s="41">
        <f t="shared" si="6"/>
        <v>19.609677419354835</v>
      </c>
    </row>
    <row r="25" spans="1:34" ht="17.100000000000001" customHeight="1" x14ac:dyDescent="0.2">
      <c r="A25" s="17" t="s">
        <v>16</v>
      </c>
      <c r="B25" s="20">
        <f>[21]Janeiro!$D$5</f>
        <v>19.399999999999999</v>
      </c>
      <c r="C25" s="20">
        <f>[21]Janeiro!$D$6</f>
        <v>20.8</v>
      </c>
      <c r="D25" s="20">
        <f>[21]Janeiro!$D$7</f>
        <v>21.9</v>
      </c>
      <c r="E25" s="20">
        <f>[21]Janeiro!$D$8</f>
        <v>24</v>
      </c>
      <c r="F25" s="20">
        <f>[21]Janeiro!$D$9</f>
        <v>25</v>
      </c>
      <c r="G25" s="20">
        <f>[21]Janeiro!$D$10</f>
        <v>25.4</v>
      </c>
      <c r="H25" s="20">
        <f>[21]Janeiro!$D$11</f>
        <v>26.8</v>
      </c>
      <c r="I25" s="20">
        <f>[21]Janeiro!$D$12</f>
        <v>27.9</v>
      </c>
      <c r="J25" s="20">
        <f>[21]Janeiro!$D$13</f>
        <v>23.2</v>
      </c>
      <c r="K25" s="20">
        <f>[21]Janeiro!$D$14</f>
        <v>22.4</v>
      </c>
      <c r="L25" s="20">
        <f>[21]Janeiro!$D$15</f>
        <v>23.8</v>
      </c>
      <c r="M25" s="20">
        <f>[21]Janeiro!$D$16</f>
        <v>21.3</v>
      </c>
      <c r="N25" s="20">
        <f>[21]Janeiro!$D$17</f>
        <v>20</v>
      </c>
      <c r="O25" s="20">
        <f>[21]Janeiro!$D$18</f>
        <v>21.9</v>
      </c>
      <c r="P25" s="20">
        <f>[21]Janeiro!$D$19</f>
        <v>23.1</v>
      </c>
      <c r="Q25" s="20">
        <f>[21]Janeiro!$D$20</f>
        <v>23.5</v>
      </c>
      <c r="R25" s="20">
        <f>[21]Janeiro!$D$21</f>
        <v>22.4</v>
      </c>
      <c r="S25" s="20">
        <f>[21]Janeiro!$D$22</f>
        <v>23.7</v>
      </c>
      <c r="T25" s="20">
        <f>[21]Janeiro!$D$23</f>
        <v>23.2</v>
      </c>
      <c r="U25" s="20">
        <f>[21]Janeiro!$D$24</f>
        <v>21.5</v>
      </c>
      <c r="V25" s="20">
        <f>[21]Janeiro!$D$25</f>
        <v>19.7</v>
      </c>
      <c r="W25" s="20">
        <f>[21]Janeiro!$D$26</f>
        <v>24</v>
      </c>
      <c r="X25" s="20">
        <f>[21]Janeiro!$D$27</f>
        <v>26.1</v>
      </c>
      <c r="Y25" s="20">
        <f>[21]Janeiro!$D$28</f>
        <v>25.9</v>
      </c>
      <c r="Z25" s="20">
        <f>[21]Janeiro!$D$29</f>
        <v>21.7</v>
      </c>
      <c r="AA25" s="20">
        <f>[21]Janeiro!$D$30</f>
        <v>21</v>
      </c>
      <c r="AB25" s="20">
        <f>[21]Janeiro!$D$31</f>
        <v>17.3</v>
      </c>
      <c r="AC25" s="20">
        <f>[21]Janeiro!$D$32</f>
        <v>18.2</v>
      </c>
      <c r="AD25" s="20">
        <f>[21]Janeiro!$D$33</f>
        <v>22.3</v>
      </c>
      <c r="AE25" s="20">
        <f>[21]Janeiro!$D$34</f>
        <v>21.6</v>
      </c>
      <c r="AF25" s="20">
        <f>[21]Janeiro!$D$35</f>
        <v>26</v>
      </c>
      <c r="AG25" s="38">
        <f t="shared" si="5"/>
        <v>17.3</v>
      </c>
      <c r="AH25" s="41">
        <f t="shared" si="6"/>
        <v>22.741935483870968</v>
      </c>
    </row>
    <row r="26" spans="1:34" ht="17.100000000000001" customHeight="1" x14ac:dyDescent="0.2">
      <c r="A26" s="17" t="s">
        <v>17</v>
      </c>
      <c r="B26" s="20">
        <f>[22]Janeiro!$D$5</f>
        <v>20.8</v>
      </c>
      <c r="C26" s="20">
        <f>[22]Janeiro!$D$6</f>
        <v>19.3</v>
      </c>
      <c r="D26" s="20">
        <f>[22]Janeiro!$D$7</f>
        <v>19.3</v>
      </c>
      <c r="E26" s="20">
        <f>[22]Janeiro!$D$8</f>
        <v>20.3</v>
      </c>
      <c r="F26" s="20">
        <f>[22]Janeiro!$D$9</f>
        <v>20.2</v>
      </c>
      <c r="G26" s="20">
        <f>[22]Janeiro!$D$10</f>
        <v>22.2</v>
      </c>
      <c r="H26" s="20">
        <f>[22]Janeiro!$D$11</f>
        <v>23</v>
      </c>
      <c r="I26" s="20">
        <f>[22]Janeiro!$D$12</f>
        <v>23.1</v>
      </c>
      <c r="J26" s="20">
        <f>[22]Janeiro!$D$13</f>
        <v>21.1</v>
      </c>
      <c r="K26" s="20">
        <f>[22]Janeiro!$D$14</f>
        <v>20.7</v>
      </c>
      <c r="L26" s="20">
        <f>[22]Janeiro!$D$15</f>
        <v>19.8</v>
      </c>
      <c r="M26" s="20">
        <f>[22]Janeiro!$D$16</f>
        <v>16.399999999999999</v>
      </c>
      <c r="N26" s="20">
        <f>[22]Janeiro!$D$17</f>
        <v>18.899999999999999</v>
      </c>
      <c r="O26" s="20">
        <f>[22]Janeiro!$D$18</f>
        <v>20.100000000000001</v>
      </c>
      <c r="P26" s="20">
        <f>[22]Janeiro!$D$19</f>
        <v>20.399999999999999</v>
      </c>
      <c r="Q26" s="20">
        <f>[22]Janeiro!$D$20</f>
        <v>18.7</v>
      </c>
      <c r="R26" s="20">
        <f>[22]Janeiro!$D$21</f>
        <v>18.8</v>
      </c>
      <c r="S26" s="20">
        <f>[22]Janeiro!$D$22</f>
        <v>19.8</v>
      </c>
      <c r="T26" s="20">
        <f>[22]Janeiro!$D$23</f>
        <v>20.5</v>
      </c>
      <c r="U26" s="20">
        <f>[22]Janeiro!$D$24</f>
        <v>17.899999999999999</v>
      </c>
      <c r="V26" s="20">
        <f>[22]Janeiro!$D$25</f>
        <v>21.7</v>
      </c>
      <c r="W26" s="20">
        <f>[22]Janeiro!$D$26</f>
        <v>20.8</v>
      </c>
      <c r="X26" s="20">
        <f>[22]Janeiro!$D$27</f>
        <v>18</v>
      </c>
      <c r="Y26" s="20">
        <f>[22]Janeiro!$D$28</f>
        <v>19.399999999999999</v>
      </c>
      <c r="Z26" s="20">
        <f>[22]Janeiro!$D$29</f>
        <v>22.2</v>
      </c>
      <c r="AA26" s="20">
        <f>[22]Janeiro!$D$30</f>
        <v>20.100000000000001</v>
      </c>
      <c r="AB26" s="20">
        <f>[22]Janeiro!$D$31</f>
        <v>13.7</v>
      </c>
      <c r="AC26" s="20">
        <f>[22]Janeiro!$D$32</f>
        <v>17</v>
      </c>
      <c r="AD26" s="20">
        <f>[22]Janeiro!$D$33</f>
        <v>20.9</v>
      </c>
      <c r="AE26" s="20">
        <f>[22]Janeiro!$D$34</f>
        <v>20.3</v>
      </c>
      <c r="AF26" s="20">
        <f>[22]Janeiro!$D$35</f>
        <v>20.6</v>
      </c>
      <c r="AG26" s="38">
        <f t="shared" si="5"/>
        <v>13.7</v>
      </c>
      <c r="AH26" s="41">
        <f t="shared" si="6"/>
        <v>19.870967741935484</v>
      </c>
    </row>
    <row r="27" spans="1:34" ht="17.100000000000001" customHeight="1" x14ac:dyDescent="0.2">
      <c r="A27" s="17" t="s">
        <v>18</v>
      </c>
      <c r="B27" s="20">
        <f>[23]Janeiro!$D$5</f>
        <v>20.8</v>
      </c>
      <c r="C27" s="20">
        <f>[23]Janeiro!$D$6</f>
        <v>20.100000000000001</v>
      </c>
      <c r="D27" s="20">
        <f>[23]Janeiro!$D$7</f>
        <v>18.3</v>
      </c>
      <c r="E27" s="20">
        <f>[23]Janeiro!$D$8</f>
        <v>20.2</v>
      </c>
      <c r="F27" s="20">
        <f>[23]Janeiro!$D$9</f>
        <v>20.2</v>
      </c>
      <c r="G27" s="20">
        <f>[23]Janeiro!$D$10</f>
        <v>20.9</v>
      </c>
      <c r="H27" s="20">
        <f>[23]Janeiro!$D$11</f>
        <v>22</v>
      </c>
      <c r="I27" s="20">
        <f>[23]Janeiro!$D$12</f>
        <v>21.9</v>
      </c>
      <c r="J27" s="20">
        <f>[23]Janeiro!$D$13</f>
        <v>21.3</v>
      </c>
      <c r="K27" s="20">
        <f>[23]Janeiro!$D$14</f>
        <v>20.5</v>
      </c>
      <c r="L27" s="20">
        <f>[23]Janeiro!$D$15</f>
        <v>20</v>
      </c>
      <c r="M27" s="20">
        <f>[23]Janeiro!$D$16</f>
        <v>17.600000000000001</v>
      </c>
      <c r="N27" s="20">
        <f>[23]Janeiro!$D$17</f>
        <v>18.2</v>
      </c>
      <c r="O27" s="20">
        <f>[23]Janeiro!$D$18</f>
        <v>19</v>
      </c>
      <c r="P27" s="20">
        <f>[23]Janeiro!$D$19</f>
        <v>18.2</v>
      </c>
      <c r="Q27" s="20">
        <f>[23]Janeiro!$D$20</f>
        <v>18.100000000000001</v>
      </c>
      <c r="R27" s="20">
        <f>[23]Janeiro!$D$21</f>
        <v>18.7</v>
      </c>
      <c r="S27" s="20">
        <f>[23]Janeiro!$D$22</f>
        <v>21</v>
      </c>
      <c r="T27" s="20">
        <f>[23]Janeiro!$D$23</f>
        <v>19.100000000000001</v>
      </c>
      <c r="U27" s="20">
        <f>[23]Janeiro!$D$24</f>
        <v>21.2</v>
      </c>
      <c r="V27" s="20">
        <f>[23]Janeiro!$D$25</f>
        <v>18.899999999999999</v>
      </c>
      <c r="W27" s="20">
        <f>[23]Janeiro!$D$26</f>
        <v>19.2</v>
      </c>
      <c r="X27" s="20">
        <f>[23]Janeiro!$D$27</f>
        <v>19.7</v>
      </c>
      <c r="Y27" s="20">
        <f>[23]Janeiro!$D$28</f>
        <v>20.2</v>
      </c>
      <c r="Z27" s="20">
        <f>[23]Janeiro!$D$29</f>
        <v>22.4</v>
      </c>
      <c r="AA27" s="20">
        <f>[23]Janeiro!$D$30</f>
        <v>20.399999999999999</v>
      </c>
      <c r="AB27" s="20">
        <f>[23]Janeiro!$D$31</f>
        <v>20</v>
      </c>
      <c r="AC27" s="20">
        <f>[23]Janeiro!$D$32</f>
        <v>20.399999999999999</v>
      </c>
      <c r="AD27" s="20">
        <f>[23]Janeiro!$D$33</f>
        <v>19.3</v>
      </c>
      <c r="AE27" s="20">
        <f>[23]Janeiro!$D$34</f>
        <v>20.399999999999999</v>
      </c>
      <c r="AF27" s="20">
        <f>[23]Janeiro!$D$35</f>
        <v>19.899999999999999</v>
      </c>
      <c r="AG27" s="38">
        <f t="shared" si="5"/>
        <v>17.600000000000001</v>
      </c>
      <c r="AH27" s="41">
        <f t="shared" si="6"/>
        <v>19.938709677419347</v>
      </c>
    </row>
    <row r="28" spans="1:34" ht="17.100000000000001" customHeight="1" x14ac:dyDescent="0.2">
      <c r="A28" s="17" t="s">
        <v>19</v>
      </c>
      <c r="B28" s="20">
        <f>[24]Janeiro!$D$5</f>
        <v>17.600000000000001</v>
      </c>
      <c r="C28" s="20">
        <f>[24]Janeiro!$D$6</f>
        <v>17.7</v>
      </c>
      <c r="D28" s="20">
        <f>[24]Janeiro!$D$7</f>
        <v>20</v>
      </c>
      <c r="E28" s="20">
        <f>[24]Janeiro!$D$8</f>
        <v>21.8</v>
      </c>
      <c r="F28" s="20">
        <f>[24]Janeiro!$D$9</f>
        <v>21.7</v>
      </c>
      <c r="G28" s="20">
        <f>[24]Janeiro!$D$10</f>
        <v>22</v>
      </c>
      <c r="H28" s="20">
        <f>[24]Janeiro!$D$11</f>
        <v>22</v>
      </c>
      <c r="I28" s="20">
        <f>[24]Janeiro!$D$12</f>
        <v>23.3</v>
      </c>
      <c r="J28" s="20">
        <f>[24]Janeiro!$D$13</f>
        <v>22.4</v>
      </c>
      <c r="K28" s="20">
        <f>[24]Janeiro!$D$14</f>
        <v>21.9</v>
      </c>
      <c r="L28" s="20">
        <f>[24]Janeiro!$D$15</f>
        <v>20.5</v>
      </c>
      <c r="M28" s="20">
        <f>[24]Janeiro!$D$16</f>
        <v>18.5</v>
      </c>
      <c r="N28" s="20">
        <f>[24]Janeiro!$D$17</f>
        <v>18.399999999999999</v>
      </c>
      <c r="O28" s="20">
        <f>[24]Janeiro!$D$18</f>
        <v>20.8</v>
      </c>
      <c r="P28" s="20">
        <f>[24]Janeiro!$D$19</f>
        <v>18.7</v>
      </c>
      <c r="Q28" s="20">
        <f>[24]Janeiro!$D$20</f>
        <v>19.600000000000001</v>
      </c>
      <c r="R28" s="20">
        <f>[24]Janeiro!$D$21</f>
        <v>19.600000000000001</v>
      </c>
      <c r="S28" s="20">
        <f>[24]Janeiro!$D$22</f>
        <v>20.9</v>
      </c>
      <c r="T28" s="20">
        <f>[24]Janeiro!$D$23</f>
        <v>21.1</v>
      </c>
      <c r="U28" s="20">
        <f>[24]Janeiro!$D$24</f>
        <v>19.3</v>
      </c>
      <c r="V28" s="20">
        <f>[24]Janeiro!$D$25</f>
        <v>20.399999999999999</v>
      </c>
      <c r="W28" s="20">
        <f>[24]Janeiro!$D$26</f>
        <v>20.5</v>
      </c>
      <c r="X28" s="20">
        <f>[24]Janeiro!$D$27</f>
        <v>20.8</v>
      </c>
      <c r="Y28" s="20">
        <f>[24]Janeiro!$D$28</f>
        <v>21.2</v>
      </c>
      <c r="Z28" s="20">
        <f>[24]Janeiro!$D$29</f>
        <v>21.4</v>
      </c>
      <c r="AA28" s="20">
        <f>[24]Janeiro!$D$30</f>
        <v>18.8</v>
      </c>
      <c r="AB28" s="20">
        <f>[24]Janeiro!$D$31</f>
        <v>16</v>
      </c>
      <c r="AC28" s="20">
        <f>[24]Janeiro!$D$32</f>
        <v>19.8</v>
      </c>
      <c r="AD28" s="20">
        <f>[24]Janeiro!$D$33</f>
        <v>22.5</v>
      </c>
      <c r="AE28" s="20">
        <f>[24]Janeiro!$D$34</f>
        <v>21.8</v>
      </c>
      <c r="AF28" s="20">
        <f>[24]Janeiro!$D$35</f>
        <v>21.4</v>
      </c>
      <c r="AG28" s="38">
        <f t="shared" si="5"/>
        <v>16</v>
      </c>
      <c r="AH28" s="41">
        <f t="shared" si="6"/>
        <v>20.399999999999995</v>
      </c>
    </row>
    <row r="29" spans="1:34" ht="17.100000000000001" customHeight="1" x14ac:dyDescent="0.2">
      <c r="A29" s="17" t="s">
        <v>31</v>
      </c>
      <c r="B29" s="20">
        <f>[25]Janeiro!$D$5</f>
        <v>20.5</v>
      </c>
      <c r="C29" s="20">
        <f>[25]Janeiro!$D$6</f>
        <v>18.899999999999999</v>
      </c>
      <c r="D29" s="20">
        <f>[25]Janeiro!$D$7</f>
        <v>19.600000000000001</v>
      </c>
      <c r="E29" s="20">
        <f>[25]Janeiro!$D$8</f>
        <v>20.2</v>
      </c>
      <c r="F29" s="20">
        <f>[25]Janeiro!$D$9</f>
        <v>20.5</v>
      </c>
      <c r="G29" s="20">
        <f>[25]Janeiro!$D$10</f>
        <v>23.4</v>
      </c>
      <c r="H29" s="20">
        <f>[25]Janeiro!$D$11</f>
        <v>23.6</v>
      </c>
      <c r="I29" s="20">
        <f>[25]Janeiro!$D$12</f>
        <v>22</v>
      </c>
      <c r="J29" s="20">
        <f>[25]Janeiro!$D$13</f>
        <v>20.6</v>
      </c>
      <c r="K29" s="20">
        <f>[25]Janeiro!$D$14</f>
        <v>20.6</v>
      </c>
      <c r="L29" s="20">
        <f>[25]Janeiro!$D$15</f>
        <v>19.600000000000001</v>
      </c>
      <c r="M29" s="20">
        <f>[25]Janeiro!$D$16</f>
        <v>16.7</v>
      </c>
      <c r="N29" s="20">
        <f>[25]Janeiro!$D$17</f>
        <v>18.399999999999999</v>
      </c>
      <c r="O29" s="20">
        <f>[25]Janeiro!$D$18</f>
        <v>22</v>
      </c>
      <c r="P29" s="20">
        <f>[25]Janeiro!$D$19</f>
        <v>19.8</v>
      </c>
      <c r="Q29" s="20">
        <f>[25]Janeiro!$D$20</f>
        <v>19.100000000000001</v>
      </c>
      <c r="R29" s="20">
        <f>[25]Janeiro!$D$21</f>
        <v>19</v>
      </c>
      <c r="S29" s="20">
        <f>[25]Janeiro!$D$22</f>
        <v>20.6</v>
      </c>
      <c r="T29" s="20">
        <f>[25]Janeiro!$D$23</f>
        <v>21.1</v>
      </c>
      <c r="U29" s="20">
        <f>[25]Janeiro!$D$24</f>
        <v>18.899999999999999</v>
      </c>
      <c r="V29" s="20">
        <f>[25]Janeiro!$D$25</f>
        <v>20.8</v>
      </c>
      <c r="W29" s="20">
        <f>[25]Janeiro!$D$26</f>
        <v>19.7</v>
      </c>
      <c r="X29" s="20">
        <f>[25]Janeiro!$D$27</f>
        <v>19</v>
      </c>
      <c r="Y29" s="20">
        <f>[25]Janeiro!$D$28</f>
        <v>21.9</v>
      </c>
      <c r="Z29" s="20">
        <f>[25]Janeiro!$D$29</f>
        <v>22</v>
      </c>
      <c r="AA29" s="20">
        <f>[25]Janeiro!$D$30</f>
        <v>20</v>
      </c>
      <c r="AB29" s="20">
        <f>[25]Janeiro!$D$31</f>
        <v>17.2</v>
      </c>
      <c r="AC29" s="20">
        <f>[25]Janeiro!$D$32</f>
        <v>19</v>
      </c>
      <c r="AD29" s="20">
        <f>[25]Janeiro!$D$33</f>
        <v>21.5</v>
      </c>
      <c r="AE29" s="20">
        <f>[25]Janeiro!$D$34</f>
        <v>21.6</v>
      </c>
      <c r="AF29" s="20">
        <f>[25]Janeiro!$D$35</f>
        <v>23.1</v>
      </c>
      <c r="AG29" s="38">
        <f t="shared" si="5"/>
        <v>16.7</v>
      </c>
      <c r="AH29" s="41">
        <f t="shared" si="6"/>
        <v>20.35161290322581</v>
      </c>
    </row>
    <row r="30" spans="1:34" ht="17.100000000000001" customHeight="1" x14ac:dyDescent="0.2">
      <c r="A30" s="17" t="s">
        <v>52</v>
      </c>
      <c r="B30" s="20">
        <f>[26]Janeiro!$D$5</f>
        <v>22.4</v>
      </c>
      <c r="C30" s="20">
        <f>[26]Janeiro!$D$6</f>
        <v>20.9</v>
      </c>
      <c r="D30" s="20">
        <f>[26]Janeiro!$D$7</f>
        <v>21.9</v>
      </c>
      <c r="E30" s="20">
        <f>[26]Janeiro!$D$8</f>
        <v>21.6</v>
      </c>
      <c r="F30" s="20">
        <f>[26]Janeiro!$D$9</f>
        <v>20.8</v>
      </c>
      <c r="G30" s="20">
        <f>[26]Janeiro!$D$10</f>
        <v>22.5</v>
      </c>
      <c r="H30" s="20">
        <f>[26]Janeiro!$D$11</f>
        <v>23.7</v>
      </c>
      <c r="I30" s="20">
        <f>[26]Janeiro!$D$12</f>
        <v>23.3</v>
      </c>
      <c r="J30" s="20">
        <f>[26]Janeiro!$D$13</f>
        <v>22.7</v>
      </c>
      <c r="K30" s="20">
        <f>[26]Janeiro!$D$14</f>
        <v>22.4</v>
      </c>
      <c r="L30" s="20">
        <f>[26]Janeiro!$D$15</f>
        <v>21.1</v>
      </c>
      <c r="M30" s="20">
        <f>[26]Janeiro!$D$16</f>
        <v>21.6</v>
      </c>
      <c r="N30" s="20">
        <f>[26]Janeiro!$D$17</f>
        <v>21.1</v>
      </c>
      <c r="O30" s="20">
        <f>[26]Janeiro!$D$18</f>
        <v>20.7</v>
      </c>
      <c r="P30" s="20">
        <f>[26]Janeiro!$D$19</f>
        <v>19.899999999999999</v>
      </c>
      <c r="Q30" s="20">
        <f>[26]Janeiro!$D$20</f>
        <v>21</v>
      </c>
      <c r="R30" s="20">
        <f>[26]Janeiro!$D$21</f>
        <v>21.6</v>
      </c>
      <c r="S30" s="20">
        <f>[26]Janeiro!$D$22</f>
        <v>22.1</v>
      </c>
      <c r="T30" s="20">
        <f>[26]Janeiro!$D$23</f>
        <v>22.7</v>
      </c>
      <c r="U30" s="20">
        <f>[26]Janeiro!$D$24</f>
        <v>20.9</v>
      </c>
      <c r="V30" s="20">
        <f>[26]Janeiro!$D$25</f>
        <v>21.7</v>
      </c>
      <c r="W30" s="20">
        <f>[26]Janeiro!$D$26</f>
        <v>22.2</v>
      </c>
      <c r="X30" s="20">
        <f>[26]Janeiro!$D$27</f>
        <v>21.9</v>
      </c>
      <c r="Y30" s="20">
        <f>[26]Janeiro!$D$28</f>
        <v>21.3</v>
      </c>
      <c r="Z30" s="20">
        <f>[26]Janeiro!$D$29</f>
        <v>22.5</v>
      </c>
      <c r="AA30" s="20">
        <f>[26]Janeiro!$D$30</f>
        <v>21.9</v>
      </c>
      <c r="AB30" s="20">
        <f>[26]Janeiro!$D$31</f>
        <v>21.9</v>
      </c>
      <c r="AC30" s="20">
        <f>[26]Janeiro!$D$32</f>
        <v>22.8</v>
      </c>
      <c r="AD30" s="20">
        <f>[26]Janeiro!$D$33</f>
        <v>23.8</v>
      </c>
      <c r="AE30" s="58" t="str">
        <f>[26]Janeiro!$D$34</f>
        <v>*</v>
      </c>
      <c r="AF30" s="58" t="str">
        <f>[26]Janeiro!$D$35</f>
        <v>*</v>
      </c>
      <c r="AG30" s="38">
        <f>MIN(B30:AF30)</f>
        <v>19.899999999999999</v>
      </c>
      <c r="AH30" s="41">
        <f>AVERAGE(B30:AF30)</f>
        <v>21.893103448275852</v>
      </c>
    </row>
    <row r="31" spans="1:34" ht="17.100000000000001" customHeight="1" x14ac:dyDescent="0.2">
      <c r="A31" s="17" t="s">
        <v>20</v>
      </c>
      <c r="B31" s="20">
        <f>[27]Janeiro!$D$5</f>
        <v>22.5</v>
      </c>
      <c r="C31" s="20">
        <f>[27]Janeiro!$D$6</f>
        <v>22.7</v>
      </c>
      <c r="D31" s="20">
        <f>[27]Janeiro!$D$7</f>
        <v>22.5</v>
      </c>
      <c r="E31" s="20">
        <f>[27]Janeiro!$D$8</f>
        <v>23.3</v>
      </c>
      <c r="F31" s="20">
        <f>[27]Janeiro!$D$9</f>
        <v>22.5</v>
      </c>
      <c r="G31" s="20">
        <f>[27]Janeiro!$D$10</f>
        <v>25.6</v>
      </c>
      <c r="H31" s="20">
        <f>[27]Janeiro!$D$11</f>
        <v>23.9</v>
      </c>
      <c r="I31" s="20">
        <f>[27]Janeiro!$D$12</f>
        <v>22.5</v>
      </c>
      <c r="J31" s="20">
        <f>[27]Janeiro!$D$13</f>
        <v>23.7</v>
      </c>
      <c r="K31" s="20">
        <f>[27]Janeiro!$D$14</f>
        <v>23.9</v>
      </c>
      <c r="L31" s="20">
        <f>[27]Janeiro!$D$15</f>
        <v>20</v>
      </c>
      <c r="M31" s="20">
        <f>[27]Janeiro!$D$16</f>
        <v>19.600000000000001</v>
      </c>
      <c r="N31" s="20">
        <f>[27]Janeiro!$D$17</f>
        <v>22.2</v>
      </c>
      <c r="O31" s="20">
        <f>[27]Janeiro!$D$18</f>
        <v>22.7</v>
      </c>
      <c r="P31" s="20">
        <f>[27]Janeiro!$D$19</f>
        <v>22</v>
      </c>
      <c r="Q31" s="20">
        <f>[27]Janeiro!$D$20</f>
        <v>20.8</v>
      </c>
      <c r="R31" s="20">
        <f>[27]Janeiro!$D$21</f>
        <v>21.4</v>
      </c>
      <c r="S31" s="20">
        <f>[27]Janeiro!$D$22</f>
        <v>21.7</v>
      </c>
      <c r="T31" s="20">
        <f>[27]Janeiro!$D$23</f>
        <v>22.7</v>
      </c>
      <c r="U31" s="20">
        <f>[27]Janeiro!$D$24</f>
        <v>23.6</v>
      </c>
      <c r="V31" s="20">
        <f>[27]Janeiro!$D$25</f>
        <v>21</v>
      </c>
      <c r="W31" s="20">
        <f>[27]Janeiro!$D$26</f>
        <v>19.399999999999999</v>
      </c>
      <c r="X31" s="20">
        <f>[27]Janeiro!$D$27</f>
        <v>22.5</v>
      </c>
      <c r="Y31" s="20">
        <f>[27]Janeiro!$D$28</f>
        <v>23.7</v>
      </c>
      <c r="Z31" s="20">
        <f>[27]Janeiro!$D$29</f>
        <v>25.6</v>
      </c>
      <c r="AA31" s="20">
        <f>[27]Janeiro!$D$30</f>
        <v>23.4</v>
      </c>
      <c r="AB31" s="20">
        <f>[27]Janeiro!$D$31</f>
        <v>24.5</v>
      </c>
      <c r="AC31" s="20">
        <f>[27]Janeiro!$D$32</f>
        <v>22.5</v>
      </c>
      <c r="AD31" s="20">
        <f>[27]Janeiro!$D$33</f>
        <v>22.6</v>
      </c>
      <c r="AE31" s="20">
        <f>[27]Janeiro!$D$34</f>
        <v>23.2</v>
      </c>
      <c r="AF31" s="20">
        <f>[27]Janeiro!$D$35</f>
        <v>22.7</v>
      </c>
      <c r="AG31" s="38">
        <f>MIN(B31:AF31)</f>
        <v>19.399999999999999</v>
      </c>
      <c r="AH31" s="41">
        <f>AVERAGE(B31:AF31)</f>
        <v>22.609677419354842</v>
      </c>
    </row>
    <row r="32" spans="1:34" s="5" customFormat="1" ht="17.100000000000001" customHeight="1" x14ac:dyDescent="0.2">
      <c r="A32" s="34" t="s">
        <v>35</v>
      </c>
      <c r="B32" s="35">
        <f t="shared" ref="B32:AG32" si="9">MIN(B5:B31)</f>
        <v>16.7</v>
      </c>
      <c r="C32" s="35">
        <f t="shared" si="9"/>
        <v>17.5</v>
      </c>
      <c r="D32" s="35">
        <f t="shared" si="9"/>
        <v>18.3</v>
      </c>
      <c r="E32" s="35">
        <f t="shared" si="9"/>
        <v>18.8</v>
      </c>
      <c r="F32" s="35">
        <f t="shared" si="9"/>
        <v>19.899999999999999</v>
      </c>
      <c r="G32" s="35">
        <f t="shared" si="9"/>
        <v>20.6</v>
      </c>
      <c r="H32" s="35">
        <f t="shared" si="9"/>
        <v>20.8</v>
      </c>
      <c r="I32" s="35">
        <f t="shared" si="9"/>
        <v>20.5</v>
      </c>
      <c r="J32" s="35">
        <f t="shared" si="9"/>
        <v>19.5</v>
      </c>
      <c r="K32" s="35">
        <f t="shared" si="9"/>
        <v>19.899999999999999</v>
      </c>
      <c r="L32" s="35">
        <f t="shared" si="9"/>
        <v>19</v>
      </c>
      <c r="M32" s="35">
        <f t="shared" si="9"/>
        <v>15.5</v>
      </c>
      <c r="N32" s="35">
        <f t="shared" si="9"/>
        <v>15.3</v>
      </c>
      <c r="O32" s="35">
        <f t="shared" si="9"/>
        <v>18.100000000000001</v>
      </c>
      <c r="P32" s="35">
        <f t="shared" si="9"/>
        <v>17.7</v>
      </c>
      <c r="Q32" s="35">
        <f t="shared" si="9"/>
        <v>18</v>
      </c>
      <c r="R32" s="35">
        <f t="shared" si="9"/>
        <v>17.399999999999999</v>
      </c>
      <c r="S32" s="35">
        <f t="shared" si="9"/>
        <v>18.5</v>
      </c>
      <c r="T32" s="35">
        <f t="shared" si="9"/>
        <v>19.100000000000001</v>
      </c>
      <c r="U32" s="35">
        <f t="shared" si="9"/>
        <v>17.8</v>
      </c>
      <c r="V32" s="35">
        <f t="shared" si="9"/>
        <v>18.5</v>
      </c>
      <c r="W32" s="35">
        <f t="shared" si="9"/>
        <v>18.2</v>
      </c>
      <c r="X32" s="35">
        <f t="shared" si="9"/>
        <v>18</v>
      </c>
      <c r="Y32" s="35">
        <f t="shared" si="9"/>
        <v>17.899999999999999</v>
      </c>
      <c r="Z32" s="35">
        <f t="shared" si="9"/>
        <v>20.3</v>
      </c>
      <c r="AA32" s="35">
        <f t="shared" si="9"/>
        <v>18</v>
      </c>
      <c r="AB32" s="35">
        <f t="shared" si="9"/>
        <v>11.7</v>
      </c>
      <c r="AC32" s="35">
        <f t="shared" si="9"/>
        <v>14.8</v>
      </c>
      <c r="AD32" s="35">
        <f t="shared" si="9"/>
        <v>17.8</v>
      </c>
      <c r="AE32" s="35">
        <f t="shared" si="9"/>
        <v>17.5</v>
      </c>
      <c r="AF32" s="35">
        <f t="shared" si="9"/>
        <v>19.100000000000001</v>
      </c>
      <c r="AG32" s="38">
        <f t="shared" si="9"/>
        <v>11.7</v>
      </c>
      <c r="AH32" s="41">
        <f>AVERAGE(AH5:AH31)</f>
        <v>21.201656161166724</v>
      </c>
    </row>
    <row r="34" spans="1:28" x14ac:dyDescent="0.2">
      <c r="A34" s="31"/>
      <c r="B34" s="31" t="s">
        <v>54</v>
      </c>
      <c r="C34" s="31"/>
      <c r="D34" s="31"/>
      <c r="E34" s="31"/>
      <c r="M34" s="2" t="s">
        <v>55</v>
      </c>
      <c r="Y34" s="2" t="s">
        <v>57</v>
      </c>
    </row>
    <row r="35" spans="1:28" x14ac:dyDescent="0.2">
      <c r="J35" s="51"/>
      <c r="K35" s="51"/>
      <c r="L35" s="51"/>
      <c r="M35" s="51" t="s">
        <v>56</v>
      </c>
      <c r="N35" s="51"/>
      <c r="O35" s="51"/>
      <c r="P35" s="51"/>
      <c r="Q35" s="52"/>
      <c r="V35" s="52"/>
      <c r="W35" s="51"/>
      <c r="X35" s="51"/>
      <c r="Y35" s="51" t="s">
        <v>58</v>
      </c>
      <c r="Z35" s="51"/>
      <c r="AA35" s="51"/>
      <c r="AB35" s="5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  <mergeCell ref="V3:V4"/>
    <mergeCell ref="K3:K4"/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zoomScale="90" zoomScaleNormal="90" workbookViewId="0">
      <selection activeCell="AF32" sqref="AF3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7"/>
    </row>
    <row r="3" spans="1:34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36" t="s">
        <v>40</v>
      </c>
      <c r="AH3" s="8"/>
    </row>
    <row r="4" spans="1:34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36" t="s">
        <v>39</v>
      </c>
      <c r="AH4" s="8"/>
    </row>
    <row r="5" spans="1:34" s="5" customFormat="1" ht="20.100000000000001" customHeight="1" x14ac:dyDescent="0.2">
      <c r="A5" s="17" t="s">
        <v>48</v>
      </c>
      <c r="B5" s="18">
        <f>[1]Janeiro!$E$5</f>
        <v>83.791666666666671</v>
      </c>
      <c r="C5" s="18">
        <f>[1]Janeiro!$E$6</f>
        <v>77.083333333333329</v>
      </c>
      <c r="D5" s="18">
        <f>[1]Janeiro!$E$7</f>
        <v>73.541666666666671</v>
      </c>
      <c r="E5" s="18">
        <f>[1]Janeiro!$E$8</f>
        <v>68.416666666666671</v>
      </c>
      <c r="F5" s="18">
        <f>[1]Janeiro!$E$9</f>
        <v>66.041666666666671</v>
      </c>
      <c r="G5" s="18">
        <f>[1]Janeiro!$E$10</f>
        <v>75.5</v>
      </c>
      <c r="H5" s="18">
        <f>[1]Janeiro!$E$11</f>
        <v>68.583333333333329</v>
      </c>
      <c r="I5" s="18">
        <f>[1]Janeiro!$E$12</f>
        <v>78.416666666666671</v>
      </c>
      <c r="J5" s="18">
        <f>[1]Janeiro!$E$13</f>
        <v>87.208333333333329</v>
      </c>
      <c r="K5" s="18">
        <f>[1]Janeiro!$E$14</f>
        <v>90.833333333333329</v>
      </c>
      <c r="L5" s="18">
        <f>[1]Janeiro!$E$15</f>
        <v>70.458333333333329</v>
      </c>
      <c r="M5" s="18">
        <f>[1]Janeiro!$E$16</f>
        <v>69.25</v>
      </c>
      <c r="N5" s="18">
        <f>[1]Janeiro!$E$17</f>
        <v>74.5</v>
      </c>
      <c r="O5" s="18">
        <f>[1]Janeiro!$E$18</f>
        <v>80.333333333333329</v>
      </c>
      <c r="P5" s="18">
        <f>[1]Janeiro!$E$19</f>
        <v>82.291666666666671</v>
      </c>
      <c r="Q5" s="18">
        <f>[1]Janeiro!$E$20</f>
        <v>79.208333333333329</v>
      </c>
      <c r="R5" s="18">
        <f>[1]Janeiro!$E$21</f>
        <v>73.458333333333329</v>
      </c>
      <c r="S5" s="18">
        <f>[1]Janeiro!$E$22</f>
        <v>66.333333333333329</v>
      </c>
      <c r="T5" s="18">
        <f>[1]Janeiro!$E$23</f>
        <v>62.416666666666664</v>
      </c>
      <c r="U5" s="18">
        <f>[1]Janeiro!$E$24</f>
        <v>68.708333333333329</v>
      </c>
      <c r="V5" s="18">
        <f>[1]Janeiro!$E$25</f>
        <v>69.625</v>
      </c>
      <c r="W5" s="18">
        <f>[1]Janeiro!$E$26</f>
        <v>63.791666666666664</v>
      </c>
      <c r="X5" s="18">
        <f>[1]Janeiro!$E$27</f>
        <v>65.958333333333329</v>
      </c>
      <c r="Y5" s="18">
        <f>[1]Janeiro!$E$28</f>
        <v>65.791666666666671</v>
      </c>
      <c r="Z5" s="18">
        <f>[1]Janeiro!$E$29</f>
        <v>73.75</v>
      </c>
      <c r="AA5" s="18">
        <f>[1]Janeiro!$E$30</f>
        <v>77.916666666666671</v>
      </c>
      <c r="AB5" s="18">
        <f>[1]Janeiro!$E$31</f>
        <v>66.25</v>
      </c>
      <c r="AC5" s="18">
        <f>[1]Janeiro!$E$32</f>
        <v>66.375</v>
      </c>
      <c r="AD5" s="18">
        <f>[1]Janeiro!$E$33</f>
        <v>70.666666666666671</v>
      </c>
      <c r="AE5" s="18">
        <f>[1]Janeiro!$E$34</f>
        <v>71.25</v>
      </c>
      <c r="AF5" s="18">
        <f>[1]Janeiro!$E$35</f>
        <v>81.75</v>
      </c>
      <c r="AG5" s="37">
        <f>AVERAGE(B5:AF5)</f>
        <v>73.209677419354833</v>
      </c>
      <c r="AH5" s="8"/>
    </row>
    <row r="6" spans="1:34" ht="17.100000000000001" customHeight="1" x14ac:dyDescent="0.2">
      <c r="A6" s="17" t="s">
        <v>0</v>
      </c>
      <c r="B6" s="19">
        <f>[2]Janeiro!$E$5</f>
        <v>90.416666666666671</v>
      </c>
      <c r="C6" s="19">
        <f>[2]Janeiro!$E$6</f>
        <v>80.375</v>
      </c>
      <c r="D6" s="19">
        <f>[2]Janeiro!$E$7</f>
        <v>83.208333333333329</v>
      </c>
      <c r="E6" s="19">
        <f>[2]Janeiro!$E$8</f>
        <v>83.333333333333329</v>
      </c>
      <c r="F6" s="19">
        <f>[2]Janeiro!$E$9</f>
        <v>78.166666666666671</v>
      </c>
      <c r="G6" s="19">
        <f>[2]Janeiro!$E$10</f>
        <v>72.958333333333329</v>
      </c>
      <c r="H6" s="19">
        <f>[2]Janeiro!$E$11</f>
        <v>75.166666666666671</v>
      </c>
      <c r="I6" s="19">
        <f>[2]Janeiro!$E$12</f>
        <v>72.625</v>
      </c>
      <c r="J6" s="19">
        <f>[2]Janeiro!$E$13</f>
        <v>90.416666666666671</v>
      </c>
      <c r="K6" s="19">
        <f>[2]Janeiro!$E$14</f>
        <v>83</v>
      </c>
      <c r="L6" s="19">
        <f>[2]Janeiro!$E$15</f>
        <v>73.791666666666671</v>
      </c>
      <c r="M6" s="19">
        <f>[2]Janeiro!$E$16</f>
        <v>72.125</v>
      </c>
      <c r="N6" s="19">
        <f>[2]Janeiro!$E$17</f>
        <v>73.458333333333329</v>
      </c>
      <c r="O6" s="19">
        <f>[2]Janeiro!$E$18</f>
        <v>76.625</v>
      </c>
      <c r="P6" s="19">
        <f>[2]Janeiro!$E$19</f>
        <v>78.083333333333329</v>
      </c>
      <c r="Q6" s="19">
        <f>[2]Janeiro!$E$20</f>
        <v>74.333333333333329</v>
      </c>
      <c r="R6" s="19">
        <f>[2]Janeiro!$E$21</f>
        <v>78.083333333333329</v>
      </c>
      <c r="S6" s="19">
        <f>[2]Janeiro!$E$22</f>
        <v>74.625</v>
      </c>
      <c r="T6" s="19">
        <f>[2]Janeiro!$E$23</f>
        <v>68.541666666666671</v>
      </c>
      <c r="U6" s="19">
        <f>[2]Janeiro!$E$24</f>
        <v>61.458333333333336</v>
      </c>
      <c r="V6" s="19">
        <f>[2]Janeiro!$E$25</f>
        <v>68.25</v>
      </c>
      <c r="W6" s="19">
        <f>[2]Janeiro!$E$26</f>
        <v>66.875</v>
      </c>
      <c r="X6" s="19">
        <f>[2]Janeiro!$E$27</f>
        <v>64</v>
      </c>
      <c r="Y6" s="19">
        <f>[2]Janeiro!$E$28</f>
        <v>62.375</v>
      </c>
      <c r="Z6" s="19">
        <f>[2]Janeiro!$E$29</f>
        <v>72.958333333333329</v>
      </c>
      <c r="AA6" s="19">
        <f>[2]Janeiro!$E$30</f>
        <v>67.458333333333329</v>
      </c>
      <c r="AB6" s="19">
        <f>[2]Janeiro!$E$31</f>
        <v>56.833333333333336</v>
      </c>
      <c r="AC6" s="19">
        <f>[2]Janeiro!$E$32</f>
        <v>59.666666666666664</v>
      </c>
      <c r="AD6" s="19">
        <f>[2]Janeiro!$E$33</f>
        <v>60.541666666666664</v>
      </c>
      <c r="AE6" s="19">
        <f>[2]Janeiro!$E$34</f>
        <v>57.375</v>
      </c>
      <c r="AF6" s="19">
        <f>[2]Janeiro!$E$35</f>
        <v>62.958333333333336</v>
      </c>
      <c r="AG6" s="38">
        <f t="shared" ref="AG6:AG18" si="1">AVERAGE(B6:AF6)</f>
        <v>72.260752688172019</v>
      </c>
    </row>
    <row r="7" spans="1:34" ht="17.100000000000001" customHeight="1" x14ac:dyDescent="0.2">
      <c r="A7" s="17" t="s">
        <v>1</v>
      </c>
      <c r="B7" s="19">
        <f>[3]Janeiro!$E$5</f>
        <v>79.583333333333329</v>
      </c>
      <c r="C7" s="19">
        <f>[3]Janeiro!$E$6</f>
        <v>76.125</v>
      </c>
      <c r="D7" s="19">
        <f>[3]Janeiro!$E$7</f>
        <v>71.291666666666671</v>
      </c>
      <c r="E7" s="19">
        <f>[3]Janeiro!$E$8</f>
        <v>68.291666666666671</v>
      </c>
      <c r="F7" s="19">
        <f>[3]Janeiro!$E$9</f>
        <v>72.125</v>
      </c>
      <c r="G7" s="19">
        <f>[3]Janeiro!$E$10</f>
        <v>77.416666666666671</v>
      </c>
      <c r="H7" s="19">
        <f>[3]Janeiro!$E$11</f>
        <v>80.625</v>
      </c>
      <c r="I7" s="19">
        <f>[3]Janeiro!$E$12</f>
        <v>68.916666666666671</v>
      </c>
      <c r="J7" s="19">
        <f>[3]Janeiro!$E$13</f>
        <v>81.5</v>
      </c>
      <c r="K7" s="19">
        <f>[3]Janeiro!$E$14</f>
        <v>77.375</v>
      </c>
      <c r="L7" s="19">
        <f>[3]Janeiro!$E$15</f>
        <v>67.916666666666671</v>
      </c>
      <c r="M7" s="19">
        <f>[3]Janeiro!$E$16</f>
        <v>60.375</v>
      </c>
      <c r="N7" s="19">
        <f>[3]Janeiro!$E$17</f>
        <v>58.791666666666664</v>
      </c>
      <c r="O7" s="19">
        <f>[3]Janeiro!$E$18</f>
        <v>68.25</v>
      </c>
      <c r="P7" s="19">
        <f>[3]Janeiro!$E$19</f>
        <v>74.333333333333329</v>
      </c>
      <c r="Q7" s="19">
        <f>[3]Janeiro!$E$20</f>
        <v>69</v>
      </c>
      <c r="R7" s="19">
        <f>[3]Janeiro!$E$21</f>
        <v>67.333333333333329</v>
      </c>
      <c r="S7" s="19">
        <f>[3]Janeiro!$E$22</f>
        <v>70.291666666666671</v>
      </c>
      <c r="T7" s="19">
        <f>[3]Janeiro!$E$23</f>
        <v>72.916666666666671</v>
      </c>
      <c r="U7" s="19">
        <f>[3]Janeiro!$E$24</f>
        <v>61.083333333333336</v>
      </c>
      <c r="V7" s="19">
        <f>[3]Janeiro!$E$25</f>
        <v>58</v>
      </c>
      <c r="W7" s="19">
        <f>[3]Janeiro!$E$26</f>
        <v>55.291666666666664</v>
      </c>
      <c r="X7" s="19">
        <f>[3]Janeiro!$E$27</f>
        <v>50.5</v>
      </c>
      <c r="Y7" s="19">
        <f>[3]Janeiro!$E$28</f>
        <v>60.666666666666664</v>
      </c>
      <c r="Z7" s="19">
        <f>[3]Janeiro!$E$29</f>
        <v>82.208333333333329</v>
      </c>
      <c r="AA7" s="19">
        <f>[3]Janeiro!$E$30</f>
        <v>69.291666666666671</v>
      </c>
      <c r="AB7" s="19">
        <f>[3]Janeiro!$E$31</f>
        <v>52</v>
      </c>
      <c r="AC7" s="19">
        <f>[3]Janeiro!$E$32</f>
        <v>56.833333333333336</v>
      </c>
      <c r="AD7" s="19">
        <f>[3]Janeiro!$E$33</f>
        <v>46.875</v>
      </c>
      <c r="AE7" s="19">
        <f>[3]Janeiro!$E$34</f>
        <v>54.041666666666664</v>
      </c>
      <c r="AF7" s="19">
        <f>[3]Janeiro!$E$35</f>
        <v>68</v>
      </c>
      <c r="AG7" s="38">
        <f t="shared" si="1"/>
        <v>67.008064516129039</v>
      </c>
    </row>
    <row r="8" spans="1:34" ht="17.100000000000001" customHeight="1" x14ac:dyDescent="0.2">
      <c r="A8" s="17" t="s">
        <v>49</v>
      </c>
      <c r="B8" s="19">
        <f>[4]Janeiro!$E$5</f>
        <v>81.208333333333329</v>
      </c>
      <c r="C8" s="19">
        <f>[4]Janeiro!$E$6</f>
        <v>78.958333333333329</v>
      </c>
      <c r="D8" s="19">
        <f>[4]Janeiro!$E$7</f>
        <v>78.291666666666671</v>
      </c>
      <c r="E8" s="19">
        <f>[4]Janeiro!$E$8</f>
        <v>74.553819444444443</v>
      </c>
      <c r="F8" s="19">
        <f>[4]Janeiro!$E$9</f>
        <v>65.666666666666671</v>
      </c>
      <c r="G8" s="19">
        <f>[4]Janeiro!$E$10</f>
        <v>67.958333333333329</v>
      </c>
      <c r="H8" s="19">
        <f>[4]Janeiro!$E$11</f>
        <v>66.875</v>
      </c>
      <c r="I8" s="19">
        <f>[4]Janeiro!$E$12</f>
        <v>63.25</v>
      </c>
      <c r="J8" s="19">
        <f>[4]Janeiro!$E$13</f>
        <v>83.625</v>
      </c>
      <c r="K8" s="19">
        <f>[4]Janeiro!$E$14</f>
        <v>84.63636363636364</v>
      </c>
      <c r="L8" s="19">
        <f>[4]Janeiro!$E$15</f>
        <v>73.125</v>
      </c>
      <c r="M8" s="19">
        <f>[4]Janeiro!$E$16</f>
        <v>64.708333333333329</v>
      </c>
      <c r="N8" s="19">
        <f>[4]Janeiro!$E$17</f>
        <v>59.625</v>
      </c>
      <c r="O8" s="19">
        <f>[4]Janeiro!$E$18</f>
        <v>67.833333333333329</v>
      </c>
      <c r="P8" s="19">
        <f>[4]Janeiro!$E$19</f>
        <v>71.083333333333329</v>
      </c>
      <c r="Q8" s="19">
        <f>[4]Janeiro!$E$20</f>
        <v>67.208333333333329</v>
      </c>
      <c r="R8" s="19">
        <f>[4]Janeiro!$E$21</f>
        <v>67.416666666666671</v>
      </c>
      <c r="S8" s="19">
        <f>[4]Janeiro!$E$22</f>
        <v>75.083333333333329</v>
      </c>
      <c r="T8" s="19">
        <f>[4]Janeiro!$E$23</f>
        <v>67.625</v>
      </c>
      <c r="U8" s="19">
        <f>[4]Janeiro!$E$24</f>
        <v>60</v>
      </c>
      <c r="V8" s="19">
        <f>[4]Janeiro!$E$25</f>
        <v>67.375</v>
      </c>
      <c r="W8" s="19">
        <f>[4]Janeiro!$E$26</f>
        <v>66.25</v>
      </c>
      <c r="X8" s="19">
        <f>[4]Janeiro!$E$27</f>
        <v>59.333333333333336</v>
      </c>
      <c r="Y8" s="19">
        <f>[4]Janeiro!$E$28</f>
        <v>64.583333333333329</v>
      </c>
      <c r="Z8" s="19">
        <f>[4]Janeiro!$E$29</f>
        <v>73.958333333333329</v>
      </c>
      <c r="AA8" s="19">
        <f>[4]Janeiro!$E$30</f>
        <v>73.625</v>
      </c>
      <c r="AB8" s="19">
        <f>[4]Janeiro!$E$31</f>
        <v>58.208333333333336</v>
      </c>
      <c r="AC8" s="19">
        <f>[4]Janeiro!$E$32</f>
        <v>65.904761904761898</v>
      </c>
      <c r="AD8" s="19">
        <f>[4]Janeiro!$E$33</f>
        <v>60.291666666666664</v>
      </c>
      <c r="AE8" s="19">
        <f>[4]Janeiro!$E$34</f>
        <v>60.083333333333336</v>
      </c>
      <c r="AF8" s="19">
        <f>[4]Janeiro!$E$35</f>
        <v>61.583333333333336</v>
      </c>
      <c r="AG8" s="38">
        <f t="shared" si="1"/>
        <v>68.70736381673882</v>
      </c>
    </row>
    <row r="9" spans="1:34" ht="17.100000000000001" customHeight="1" x14ac:dyDescent="0.2">
      <c r="A9" s="17" t="s">
        <v>2</v>
      </c>
      <c r="B9" s="19">
        <f>[5]Janeiro!$E$5</f>
        <v>73.875</v>
      </c>
      <c r="C9" s="19">
        <f>[5]Janeiro!$E$6</f>
        <v>78.916666666666671</v>
      </c>
      <c r="D9" s="19">
        <f>[5]Janeiro!$E$7</f>
        <v>72.125</v>
      </c>
      <c r="E9" s="19">
        <f>[5]Janeiro!$E$8</f>
        <v>75.208333333333329</v>
      </c>
      <c r="F9" s="19">
        <f>[5]Janeiro!$E$9</f>
        <v>70.625</v>
      </c>
      <c r="G9" s="19">
        <f>[5]Janeiro!$E$10</f>
        <v>71.166666666666671</v>
      </c>
      <c r="H9" s="19">
        <f>[5]Janeiro!$E$11</f>
        <v>76.333333333333329</v>
      </c>
      <c r="I9" s="19">
        <f>[5]Janeiro!$E$12</f>
        <v>74.75</v>
      </c>
      <c r="J9" s="19">
        <f>[5]Janeiro!$E$13</f>
        <v>84.333333333333329</v>
      </c>
      <c r="K9" s="19">
        <f>[5]Janeiro!$E$14</f>
        <v>84.875</v>
      </c>
      <c r="L9" s="19">
        <f>[5]Janeiro!$E$15</f>
        <v>67.458333333333329</v>
      </c>
      <c r="M9" s="19">
        <f>[5]Janeiro!$E$16</f>
        <v>57.625</v>
      </c>
      <c r="N9" s="19">
        <f>[5]Janeiro!$E$17</f>
        <v>70.083333333333329</v>
      </c>
      <c r="O9" s="19">
        <f>[5]Janeiro!$E$18</f>
        <v>75.791666666666671</v>
      </c>
      <c r="P9" s="19">
        <f>[5]Janeiro!$E$19</f>
        <v>79.083333333333329</v>
      </c>
      <c r="Q9" s="19">
        <f>[5]Janeiro!$E$20</f>
        <v>77.25</v>
      </c>
      <c r="R9" s="19">
        <f>[5]Janeiro!$E$21</f>
        <v>79.791666666666671</v>
      </c>
      <c r="S9" s="19">
        <f>[5]Janeiro!$E$22</f>
        <v>75.333333333333329</v>
      </c>
      <c r="T9" s="19">
        <f>[5]Janeiro!$E$23</f>
        <v>75.625</v>
      </c>
      <c r="U9" s="19">
        <f>[5]Janeiro!$E$24</f>
        <v>64.708333333333329</v>
      </c>
      <c r="V9" s="19">
        <f>[5]Janeiro!$E$25</f>
        <v>64.541666666666671</v>
      </c>
      <c r="W9" s="19">
        <f>[5]Janeiro!$E$26</f>
        <v>57.541666666666664</v>
      </c>
      <c r="X9" s="19">
        <f>[5]Janeiro!$E$27</f>
        <v>53.875</v>
      </c>
      <c r="Y9" s="19">
        <f>[5]Janeiro!$E$28</f>
        <v>61.875</v>
      </c>
      <c r="Z9" s="19">
        <f>[5]Janeiro!$E$29</f>
        <v>82.916666666666671</v>
      </c>
      <c r="AA9" s="19">
        <f>[5]Janeiro!$E$30</f>
        <v>72.416666666666671</v>
      </c>
      <c r="AB9" s="19">
        <f>[5]Janeiro!$E$31</f>
        <v>51.875</v>
      </c>
      <c r="AC9" s="19">
        <f>[5]Janeiro!$E$32</f>
        <v>59.25</v>
      </c>
      <c r="AD9" s="19">
        <f>[5]Janeiro!$E$33</f>
        <v>54.625</v>
      </c>
      <c r="AE9" s="19">
        <f>[5]Janeiro!$E$34</f>
        <v>60.708333333333336</v>
      </c>
      <c r="AF9" s="19">
        <f>[5]Janeiro!$E$35</f>
        <v>71</v>
      </c>
      <c r="AG9" s="38">
        <f t="shared" si="1"/>
        <v>70.180107526881727</v>
      </c>
    </row>
    <row r="10" spans="1:34" ht="17.100000000000001" customHeight="1" x14ac:dyDescent="0.2">
      <c r="A10" s="17" t="s">
        <v>3</v>
      </c>
      <c r="B10" s="19">
        <f>[6]Janeiro!$E$5</f>
        <v>72.166666666666671</v>
      </c>
      <c r="C10" s="19">
        <f>[6]Janeiro!$E$6</f>
        <v>71.416666666666671</v>
      </c>
      <c r="D10" s="19">
        <f>[6]Janeiro!$E$7</f>
        <v>66.958333333333329</v>
      </c>
      <c r="E10" s="19">
        <f>[6]Janeiro!$E$8</f>
        <v>76.958333333333329</v>
      </c>
      <c r="F10" s="19">
        <f>[6]Janeiro!$E$9</f>
        <v>73.125</v>
      </c>
      <c r="G10" s="19">
        <f>[6]Janeiro!$E$10</f>
        <v>73.375</v>
      </c>
      <c r="H10" s="19">
        <f>[6]Janeiro!$E$11</f>
        <v>72.708333333333329</v>
      </c>
      <c r="I10" s="19">
        <f>[6]Janeiro!$E$12</f>
        <v>76.791666666666671</v>
      </c>
      <c r="J10" s="19">
        <f>[6]Janeiro!$E$13</f>
        <v>78.75</v>
      </c>
      <c r="K10" s="19">
        <f>[6]Janeiro!$E$14</f>
        <v>85.166666666666671</v>
      </c>
      <c r="L10" s="19">
        <f>[6]Janeiro!$E$15</f>
        <v>80.958333333333329</v>
      </c>
      <c r="M10" s="19">
        <f>[6]Janeiro!$E$16</f>
        <v>81.291666666666671</v>
      </c>
      <c r="N10" s="19">
        <f>[6]Janeiro!$E$17</f>
        <v>78.875</v>
      </c>
      <c r="O10" s="19">
        <f>[6]Janeiro!$E$18</f>
        <v>78.333333333333329</v>
      </c>
      <c r="P10" s="19">
        <f>[6]Janeiro!$E$19</f>
        <v>85.041666666666671</v>
      </c>
      <c r="Q10" s="19">
        <f>[6]Janeiro!$E$20</f>
        <v>78.666666666666671</v>
      </c>
      <c r="R10" s="19">
        <f>[6]Janeiro!$E$21</f>
        <v>73.833333333333329</v>
      </c>
      <c r="S10" s="19">
        <f>[6]Janeiro!$E$22</f>
        <v>69.708333333333329</v>
      </c>
      <c r="T10" s="19">
        <f>[6]Janeiro!$E$23</f>
        <v>67.958333333333329</v>
      </c>
      <c r="U10" s="19">
        <f>[6]Janeiro!$E$24</f>
        <v>72.875</v>
      </c>
      <c r="V10" s="19">
        <f>[6]Janeiro!$E$25</f>
        <v>75.666666666666671</v>
      </c>
      <c r="W10" s="19">
        <f>[6]Janeiro!$E$26</f>
        <v>67.666666666666671</v>
      </c>
      <c r="X10" s="19">
        <f>[6]Janeiro!$E$27</f>
        <v>73.583333333333329</v>
      </c>
      <c r="Y10" s="19">
        <f>[6]Janeiro!$E$28</f>
        <v>74.875</v>
      </c>
      <c r="Z10" s="19">
        <f>[6]Janeiro!$E$29</f>
        <v>77.041666666666671</v>
      </c>
      <c r="AA10" s="19">
        <f>[6]Janeiro!$E$30</f>
        <v>84.416666666666671</v>
      </c>
      <c r="AB10" s="19">
        <f>[6]Janeiro!$E$31</f>
        <v>76.083333333333329</v>
      </c>
      <c r="AC10" s="19">
        <f>[6]Janeiro!$E$32</f>
        <v>71.416666666666671</v>
      </c>
      <c r="AD10" s="19">
        <f>[6]Janeiro!$E$33</f>
        <v>71</v>
      </c>
      <c r="AE10" s="19">
        <f>[6]Janeiro!$E$34</f>
        <v>72.5</v>
      </c>
      <c r="AF10" s="19">
        <f>[6]Janeiro!$E$35</f>
        <v>89.041666666666671</v>
      </c>
      <c r="AG10" s="38">
        <f t="shared" si="1"/>
        <v>75.75</v>
      </c>
    </row>
    <row r="11" spans="1:34" ht="17.100000000000001" customHeight="1" x14ac:dyDescent="0.2">
      <c r="A11" s="17" t="s">
        <v>4</v>
      </c>
      <c r="B11" s="19">
        <f>[7]Janeiro!$E$5</f>
        <v>83.625</v>
      </c>
      <c r="C11" s="19">
        <f>[7]Janeiro!$E$6</f>
        <v>84.583333333333329</v>
      </c>
      <c r="D11" s="19">
        <f>[7]Janeiro!$E$7</f>
        <v>74.541666666666671</v>
      </c>
      <c r="E11" s="19">
        <f>[7]Janeiro!$E$8</f>
        <v>79.375</v>
      </c>
      <c r="F11" s="19">
        <f>[7]Janeiro!$E$9</f>
        <v>78.041666666666671</v>
      </c>
      <c r="G11" s="19">
        <f>[7]Janeiro!$E$10</f>
        <v>76.958333333333329</v>
      </c>
      <c r="H11" s="19">
        <f>[7]Janeiro!$E$11</f>
        <v>80.916666666666671</v>
      </c>
      <c r="I11" s="19">
        <f>[7]Janeiro!$E$12</f>
        <v>82.791666666666671</v>
      </c>
      <c r="J11" s="19">
        <f>[7]Janeiro!$E$13</f>
        <v>83.958333333333329</v>
      </c>
      <c r="K11" s="19">
        <f>[7]Janeiro!$E$14</f>
        <v>90.625</v>
      </c>
      <c r="L11" s="19">
        <f>[7]Janeiro!$E$15</f>
        <v>90.833333333333329</v>
      </c>
      <c r="M11" s="19">
        <f>[7]Janeiro!$E$16</f>
        <v>85.458333333333329</v>
      </c>
      <c r="N11" s="19">
        <f>[7]Janeiro!$E$17</f>
        <v>87.166666666666671</v>
      </c>
      <c r="O11" s="19">
        <f>[7]Janeiro!$E$18</f>
        <v>87.333333333333329</v>
      </c>
      <c r="P11" s="19">
        <f>[7]Janeiro!$E$19</f>
        <v>83.833333333333329</v>
      </c>
      <c r="Q11" s="19">
        <f>[7]Janeiro!$E$20</f>
        <v>82</v>
      </c>
      <c r="R11" s="19">
        <f>[7]Janeiro!$E$21</f>
        <v>78.333333333333329</v>
      </c>
      <c r="S11" s="19">
        <f>[7]Janeiro!$E$22</f>
        <v>76.625</v>
      </c>
      <c r="T11" s="19">
        <f>[7]Janeiro!$E$23</f>
        <v>79.25</v>
      </c>
      <c r="U11" s="19">
        <f>[7]Janeiro!$E$24</f>
        <v>76.083333333333329</v>
      </c>
      <c r="V11" s="19">
        <f>[7]Janeiro!$E$25</f>
        <v>81</v>
      </c>
      <c r="W11" s="19">
        <f>[7]Janeiro!$E$26</f>
        <v>79.916666666666671</v>
      </c>
      <c r="X11" s="19">
        <f>[7]Janeiro!$E$27</f>
        <v>78.291666666666671</v>
      </c>
      <c r="Y11" s="19">
        <f>[7]Janeiro!$E$28</f>
        <v>80.791666666666671</v>
      </c>
      <c r="Z11" s="19">
        <f>[7]Janeiro!$E$29</f>
        <v>83.375</v>
      </c>
      <c r="AA11" s="19">
        <f>[7]Janeiro!$E$30</f>
        <v>88.541666666666671</v>
      </c>
      <c r="AB11" s="19">
        <f>[7]Janeiro!$E$31</f>
        <v>81.291666666666671</v>
      </c>
      <c r="AC11" s="19">
        <f>[7]Janeiro!$E$32</f>
        <v>75.958333333333329</v>
      </c>
      <c r="AD11" s="19">
        <f>[7]Janeiro!$E$33</f>
        <v>73.75</v>
      </c>
      <c r="AE11" s="19">
        <f>[7]Janeiro!$E$34</f>
        <v>79.583333333333329</v>
      </c>
      <c r="AF11" s="19">
        <f>[7]Janeiro!$E$35</f>
        <v>85.708333333333329</v>
      </c>
      <c r="AG11" s="38">
        <f t="shared" si="1"/>
        <v>81.630376344086031</v>
      </c>
    </row>
    <row r="12" spans="1:34" ht="17.100000000000001" customHeight="1" x14ac:dyDescent="0.2">
      <c r="A12" s="17" t="s">
        <v>5</v>
      </c>
      <c r="B12" s="19">
        <f>[8]Janeiro!$E$5</f>
        <v>73.625</v>
      </c>
      <c r="C12" s="19">
        <f>[8]Janeiro!$E$6</f>
        <v>82.708333333333329</v>
      </c>
      <c r="D12" s="19">
        <f>[8]Janeiro!$E$7</f>
        <v>71.666666666666671</v>
      </c>
      <c r="E12" s="19">
        <f>[8]Janeiro!$E$8</f>
        <v>67.25</v>
      </c>
      <c r="F12" s="19">
        <f>[8]Janeiro!$E$9</f>
        <v>68.833333333333329</v>
      </c>
      <c r="G12" s="19">
        <f>[8]Janeiro!$E$10</f>
        <v>66.583333333333329</v>
      </c>
      <c r="H12" s="19">
        <f>[8]Janeiro!$E$11</f>
        <v>66.041666666666671</v>
      </c>
      <c r="I12" s="19">
        <f>[8]Janeiro!$E$12</f>
        <v>66.458333333333329</v>
      </c>
      <c r="J12" s="19">
        <f>[8]Janeiro!$E$13</f>
        <v>64.416666666666671</v>
      </c>
      <c r="K12" s="19">
        <f>[8]Janeiro!$E$14</f>
        <v>81.833333333333329</v>
      </c>
      <c r="L12" s="19">
        <f>[8]Janeiro!$E$15</f>
        <v>72.958333333333329</v>
      </c>
      <c r="M12" s="19">
        <f>[8]Janeiro!$E$16</f>
        <v>50.791666666666664</v>
      </c>
      <c r="N12" s="19">
        <f>[8]Janeiro!$E$17</f>
        <v>59.125</v>
      </c>
      <c r="O12" s="19">
        <f>[8]Janeiro!$E$18</f>
        <v>70.833333333333329</v>
      </c>
      <c r="P12" s="19">
        <f>[8]Janeiro!$E$19</f>
        <v>69.958333333333329</v>
      </c>
      <c r="Q12" s="19">
        <f>[8]Janeiro!$E$20</f>
        <v>68.25</v>
      </c>
      <c r="R12" s="19">
        <f>[8]Janeiro!$E$21</f>
        <v>71.166666666666671</v>
      </c>
      <c r="S12" s="19">
        <f>[8]Janeiro!$E$22</f>
        <v>72.333333333333329</v>
      </c>
      <c r="T12" s="19">
        <f>[8]Janeiro!$E$23</f>
        <v>69.375</v>
      </c>
      <c r="U12" s="19">
        <f>[8]Janeiro!$E$24</f>
        <v>62.125</v>
      </c>
      <c r="V12" s="19">
        <f>[8]Janeiro!$E$25</f>
        <v>47.375</v>
      </c>
      <c r="W12" s="19">
        <f>[8]Janeiro!$E$26</f>
        <v>68.375</v>
      </c>
      <c r="X12" s="19">
        <f>[8]Janeiro!$E$27</f>
        <v>71.125</v>
      </c>
      <c r="Y12" s="19">
        <f>[8]Janeiro!$E$28</f>
        <v>73.833333333333329</v>
      </c>
      <c r="Z12" s="19">
        <f>[8]Janeiro!$E$29</f>
        <v>73.5</v>
      </c>
      <c r="AA12" s="19">
        <f>[8]Janeiro!$E$30</f>
        <v>79.208333333333329</v>
      </c>
      <c r="AB12" s="19">
        <f>[8]Janeiro!$E$31</f>
        <v>61.583333333333336</v>
      </c>
      <c r="AC12" s="19">
        <f>[8]Janeiro!$E$32</f>
        <v>57.541666666666664</v>
      </c>
      <c r="AD12" s="19">
        <f>[8]Janeiro!$E$33</f>
        <v>55.708333333333336</v>
      </c>
      <c r="AE12" s="19">
        <f>[8]Janeiro!$E$34</f>
        <v>69</v>
      </c>
      <c r="AF12" s="19">
        <f>[8]Janeiro!$E$35</f>
        <v>78.125</v>
      </c>
      <c r="AG12" s="38">
        <f t="shared" si="1"/>
        <v>68.119623655913969</v>
      </c>
    </row>
    <row r="13" spans="1:34" ht="17.100000000000001" customHeight="1" x14ac:dyDescent="0.2">
      <c r="A13" s="17" t="s">
        <v>51</v>
      </c>
      <c r="B13" s="19">
        <f>[9]Janeiro!$E$5</f>
        <v>80.458333333333329</v>
      </c>
      <c r="C13" s="19">
        <f>[9]Janeiro!$E$6</f>
        <v>79.75</v>
      </c>
      <c r="D13" s="19">
        <f>[9]Janeiro!$E$7</f>
        <v>70.416666666666671</v>
      </c>
      <c r="E13" s="19">
        <f>[9]Janeiro!$E$8</f>
        <v>80.75</v>
      </c>
      <c r="F13" s="19">
        <f>[9]Janeiro!$E$9</f>
        <v>76.416666666666671</v>
      </c>
      <c r="G13" s="19">
        <f>[9]Janeiro!$E$10</f>
        <v>78.666666666666671</v>
      </c>
      <c r="H13" s="19">
        <f>[9]Janeiro!$E$11</f>
        <v>73.166666666666671</v>
      </c>
      <c r="I13" s="19">
        <f>[9]Janeiro!$E$12</f>
        <v>80.541666666666671</v>
      </c>
      <c r="J13" s="19">
        <f>[9]Janeiro!$E$13</f>
        <v>82.666666666666671</v>
      </c>
      <c r="K13" s="19">
        <f>[9]Janeiro!$E$14</f>
        <v>84.083333333333329</v>
      </c>
      <c r="L13" s="19">
        <f>[9]Janeiro!$E$15</f>
        <v>86.458333333333329</v>
      </c>
      <c r="M13" s="19">
        <f>[9]Janeiro!$E$16</f>
        <v>83.791666666666671</v>
      </c>
      <c r="N13" s="19">
        <f>[9]Janeiro!$E$17</f>
        <v>81.958333333333329</v>
      </c>
      <c r="O13" s="19">
        <f>[9]Janeiro!$E$18</f>
        <v>84.083333333333329</v>
      </c>
      <c r="P13" s="19">
        <f>[9]Janeiro!$E$19</f>
        <v>84.416666666666671</v>
      </c>
      <c r="Q13" s="19">
        <f>[9]Janeiro!$E$20</f>
        <v>78.75</v>
      </c>
      <c r="R13" s="19">
        <f>[9]Janeiro!$E$21</f>
        <v>76.333333333333329</v>
      </c>
      <c r="S13" s="19">
        <f>[9]Janeiro!$E$22</f>
        <v>76.75</v>
      </c>
      <c r="T13" s="19">
        <f>[9]Janeiro!$E$23</f>
        <v>78.875</v>
      </c>
      <c r="U13" s="19">
        <f>[9]Janeiro!$E$24</f>
        <v>78.333333333333329</v>
      </c>
      <c r="V13" s="19">
        <f>[9]Janeiro!$E$25</f>
        <v>84.208333333333329</v>
      </c>
      <c r="W13" s="19">
        <f>[9]Janeiro!$E$26</f>
        <v>85.083333333333329</v>
      </c>
      <c r="X13" s="19">
        <f>[9]Janeiro!$E$27</f>
        <v>79.375</v>
      </c>
      <c r="Y13" s="19">
        <f>[9]Janeiro!$E$28</f>
        <v>80.375</v>
      </c>
      <c r="Z13" s="19">
        <f>[9]Janeiro!$E$29</f>
        <v>83.666666666666671</v>
      </c>
      <c r="AA13" s="19">
        <f>[9]Janeiro!$E$30</f>
        <v>87.958333333333329</v>
      </c>
      <c r="AB13" s="19">
        <f>[9]Janeiro!$E$31</f>
        <v>82</v>
      </c>
      <c r="AC13" s="19">
        <f>[9]Janeiro!$E$32</f>
        <v>77.291666666666671</v>
      </c>
      <c r="AD13" s="19">
        <f>[9]Janeiro!$E$33</f>
        <v>70.208333333333329</v>
      </c>
      <c r="AE13" s="19">
        <f>[9]Janeiro!$E$34</f>
        <v>78.5</v>
      </c>
      <c r="AF13" s="19">
        <f>[9]Janeiro!$E$35</f>
        <v>89.291666666666671</v>
      </c>
      <c r="AG13" s="38">
        <f>AVERAGE(B13:AF13)</f>
        <v>80.47177419354837</v>
      </c>
    </row>
    <row r="14" spans="1:34" ht="17.100000000000001" customHeight="1" x14ac:dyDescent="0.2">
      <c r="A14" s="17" t="s">
        <v>6</v>
      </c>
      <c r="B14" s="19">
        <f>[10]Janeiro!$E$5</f>
        <v>63.916666666666664</v>
      </c>
      <c r="C14" s="19">
        <f>[10]Janeiro!$E$6</f>
        <v>70</v>
      </c>
      <c r="D14" s="19">
        <f>[10]Janeiro!$E$7</f>
        <v>63.5625</v>
      </c>
      <c r="E14" s="19">
        <f>[10]Janeiro!$E$8</f>
        <v>63.588235294117645</v>
      </c>
      <c r="F14" s="19">
        <f>[10]Janeiro!$E$9</f>
        <v>67.473684210526315</v>
      </c>
      <c r="G14" s="19">
        <f>[10]Janeiro!$E$10</f>
        <v>57.666666666666664</v>
      </c>
      <c r="H14" s="19">
        <f>[10]Janeiro!$E$11</f>
        <v>62</v>
      </c>
      <c r="I14" s="19">
        <f>[10]Janeiro!$E$12</f>
        <v>69.428571428571431</v>
      </c>
      <c r="J14" s="19">
        <f>[10]Janeiro!$E$13</f>
        <v>66.555555555555557</v>
      </c>
      <c r="K14" s="19">
        <f>[10]Janeiro!$E$14</f>
        <v>68</v>
      </c>
      <c r="L14" s="19">
        <f>[10]Janeiro!$E$15</f>
        <v>66.92307692307692</v>
      </c>
      <c r="M14" s="19">
        <f>[10]Janeiro!$E$16</f>
        <v>61.3125</v>
      </c>
      <c r="N14" s="19">
        <f>[10]Janeiro!$E$17</f>
        <v>74.666666666666671</v>
      </c>
      <c r="O14" s="19">
        <f>[10]Janeiro!$E$18</f>
        <v>80.75</v>
      </c>
      <c r="P14" s="19">
        <f>[10]Janeiro!$E$19</f>
        <v>63.142857142857146</v>
      </c>
      <c r="Q14" s="19">
        <f>[10]Janeiro!$E$20</f>
        <v>76.647058823529406</v>
      </c>
      <c r="R14" s="19">
        <f>[10]Janeiro!$E$21</f>
        <v>59.857142857142854</v>
      </c>
      <c r="S14" s="19">
        <f>[10]Janeiro!$E$22</f>
        <v>62.055555555555557</v>
      </c>
      <c r="T14" s="19">
        <f>[10]Janeiro!$E$23</f>
        <v>65.5625</v>
      </c>
      <c r="U14" s="19">
        <f>[10]Janeiro!$E$24</f>
        <v>73.666666666666671</v>
      </c>
      <c r="V14" s="19">
        <f>[10]Janeiro!$E$25</f>
        <v>70.8125</v>
      </c>
      <c r="W14" s="19">
        <f>[10]Janeiro!$E$26</f>
        <v>64.230769230769226</v>
      </c>
      <c r="X14" s="19">
        <f>[10]Janeiro!$E$27</f>
        <v>65.833333333333329</v>
      </c>
      <c r="Y14" s="19">
        <f>[10]Janeiro!$E$28</f>
        <v>66.588235294117652</v>
      </c>
      <c r="Z14" s="19">
        <f>[10]Janeiro!$E$29</f>
        <v>76.333333333333329</v>
      </c>
      <c r="AA14" s="19">
        <f>[10]Janeiro!$E$30</f>
        <v>84.2</v>
      </c>
      <c r="AB14" s="19">
        <f>[10]Janeiro!$E$31</f>
        <v>65.333333333333329</v>
      </c>
      <c r="AC14" s="19">
        <f>[10]Janeiro!$E$32</f>
        <v>68.214285714285708</v>
      </c>
      <c r="AD14" s="19">
        <f>[10]Janeiro!$E$33</f>
        <v>61.75</v>
      </c>
      <c r="AE14" s="19">
        <f>[10]Janeiro!$E$34</f>
        <v>77.388888888888886</v>
      </c>
      <c r="AF14" s="19">
        <f>[10]Janeiro!$E$35</f>
        <v>82.166666666666671</v>
      </c>
      <c r="AG14" s="38">
        <f t="shared" si="1"/>
        <v>68.375072588784761</v>
      </c>
    </row>
    <row r="15" spans="1:34" ht="17.100000000000001" customHeight="1" x14ac:dyDescent="0.2">
      <c r="A15" s="17" t="s">
        <v>7</v>
      </c>
      <c r="B15" s="19">
        <f>[11]Janeiro!$E$5</f>
        <v>86.833333333333329</v>
      </c>
      <c r="C15" s="19">
        <f>[11]Janeiro!$E$6</f>
        <v>78.375</v>
      </c>
      <c r="D15" s="19">
        <f>[11]Janeiro!$E$7</f>
        <v>77.916666666666671</v>
      </c>
      <c r="E15" s="19">
        <f>[11]Janeiro!$E$8</f>
        <v>83.708333333333329</v>
      </c>
      <c r="F15" s="19">
        <f>[11]Janeiro!$E$9</f>
        <v>76.458333333333329</v>
      </c>
      <c r="G15" s="19">
        <f>[11]Janeiro!$E$10</f>
        <v>76.916666666666671</v>
      </c>
      <c r="H15" s="19">
        <f>[11]Janeiro!$E$11</f>
        <v>80</v>
      </c>
      <c r="I15" s="19">
        <f>[11]Janeiro!$E$12</f>
        <v>83.25</v>
      </c>
      <c r="J15" s="19">
        <f>[11]Janeiro!$E$13</f>
        <v>93.333333333333329</v>
      </c>
      <c r="K15" s="19">
        <f>[11]Janeiro!$E$14</f>
        <v>83.625</v>
      </c>
      <c r="L15" s="19">
        <f>[11]Janeiro!$E$15</f>
        <v>68.625</v>
      </c>
      <c r="M15" s="19">
        <f>[11]Janeiro!$E$16</f>
        <v>64.291666666666671</v>
      </c>
      <c r="N15" s="19">
        <f>[11]Janeiro!$E$17</f>
        <v>69.958333333333329</v>
      </c>
      <c r="O15" s="19">
        <f>[11]Janeiro!$E$18</f>
        <v>77.333333333333329</v>
      </c>
      <c r="P15" s="19">
        <f>[11]Janeiro!$E$19</f>
        <v>77.583333333333329</v>
      </c>
      <c r="Q15" s="19">
        <f>[11]Janeiro!$E$20</f>
        <v>75.958333333333329</v>
      </c>
      <c r="R15" s="19">
        <f>[11]Janeiro!$E$21</f>
        <v>77.125</v>
      </c>
      <c r="S15" s="19">
        <f>[11]Janeiro!$E$22</f>
        <v>72.166666666666671</v>
      </c>
      <c r="T15" s="19">
        <f>[11]Janeiro!$E$23</f>
        <v>62.958333333333336</v>
      </c>
      <c r="U15" s="19">
        <f>[11]Janeiro!$E$24</f>
        <v>60.833333333333336</v>
      </c>
      <c r="V15" s="19">
        <f>[11]Janeiro!$E$25</f>
        <v>64.5</v>
      </c>
      <c r="W15" s="19">
        <f>[11]Janeiro!$E$26</f>
        <v>57.625</v>
      </c>
      <c r="X15" s="19">
        <f>[11]Janeiro!$E$27</f>
        <v>57.25</v>
      </c>
      <c r="Y15" s="19">
        <f>[11]Janeiro!$E$28</f>
        <v>56.625</v>
      </c>
      <c r="Z15" s="19">
        <f>[11]Janeiro!$E$29</f>
        <v>72.083333333333329</v>
      </c>
      <c r="AA15" s="19">
        <f>[11]Janeiro!$E$30</f>
        <v>63.958333333333336</v>
      </c>
      <c r="AB15" s="19">
        <f>[11]Janeiro!$E$31</f>
        <v>43.541666666666664</v>
      </c>
      <c r="AC15" s="19">
        <f>[11]Janeiro!$E$32</f>
        <v>47.333333333333336</v>
      </c>
      <c r="AD15" s="19">
        <f>[11]Janeiro!$E$33</f>
        <v>52.291666666666664</v>
      </c>
      <c r="AE15" s="19">
        <f>[11]Janeiro!$E$34</f>
        <v>53.958333333333336</v>
      </c>
      <c r="AF15" s="19">
        <f>[11]Janeiro!$E$35</f>
        <v>66.291666666666671</v>
      </c>
      <c r="AG15" s="38">
        <f t="shared" si="1"/>
        <v>69.764784946236546</v>
      </c>
    </row>
    <row r="16" spans="1:34" ht="17.100000000000001" customHeight="1" x14ac:dyDescent="0.2">
      <c r="A16" s="17" t="s">
        <v>8</v>
      </c>
      <c r="B16" s="19">
        <f>[12]Janeiro!$E$5</f>
        <v>88.791666666666671</v>
      </c>
      <c r="C16" s="19">
        <f>[12]Janeiro!$E$6</f>
        <v>77.625</v>
      </c>
      <c r="D16" s="19">
        <f>[12]Janeiro!$E$7</f>
        <v>77.916666666666671</v>
      </c>
      <c r="E16" s="19">
        <f>[12]Janeiro!$E$8</f>
        <v>76.291666666666671</v>
      </c>
      <c r="F16" s="19">
        <f>[12]Janeiro!$E$9</f>
        <v>76.5</v>
      </c>
      <c r="G16" s="19">
        <f>[12]Janeiro!$E$10</f>
        <v>75.791666666666671</v>
      </c>
      <c r="H16" s="19">
        <f>[12]Janeiro!$E$11</f>
        <v>81.833333333333329</v>
      </c>
      <c r="I16" s="19">
        <f>[12]Janeiro!$E$12</f>
        <v>84.833333333333329</v>
      </c>
      <c r="J16" s="19">
        <f>[12]Janeiro!$E$13</f>
        <v>92.916666666666671</v>
      </c>
      <c r="K16" s="19">
        <f>[12]Janeiro!$E$14</f>
        <v>80.208333333333329</v>
      </c>
      <c r="L16" s="19">
        <f>[12]Janeiro!$E$15</f>
        <v>69.458333333333329</v>
      </c>
      <c r="M16" s="19">
        <f>[12]Janeiro!$E$16</f>
        <v>62.25</v>
      </c>
      <c r="N16" s="19">
        <f>[12]Janeiro!$E$17</f>
        <v>70.041666666666671</v>
      </c>
      <c r="O16" s="19">
        <f>[12]Janeiro!$E$18</f>
        <v>75.125</v>
      </c>
      <c r="P16" s="19">
        <f>[12]Janeiro!$E$19</f>
        <v>73.625</v>
      </c>
      <c r="Q16" s="19">
        <f>[12]Janeiro!$E$20</f>
        <v>70.333333333333329</v>
      </c>
      <c r="R16" s="19">
        <f>[12]Janeiro!$E$21</f>
        <v>73.041666666666671</v>
      </c>
      <c r="S16" s="19">
        <f>[12]Janeiro!$E$22</f>
        <v>72.208333333333329</v>
      </c>
      <c r="T16" s="19">
        <f>[12]Janeiro!$E$23</f>
        <v>68.166666666666671</v>
      </c>
      <c r="U16" s="19">
        <f>[12]Janeiro!$E$24</f>
        <v>63.625</v>
      </c>
      <c r="V16" s="19">
        <f>[12]Janeiro!$E$25</f>
        <v>69.25</v>
      </c>
      <c r="W16" s="19">
        <f>[12]Janeiro!$E$26</f>
        <v>61.791666666666664</v>
      </c>
      <c r="X16" s="19">
        <f>[12]Janeiro!$E$27</f>
        <v>61.875</v>
      </c>
      <c r="Y16" s="19">
        <f>[12]Janeiro!$E$28</f>
        <v>63.625</v>
      </c>
      <c r="Z16" s="19">
        <f>[12]Janeiro!$E$29</f>
        <v>66.75</v>
      </c>
      <c r="AA16" s="19">
        <f>[12]Janeiro!$E$30</f>
        <v>65.25</v>
      </c>
      <c r="AB16" s="19">
        <f>[12]Janeiro!$E$31</f>
        <v>53</v>
      </c>
      <c r="AC16" s="19">
        <f>[12]Janeiro!$E$32</f>
        <v>61</v>
      </c>
      <c r="AD16" s="19">
        <f>[12]Janeiro!$E$33</f>
        <v>55.708333333333336</v>
      </c>
      <c r="AE16" s="19">
        <f>[12]Janeiro!$E$34</f>
        <v>55.625</v>
      </c>
      <c r="AF16" s="19">
        <f>[12]Janeiro!$E$35</f>
        <v>63.875</v>
      </c>
      <c r="AG16" s="38">
        <f t="shared" si="1"/>
        <v>70.591397849462368</v>
      </c>
    </row>
    <row r="17" spans="1:34" ht="17.100000000000001" customHeight="1" x14ac:dyDescent="0.2">
      <c r="A17" s="17" t="s">
        <v>9</v>
      </c>
      <c r="B17" s="19">
        <f>[13]Janeiro!$E$5</f>
        <v>79.708333333333329</v>
      </c>
      <c r="C17" s="19">
        <f>[13]Janeiro!$E$6</f>
        <v>72.958333333333329</v>
      </c>
      <c r="D17" s="19">
        <f>[13]Janeiro!$E$7</f>
        <v>76.333333333333329</v>
      </c>
      <c r="E17" s="19">
        <f>[13]Janeiro!$E$8</f>
        <v>73.458333333333329</v>
      </c>
      <c r="F17" s="19">
        <f>[13]Janeiro!$E$9</f>
        <v>68.916666666666671</v>
      </c>
      <c r="G17" s="19">
        <f>[13]Janeiro!$E$10</f>
        <v>69.708333333333329</v>
      </c>
      <c r="H17" s="19">
        <f>[13]Janeiro!$E$11</f>
        <v>73.791666666666671</v>
      </c>
      <c r="I17" s="19">
        <f>[13]Janeiro!$E$12</f>
        <v>78.333333333333329</v>
      </c>
      <c r="J17" s="19">
        <f>[13]Janeiro!$E$13</f>
        <v>93.125</v>
      </c>
      <c r="K17" s="19">
        <f>[13]Janeiro!$E$14</f>
        <v>82.125</v>
      </c>
      <c r="L17" s="19">
        <f>[13]Janeiro!$E$15</f>
        <v>65.458333333333329</v>
      </c>
      <c r="M17" s="19">
        <f>[13]Janeiro!$E$16</f>
        <v>61.541666666666664</v>
      </c>
      <c r="N17" s="19">
        <f>[13]Janeiro!$E$17</f>
        <v>69.583333333333329</v>
      </c>
      <c r="O17" s="19">
        <f>[13]Janeiro!$E$18</f>
        <v>79.458333333333329</v>
      </c>
      <c r="P17" s="19">
        <f>[13]Janeiro!$E$19</f>
        <v>79.708333333333329</v>
      </c>
      <c r="Q17" s="19">
        <f>[13]Janeiro!$E$20</f>
        <v>78.166666666666671</v>
      </c>
      <c r="R17" s="19">
        <f>[13]Janeiro!$E$21</f>
        <v>77.333333333333329</v>
      </c>
      <c r="S17" s="19">
        <f>[13]Janeiro!$E$22</f>
        <v>72.916666666666671</v>
      </c>
      <c r="T17" s="19">
        <f>[13]Janeiro!$E$23</f>
        <v>64.083333333333329</v>
      </c>
      <c r="U17" s="19">
        <f>[13]Janeiro!$E$24</f>
        <v>62.208333333333336</v>
      </c>
      <c r="V17" s="19">
        <f>[13]Janeiro!$E$25</f>
        <v>61.791666666666664</v>
      </c>
      <c r="W17" s="19">
        <f>[13]Janeiro!$E$26</f>
        <v>58.25</v>
      </c>
      <c r="X17" s="19">
        <f>[13]Janeiro!$E$27</f>
        <v>60.291666666666664</v>
      </c>
      <c r="Y17" s="19">
        <f>[13]Janeiro!$E$28</f>
        <v>56.208333333333336</v>
      </c>
      <c r="Z17" s="19">
        <f>[13]Janeiro!$E$29</f>
        <v>72.458333333333329</v>
      </c>
      <c r="AA17" s="19">
        <f>[13]Janeiro!$E$30</f>
        <v>64.25</v>
      </c>
      <c r="AB17" s="19">
        <f>[13]Janeiro!$E$31</f>
        <v>53.208333333333336</v>
      </c>
      <c r="AC17" s="19">
        <f>[13]Janeiro!$E$32</f>
        <v>63.25</v>
      </c>
      <c r="AD17" s="19">
        <f>[13]Janeiro!$E$33</f>
        <v>57.958333333333336</v>
      </c>
      <c r="AE17" s="19">
        <f>[13]Janeiro!$E$34</f>
        <v>58.958333333333336</v>
      </c>
      <c r="AF17" s="19">
        <f>[13]Janeiro!$E$35</f>
        <v>72.75</v>
      </c>
      <c r="AG17" s="38">
        <f t="shared" si="1"/>
        <v>69.622311827956977</v>
      </c>
    </row>
    <row r="18" spans="1:34" ht="17.100000000000001" customHeight="1" x14ac:dyDescent="0.2">
      <c r="A18" s="17" t="s">
        <v>50</v>
      </c>
      <c r="B18" s="19">
        <f>[14]Janeiro!$E$5</f>
        <v>78.666666666666671</v>
      </c>
      <c r="C18" s="19">
        <f>[14]Janeiro!$E$6</f>
        <v>71.625</v>
      </c>
      <c r="D18" s="19">
        <f>[14]Janeiro!$E$7</f>
        <v>69</v>
      </c>
      <c r="E18" s="19">
        <f>[14]Janeiro!$E$8</f>
        <v>69.5</v>
      </c>
      <c r="F18" s="19">
        <f>[14]Janeiro!$E$9</f>
        <v>63.833333333333336</v>
      </c>
      <c r="G18" s="19">
        <f>[14]Janeiro!$E$10</f>
        <v>71.416666666666671</v>
      </c>
      <c r="H18" s="19">
        <f>[14]Janeiro!$E$11</f>
        <v>69.25</v>
      </c>
      <c r="I18" s="19">
        <f>[14]Janeiro!$E$12</f>
        <v>61.958333333333336</v>
      </c>
      <c r="J18" s="19">
        <f>[14]Janeiro!$E$13</f>
        <v>80.666666666666671</v>
      </c>
      <c r="K18" s="19">
        <f>[14]Janeiro!$E$14</f>
        <v>83.083333333333329</v>
      </c>
      <c r="L18" s="19">
        <f>[14]Janeiro!$E$15</f>
        <v>67.083333333333329</v>
      </c>
      <c r="M18" s="19">
        <f>[14]Janeiro!$E$16</f>
        <v>63.291666666666664</v>
      </c>
      <c r="N18" s="19">
        <f>[14]Janeiro!$E$17</f>
        <v>58.583333333333336</v>
      </c>
      <c r="O18" s="19">
        <f>[14]Janeiro!$E$18</f>
        <v>68.291666666666671</v>
      </c>
      <c r="P18" s="19">
        <f>[14]Janeiro!$E$19</f>
        <v>71.833333333333329</v>
      </c>
      <c r="Q18" s="19">
        <f>[14]Janeiro!$E$20</f>
        <v>65.041666666666671</v>
      </c>
      <c r="R18" s="19">
        <f>[14]Janeiro!$E$21</f>
        <v>63.083333333333336</v>
      </c>
      <c r="S18" s="19">
        <f>[14]Janeiro!$E$22</f>
        <v>72.208333333333329</v>
      </c>
      <c r="T18" s="19">
        <f>[14]Janeiro!$E$23</f>
        <v>65.958333333333329</v>
      </c>
      <c r="U18" s="19">
        <f>[14]Janeiro!$E$24</f>
        <v>55.875</v>
      </c>
      <c r="V18" s="19">
        <f>[14]Janeiro!$E$25</f>
        <v>60.25</v>
      </c>
      <c r="W18" s="19">
        <f>[14]Janeiro!$E$26</f>
        <v>53.958333333333336</v>
      </c>
      <c r="X18" s="19">
        <f>[14]Janeiro!$E$27</f>
        <v>53.708333333333336</v>
      </c>
      <c r="Y18" s="19">
        <f>[14]Janeiro!$E$28</f>
        <v>57.041666666666664</v>
      </c>
      <c r="Z18" s="19">
        <f>[14]Janeiro!$E$29</f>
        <v>75.5</v>
      </c>
      <c r="AA18" s="19">
        <f>[14]Janeiro!$E$30</f>
        <v>68.708333333333329</v>
      </c>
      <c r="AB18" s="19">
        <f>[14]Janeiro!$E$31</f>
        <v>49.333333333333336</v>
      </c>
      <c r="AC18" s="19">
        <f>[14]Janeiro!$E$32</f>
        <v>56.708333333333336</v>
      </c>
      <c r="AD18" s="19">
        <f>[14]Janeiro!$E$33</f>
        <v>51.833333333333336</v>
      </c>
      <c r="AE18" s="19">
        <f>[14]Janeiro!$E$34</f>
        <v>51.791666666666664</v>
      </c>
      <c r="AF18" s="19">
        <f>[14]Janeiro!$E$35</f>
        <v>59.625</v>
      </c>
      <c r="AG18" s="38">
        <f t="shared" si="1"/>
        <v>64.797043010752674</v>
      </c>
    </row>
    <row r="19" spans="1:34" ht="17.100000000000001" customHeight="1" x14ac:dyDescent="0.2">
      <c r="A19" s="17" t="s">
        <v>10</v>
      </c>
      <c r="B19" s="19">
        <f>[15]Janeiro!$E$5</f>
        <v>82.875</v>
      </c>
      <c r="C19" s="19">
        <f>[15]Janeiro!$E$6</f>
        <v>75.166666666666671</v>
      </c>
      <c r="D19" s="19">
        <f>[15]Janeiro!$E$7</f>
        <v>79.041666666666671</v>
      </c>
      <c r="E19" s="19">
        <f>[15]Janeiro!$E$8</f>
        <v>74.458333333333329</v>
      </c>
      <c r="F19" s="19">
        <f>[15]Janeiro!$E$9</f>
        <v>66.625</v>
      </c>
      <c r="G19" s="19">
        <f>[15]Janeiro!$E$10</f>
        <v>63.708333333333336</v>
      </c>
      <c r="H19" s="19">
        <f>[15]Janeiro!$E$11</f>
        <v>68.25</v>
      </c>
      <c r="I19" s="19">
        <f>[15]Janeiro!$E$12</f>
        <v>75.041666666666671</v>
      </c>
      <c r="J19" s="19">
        <f>[15]Janeiro!$E$13</f>
        <v>91.333333333333329</v>
      </c>
      <c r="K19" s="19">
        <f>[15]Janeiro!$E$14</f>
        <v>81.791666666666671</v>
      </c>
      <c r="L19" s="19">
        <f>[15]Janeiro!$E$15</f>
        <v>66.833333333333329</v>
      </c>
      <c r="M19" s="19">
        <f>[15]Janeiro!$E$16</f>
        <v>61.25</v>
      </c>
      <c r="N19" s="19">
        <f>[15]Janeiro!$E$17</f>
        <v>71.416666666666671</v>
      </c>
      <c r="O19" s="19">
        <f>[15]Janeiro!$E$18</f>
        <v>72.333333333333329</v>
      </c>
      <c r="P19" s="19">
        <f>[15]Janeiro!$E$19</f>
        <v>73.125</v>
      </c>
      <c r="Q19" s="19">
        <f>[15]Janeiro!$E$20</f>
        <v>68.75</v>
      </c>
      <c r="R19" s="19">
        <f>[15]Janeiro!$E$21</f>
        <v>74</v>
      </c>
      <c r="S19" s="19">
        <f>[15]Janeiro!$E$22</f>
        <v>75.833333333333329</v>
      </c>
      <c r="T19" s="19">
        <f>[15]Janeiro!$E$23</f>
        <v>66.583333333333329</v>
      </c>
      <c r="U19" s="19">
        <f>[15]Janeiro!$E$24</f>
        <v>60.791666666666664</v>
      </c>
      <c r="V19" s="19">
        <f>[15]Janeiro!$E$25</f>
        <v>64.958333333333329</v>
      </c>
      <c r="W19" s="19">
        <f>[15]Janeiro!$E$26</f>
        <v>56.708333333333336</v>
      </c>
      <c r="X19" s="19">
        <f>[15]Janeiro!$E$27</f>
        <v>57</v>
      </c>
      <c r="Y19" s="19">
        <f>[15]Janeiro!$E$28</f>
        <v>55.916666666666664</v>
      </c>
      <c r="Z19" s="19">
        <f>[15]Janeiro!$E$29</f>
        <v>67.208333333333329</v>
      </c>
      <c r="AA19" s="19">
        <f>[15]Janeiro!$E$30</f>
        <v>63.916666666666664</v>
      </c>
      <c r="AB19" s="19">
        <f>[15]Janeiro!$E$31</f>
        <v>46.083333333333336</v>
      </c>
      <c r="AC19" s="19">
        <f>[15]Janeiro!$E$32</f>
        <v>52.291666666666664</v>
      </c>
      <c r="AD19" s="19">
        <f>[15]Janeiro!$E$33</f>
        <v>54.375</v>
      </c>
      <c r="AE19" s="19">
        <f>[15]Janeiro!$E$34</f>
        <v>53</v>
      </c>
      <c r="AF19" s="19">
        <f>[15]Janeiro!$E$35</f>
        <v>62.583333333333336</v>
      </c>
      <c r="AG19" s="38">
        <f t="shared" ref="AG19:AG31" si="2">AVERAGE(B19:AF19)</f>
        <v>67.201612903225808</v>
      </c>
    </row>
    <row r="20" spans="1:34" ht="17.100000000000001" customHeight="1" x14ac:dyDescent="0.2">
      <c r="A20" s="17" t="s">
        <v>11</v>
      </c>
      <c r="B20" s="19">
        <f>[16]Janeiro!$E$5</f>
        <v>89.416666666666671</v>
      </c>
      <c r="C20" s="19">
        <f>[16]Janeiro!$E$6</f>
        <v>79.25</v>
      </c>
      <c r="D20" s="19">
        <f>[16]Janeiro!$E$7</f>
        <v>81.208333333333329</v>
      </c>
      <c r="E20" s="19">
        <f>[16]Janeiro!$E$8</f>
        <v>91.526315789473685</v>
      </c>
      <c r="F20" s="19">
        <f>[16]Janeiro!$E$9</f>
        <v>72.235294117647058</v>
      </c>
      <c r="G20" s="19">
        <f>[16]Janeiro!$E$10</f>
        <v>79.708333333333329</v>
      </c>
      <c r="H20" s="19">
        <f>[16]Janeiro!$E$11</f>
        <v>80.916666666666671</v>
      </c>
      <c r="I20" s="19">
        <f>[16]Janeiro!$E$12</f>
        <v>85.25</v>
      </c>
      <c r="J20" s="19">
        <f>[16]Janeiro!$E$13</f>
        <v>97.235294117647058</v>
      </c>
      <c r="K20" s="19">
        <f>[16]Janeiro!$E$14</f>
        <v>83.5</v>
      </c>
      <c r="L20" s="19">
        <f>[16]Janeiro!$E$15</f>
        <v>75.75</v>
      </c>
      <c r="M20" s="19">
        <f>[16]Janeiro!$E$16</f>
        <v>72.083333333333329</v>
      </c>
      <c r="N20" s="19">
        <f>[16]Janeiro!$E$17</f>
        <v>79</v>
      </c>
      <c r="O20" s="19">
        <f>[16]Janeiro!$E$18</f>
        <v>81.909090909090907</v>
      </c>
      <c r="P20" s="19">
        <f>[16]Janeiro!$E$19</f>
        <v>83.3</v>
      </c>
      <c r="Q20" s="19">
        <f>[16]Janeiro!$E$20</f>
        <v>77.7</v>
      </c>
      <c r="R20" s="19">
        <f>[16]Janeiro!$E$21</f>
        <v>79.315789473684205</v>
      </c>
      <c r="S20" s="19">
        <f>[16]Janeiro!$E$22</f>
        <v>73.526315789473685</v>
      </c>
      <c r="T20" s="19">
        <f>[16]Janeiro!$E$23</f>
        <v>77.416666666666671</v>
      </c>
      <c r="U20" s="19">
        <f>[16]Janeiro!$E$24</f>
        <v>65.166666666666671</v>
      </c>
      <c r="V20" s="19">
        <f>[16]Janeiro!$E$25</f>
        <v>65.75</v>
      </c>
      <c r="W20" s="19">
        <f>[16]Janeiro!$E$26</f>
        <v>65.541666666666671</v>
      </c>
      <c r="X20" s="19">
        <f>[16]Janeiro!$E$27</f>
        <v>65.541666666666671</v>
      </c>
      <c r="Y20" s="19">
        <f>[16]Janeiro!$E$28</f>
        <v>69</v>
      </c>
      <c r="Z20" s="19">
        <f>[16]Janeiro!$E$29</f>
        <v>83.291666666666671</v>
      </c>
      <c r="AA20" s="19">
        <f>[16]Janeiro!$E$30</f>
        <v>72.125</v>
      </c>
      <c r="AB20" s="19">
        <f>[16]Janeiro!$E$31</f>
        <v>49.708333333333336</v>
      </c>
      <c r="AC20" s="19">
        <f>[16]Janeiro!$E$32</f>
        <v>62.458333333333336</v>
      </c>
      <c r="AD20" s="19">
        <f>[16]Janeiro!$E$33</f>
        <v>64.583333333333329</v>
      </c>
      <c r="AE20" s="19">
        <f>[16]Janeiro!$E$34</f>
        <v>65.333333333333329</v>
      </c>
      <c r="AF20" s="19">
        <f>[16]Janeiro!$E$35</f>
        <v>74.916666666666671</v>
      </c>
      <c r="AG20" s="38">
        <f t="shared" si="2"/>
        <v>75.602089253667231</v>
      </c>
    </row>
    <row r="21" spans="1:34" ht="17.100000000000001" customHeight="1" x14ac:dyDescent="0.2">
      <c r="A21" s="17" t="s">
        <v>12</v>
      </c>
      <c r="B21" s="19">
        <f>[17]Janeiro!$E$5</f>
        <v>85.666666666666671</v>
      </c>
      <c r="C21" s="19">
        <f>[17]Janeiro!$E$6</f>
        <v>78.041666666666671</v>
      </c>
      <c r="D21" s="19">
        <f>[17]Janeiro!$E$7</f>
        <v>73.791666666666671</v>
      </c>
      <c r="E21" s="19">
        <f>[17]Janeiro!$E$8</f>
        <v>71.208333333333329</v>
      </c>
      <c r="F21" s="19">
        <f>[17]Janeiro!$E$9</f>
        <v>73.041666666666671</v>
      </c>
      <c r="G21" s="19">
        <f>[17]Janeiro!$E$10</f>
        <v>78.083333333333329</v>
      </c>
      <c r="H21" s="19">
        <f>[17]Janeiro!$E$11</f>
        <v>76.5</v>
      </c>
      <c r="I21" s="19">
        <f>[17]Janeiro!$E$12</f>
        <v>65.708333333333329</v>
      </c>
      <c r="J21" s="19">
        <f>[17]Janeiro!$E$13</f>
        <v>81.708333333333329</v>
      </c>
      <c r="K21" s="19">
        <f>[17]Janeiro!$E$14</f>
        <v>80.166666666666671</v>
      </c>
      <c r="L21" s="19">
        <f>[17]Janeiro!$E$15</f>
        <v>68.958333333333329</v>
      </c>
      <c r="M21" s="19">
        <f>[17]Janeiro!$E$16</f>
        <v>62.708333333333336</v>
      </c>
      <c r="N21" s="19">
        <f>[17]Janeiro!$E$17</f>
        <v>59.041666666666664</v>
      </c>
      <c r="O21" s="19">
        <f>[17]Janeiro!$E$18</f>
        <v>72.833333333333329</v>
      </c>
      <c r="P21" s="19">
        <f>[17]Janeiro!$E$19</f>
        <v>79.041666666666671</v>
      </c>
      <c r="Q21" s="19">
        <f>[17]Janeiro!$E$20</f>
        <v>73.166666666666671</v>
      </c>
      <c r="R21" s="19">
        <f>[17]Janeiro!$E$21</f>
        <v>64.291666666666671</v>
      </c>
      <c r="S21" s="19">
        <f>[17]Janeiro!$E$22</f>
        <v>73.75</v>
      </c>
      <c r="T21" s="19">
        <f>[17]Janeiro!$E$23</f>
        <v>80.916666666666671</v>
      </c>
      <c r="U21" s="19">
        <f>[17]Janeiro!$E$24</f>
        <v>65.583333333333329</v>
      </c>
      <c r="V21" s="19">
        <f>[17]Janeiro!$E$25</f>
        <v>60.291666666666664</v>
      </c>
      <c r="W21" s="19">
        <f>[17]Janeiro!$E$26</f>
        <v>61.75</v>
      </c>
      <c r="X21" s="19">
        <f>[17]Janeiro!$E$27</f>
        <v>56</v>
      </c>
      <c r="Y21" s="19">
        <f>[17]Janeiro!$E$28</f>
        <v>69.25</v>
      </c>
      <c r="Z21" s="19">
        <f>[17]Janeiro!$E$29</f>
        <v>82.625</v>
      </c>
      <c r="AA21" s="19">
        <f>[17]Janeiro!$E$30</f>
        <v>72.5</v>
      </c>
      <c r="AB21" s="19">
        <f>[17]Janeiro!$E$31</f>
        <v>50.041666666666664</v>
      </c>
      <c r="AC21" s="19">
        <f>[17]Janeiro!$E$32</f>
        <v>53.25</v>
      </c>
      <c r="AD21" s="19">
        <f>[17]Janeiro!$E$33</f>
        <v>53.166666666666664</v>
      </c>
      <c r="AE21" s="19">
        <f>[17]Janeiro!$E$34</f>
        <v>52.166666666666664</v>
      </c>
      <c r="AF21" s="19">
        <f>[17]Janeiro!$E$35</f>
        <v>70.625</v>
      </c>
      <c r="AG21" s="38">
        <f t="shared" si="2"/>
        <v>69.221774193548399</v>
      </c>
    </row>
    <row r="22" spans="1:34" ht="17.100000000000001" customHeight="1" x14ac:dyDescent="0.2">
      <c r="A22" s="17" t="s">
        <v>13</v>
      </c>
      <c r="B22" s="19">
        <f>[18]Janeiro!$E$5</f>
        <v>75.833333333333329</v>
      </c>
      <c r="C22" s="19">
        <f>[18]Janeiro!$E$6</f>
        <v>84.208333333333329</v>
      </c>
      <c r="D22" s="19">
        <f>[18]Janeiro!$E$7</f>
        <v>76.958333333333329</v>
      </c>
      <c r="E22" s="19">
        <f>[18]Janeiro!$E$8</f>
        <v>73.625</v>
      </c>
      <c r="F22" s="19">
        <f>[18]Janeiro!$E$9</f>
        <v>77</v>
      </c>
      <c r="G22" s="19">
        <f>[18]Janeiro!$E$10</f>
        <v>73.166666666666671</v>
      </c>
      <c r="H22" s="19">
        <f>[18]Janeiro!$E$11</f>
        <v>74.416666666666671</v>
      </c>
      <c r="I22" s="19">
        <f>[18]Janeiro!$E$12</f>
        <v>67.791666666666671</v>
      </c>
      <c r="J22" s="19">
        <f>[18]Janeiro!$E$13</f>
        <v>69.916666666666671</v>
      </c>
      <c r="K22" s="19">
        <f>[18]Janeiro!$E$14</f>
        <v>88.583333333333329</v>
      </c>
      <c r="L22" s="19">
        <f>[18]Janeiro!$E$15</f>
        <v>77.291666666666671</v>
      </c>
      <c r="M22" s="19">
        <f>[18]Janeiro!$E$16</f>
        <v>68.708333333333329</v>
      </c>
      <c r="N22" s="19">
        <f>[18]Janeiro!$E$17</f>
        <v>71.375</v>
      </c>
      <c r="O22" s="19">
        <f>[18]Janeiro!$E$18</f>
        <v>76.375</v>
      </c>
      <c r="P22" s="19">
        <f>[18]Janeiro!$E$19</f>
        <v>75.041666666666671</v>
      </c>
      <c r="Q22" s="19">
        <f>[18]Janeiro!$E$20</f>
        <v>73.958333333333329</v>
      </c>
      <c r="R22" s="19">
        <f>[18]Janeiro!$E$21</f>
        <v>72.791666666666671</v>
      </c>
      <c r="S22" s="19">
        <f>[18]Janeiro!$E$22</f>
        <v>85.708333333333329</v>
      </c>
      <c r="T22" s="19">
        <f>[18]Janeiro!$E$23</f>
        <v>78.041666666666671</v>
      </c>
      <c r="U22" s="19">
        <f>[18]Janeiro!$E$24</f>
        <v>66.583333333333329</v>
      </c>
      <c r="V22" s="19">
        <f>[18]Janeiro!$E$25</f>
        <v>70.375</v>
      </c>
      <c r="W22" s="19">
        <f>[18]Janeiro!$E$26</f>
        <v>78.166666666666671</v>
      </c>
      <c r="X22" s="19">
        <f>[18]Janeiro!$E$27</f>
        <v>74.791666666666671</v>
      </c>
      <c r="Y22" s="19">
        <f>[18]Janeiro!$E$28</f>
        <v>76.458333333333329</v>
      </c>
      <c r="Z22" s="19">
        <f>[18]Janeiro!$E$29</f>
        <v>82.666666666666671</v>
      </c>
      <c r="AA22" s="19">
        <f>[18]Janeiro!$E$30</f>
        <v>83.625</v>
      </c>
      <c r="AB22" s="19">
        <f>[18]Janeiro!$E$31</f>
        <v>68.541666666666671</v>
      </c>
      <c r="AC22" s="19">
        <f>[18]Janeiro!$E$32</f>
        <v>68.666666666666671</v>
      </c>
      <c r="AD22" s="19">
        <f>[18]Janeiro!$E$33</f>
        <v>68.833333333333329</v>
      </c>
      <c r="AE22" s="19">
        <f>[18]Janeiro!$E$34</f>
        <v>75.375</v>
      </c>
      <c r="AF22" s="19">
        <f>[18]Janeiro!$E$35</f>
        <v>74.791666666666671</v>
      </c>
      <c r="AG22" s="38">
        <f t="shared" si="2"/>
        <v>75.150537634408607</v>
      </c>
    </row>
    <row r="23" spans="1:34" ht="17.100000000000001" customHeight="1" x14ac:dyDescent="0.2">
      <c r="A23" s="17" t="s">
        <v>14</v>
      </c>
      <c r="B23" s="19">
        <f>[19]Janeiro!$E$5</f>
        <v>76.583333333333329</v>
      </c>
      <c r="C23" s="19">
        <f>[19]Janeiro!$E$6</f>
        <v>77</v>
      </c>
      <c r="D23" s="19">
        <f>[19]Janeiro!$E$7</f>
        <v>72.375</v>
      </c>
      <c r="E23" s="19">
        <f>[19]Janeiro!$E$8</f>
        <v>69.041666666666671</v>
      </c>
      <c r="F23" s="19">
        <f>[19]Janeiro!$E$9</f>
        <v>70.833333333333329</v>
      </c>
      <c r="G23" s="19">
        <f>[19]Janeiro!$E$10</f>
        <v>65.75</v>
      </c>
      <c r="H23" s="19">
        <f>[19]Janeiro!$E$11</f>
        <v>75.333333333333329</v>
      </c>
      <c r="I23" s="19">
        <f>[19]Janeiro!$E$12</f>
        <v>76</v>
      </c>
      <c r="J23" s="19">
        <f>[19]Janeiro!$E$13</f>
        <v>84.083333333333329</v>
      </c>
      <c r="K23" s="19">
        <f>[19]Janeiro!$E$14</f>
        <v>85.083333333333329</v>
      </c>
      <c r="L23" s="19">
        <f>[19]Janeiro!$E$15</f>
        <v>75</v>
      </c>
      <c r="M23" s="19">
        <f>[19]Janeiro!$E$16</f>
        <v>80.833333333333329</v>
      </c>
      <c r="N23" s="19">
        <f>[19]Janeiro!$E$17</f>
        <v>78.75</v>
      </c>
      <c r="O23" s="19">
        <f>[19]Janeiro!$E$18</f>
        <v>79.5</v>
      </c>
      <c r="P23" s="19">
        <f>[19]Janeiro!$E$19</f>
        <v>80.791666666666671</v>
      </c>
      <c r="Q23" s="19">
        <f>[19]Janeiro!$E$20</f>
        <v>87.791666666666671</v>
      </c>
      <c r="R23" s="19">
        <f>[19]Janeiro!$E$21</f>
        <v>74.833333333333329</v>
      </c>
      <c r="S23" s="19">
        <f>[19]Janeiro!$E$22</f>
        <v>75.208333333333329</v>
      </c>
      <c r="T23" s="19">
        <f>[19]Janeiro!$E$23</f>
        <v>73.791666666666671</v>
      </c>
      <c r="U23" s="19">
        <f>[19]Janeiro!$E$24</f>
        <v>76</v>
      </c>
      <c r="V23" s="19">
        <f>[19]Janeiro!$E$25</f>
        <v>74.166666666666671</v>
      </c>
      <c r="W23" s="19">
        <f>[19]Janeiro!$E$26</f>
        <v>67.708333333333329</v>
      </c>
      <c r="X23" s="19">
        <f>[19]Janeiro!$E$27</f>
        <v>72.208333333333329</v>
      </c>
      <c r="Y23" s="19">
        <f>[19]Janeiro!$E$28</f>
        <v>72.625</v>
      </c>
      <c r="Z23" s="19">
        <f>[19]Janeiro!$E$29</f>
        <v>78.5</v>
      </c>
      <c r="AA23" s="19">
        <f>[19]Janeiro!$E$30</f>
        <v>82.875</v>
      </c>
      <c r="AB23" s="19">
        <f>[19]Janeiro!$E$31</f>
        <v>75.75</v>
      </c>
      <c r="AC23" s="19">
        <f>[19]Janeiro!$E$32</f>
        <v>74.291666666666671</v>
      </c>
      <c r="AD23" s="19">
        <f>[19]Janeiro!$E$33</f>
        <v>73.416666666666671</v>
      </c>
      <c r="AE23" s="19">
        <f>[19]Janeiro!$E$34</f>
        <v>79.541666666666671</v>
      </c>
      <c r="AF23" s="19">
        <f>[19]Janeiro!$E$35</f>
        <v>89.541666666666671</v>
      </c>
      <c r="AG23" s="38">
        <f t="shared" si="2"/>
        <v>76.619623655913969</v>
      </c>
    </row>
    <row r="24" spans="1:34" ht="17.100000000000001" customHeight="1" x14ac:dyDescent="0.2">
      <c r="A24" s="17" t="s">
        <v>15</v>
      </c>
      <c r="B24" s="19">
        <f>[20]Janeiro!$E$5</f>
        <v>87.208333333333329</v>
      </c>
      <c r="C24" s="19">
        <f>[20]Janeiro!$E$6</f>
        <v>80.375</v>
      </c>
      <c r="D24" s="19">
        <f>[20]Janeiro!$E$7</f>
        <v>77.541666666666671</v>
      </c>
      <c r="E24" s="19">
        <f>[20]Janeiro!$E$8</f>
        <v>83.166666666666671</v>
      </c>
      <c r="F24" s="19">
        <f>[20]Janeiro!$E$9</f>
        <v>73.25</v>
      </c>
      <c r="G24" s="19">
        <f>[20]Janeiro!$E$10</f>
        <v>65.583333333333329</v>
      </c>
      <c r="H24" s="19">
        <f>[20]Janeiro!$E$11</f>
        <v>74.5</v>
      </c>
      <c r="I24" s="19">
        <f>[20]Janeiro!$E$12</f>
        <v>68.833333333333329</v>
      </c>
      <c r="J24" s="19">
        <f>[20]Janeiro!$E$13</f>
        <v>91.125</v>
      </c>
      <c r="K24" s="19">
        <f>[20]Janeiro!$E$14</f>
        <v>81.375</v>
      </c>
      <c r="L24" s="19">
        <f>[20]Janeiro!$E$15</f>
        <v>70.791666666666671</v>
      </c>
      <c r="M24" s="19">
        <f>[20]Janeiro!$E$16</f>
        <v>67.25</v>
      </c>
      <c r="N24" s="19">
        <f>[20]Janeiro!$E$17</f>
        <v>66.833333333333329</v>
      </c>
      <c r="O24" s="19">
        <f>[20]Janeiro!$E$18</f>
        <v>78.541666666666671</v>
      </c>
      <c r="P24" s="19">
        <f>[20]Janeiro!$E$19</f>
        <v>76.75</v>
      </c>
      <c r="Q24" s="19">
        <f>[20]Janeiro!$E$20</f>
        <v>66.666666666666671</v>
      </c>
      <c r="R24" s="19">
        <f>[20]Janeiro!$E$21</f>
        <v>70.5</v>
      </c>
      <c r="S24" s="19">
        <f>[20]Janeiro!$E$22</f>
        <v>66.458333333333329</v>
      </c>
      <c r="T24" s="19">
        <f>[20]Janeiro!$E$23</f>
        <v>57</v>
      </c>
      <c r="U24" s="19">
        <f>[20]Janeiro!$E$24</f>
        <v>54.833333333333336</v>
      </c>
      <c r="V24" s="19">
        <f>[20]Janeiro!$E$25</f>
        <v>63.125</v>
      </c>
      <c r="W24" s="19">
        <f>[20]Janeiro!$E$26</f>
        <v>61.5</v>
      </c>
      <c r="X24" s="19">
        <f>[20]Janeiro!$E$27</f>
        <v>59.541666666666664</v>
      </c>
      <c r="Y24" s="19">
        <f>[20]Janeiro!$E$28</f>
        <v>58.833333333333336</v>
      </c>
      <c r="Z24" s="19">
        <f>[20]Janeiro!$E$29</f>
        <v>67.458333333333329</v>
      </c>
      <c r="AA24" s="19">
        <f>[20]Janeiro!$E$30</f>
        <v>71.458333333333329</v>
      </c>
      <c r="AB24" s="19">
        <f>[20]Janeiro!$E$31</f>
        <v>38.583333333333336</v>
      </c>
      <c r="AC24" s="19">
        <f>[20]Janeiro!$E$32</f>
        <v>44.791666666666664</v>
      </c>
      <c r="AD24" s="19">
        <f>[20]Janeiro!$E$33</f>
        <v>56</v>
      </c>
      <c r="AE24" s="19">
        <f>[20]Janeiro!$E$34</f>
        <v>53.375</v>
      </c>
      <c r="AF24" s="19">
        <f>[20]Janeiro!$E$35</f>
        <v>61.708333333333336</v>
      </c>
      <c r="AG24" s="38">
        <f t="shared" si="2"/>
        <v>67.579301075268802</v>
      </c>
    </row>
    <row r="25" spans="1:34" ht="17.100000000000001" customHeight="1" x14ac:dyDescent="0.2">
      <c r="A25" s="17" t="s">
        <v>16</v>
      </c>
      <c r="B25" s="19">
        <f>[21]Janeiro!$E$5</f>
        <v>82.791666666666671</v>
      </c>
      <c r="C25" s="19">
        <f>[21]Janeiro!$E$6</f>
        <v>77.208333333333329</v>
      </c>
      <c r="D25" s="19">
        <f>[21]Janeiro!$E$7</f>
        <v>71.375</v>
      </c>
      <c r="E25" s="19">
        <f>[21]Janeiro!$E$8</f>
        <v>68.25</v>
      </c>
      <c r="F25" s="19">
        <f>[21]Janeiro!$E$9</f>
        <v>60.083333333333336</v>
      </c>
      <c r="G25" s="19">
        <f>[21]Janeiro!$E$10</f>
        <v>60.125</v>
      </c>
      <c r="H25" s="19">
        <f>[21]Janeiro!$E$11</f>
        <v>57.125</v>
      </c>
      <c r="I25" s="19">
        <f>[21]Janeiro!$E$12</f>
        <v>54.625</v>
      </c>
      <c r="J25" s="19">
        <f>[21]Janeiro!$E$13</f>
        <v>75.666666666666671</v>
      </c>
      <c r="K25" s="19">
        <f>[21]Janeiro!$E$14</f>
        <v>76.416666666666671</v>
      </c>
      <c r="L25" s="19">
        <f>[21]Janeiro!$E$15</f>
        <v>63.75</v>
      </c>
      <c r="M25" s="19">
        <f>[21]Janeiro!$E$16</f>
        <v>52.5</v>
      </c>
      <c r="N25" s="19">
        <f>[21]Janeiro!$E$17</f>
        <v>52.916666666666664</v>
      </c>
      <c r="O25" s="19">
        <f>[21]Janeiro!$E$18</f>
        <v>52.041666666666664</v>
      </c>
      <c r="P25" s="19">
        <f>[21]Janeiro!$E$19</f>
        <v>62.708333333333336</v>
      </c>
      <c r="Q25" s="19">
        <f>[21]Janeiro!$E$20</f>
        <v>57.166666666666664</v>
      </c>
      <c r="R25" s="19">
        <f>[21]Janeiro!$E$21</f>
        <v>66</v>
      </c>
      <c r="S25" s="19">
        <f>[21]Janeiro!$E$22</f>
        <v>69.5</v>
      </c>
      <c r="T25" s="19">
        <f>[21]Janeiro!$E$23</f>
        <v>59.875</v>
      </c>
      <c r="U25" s="19">
        <f>[21]Janeiro!$E$24</f>
        <v>46.833333333333336</v>
      </c>
      <c r="V25" s="19">
        <f>[21]Janeiro!$E$25</f>
        <v>52.125</v>
      </c>
      <c r="W25" s="19">
        <f>[21]Janeiro!$E$26</f>
        <v>54.375</v>
      </c>
      <c r="X25" s="19">
        <f>[21]Janeiro!$E$27</f>
        <v>50.958333333333336</v>
      </c>
      <c r="Y25" s="19">
        <f>[21]Janeiro!$E$28</f>
        <v>54.416666666666664</v>
      </c>
      <c r="Z25" s="19">
        <f>[21]Janeiro!$E$29</f>
        <v>73.25</v>
      </c>
      <c r="AA25" s="19">
        <f>[21]Janeiro!$E$30</f>
        <v>71.541666666666671</v>
      </c>
      <c r="AB25" s="19">
        <f>[21]Janeiro!$E$31</f>
        <v>43.333333333333336</v>
      </c>
      <c r="AC25" s="19">
        <f>[21]Janeiro!$E$32</f>
        <v>45.625</v>
      </c>
      <c r="AD25" s="19">
        <f>[21]Janeiro!$E$33</f>
        <v>43.125</v>
      </c>
      <c r="AE25" s="19">
        <f>[21]Janeiro!$E$34</f>
        <v>48.333333333333336</v>
      </c>
      <c r="AF25" s="19">
        <f>[21]Janeiro!$E$35</f>
        <v>50.583333333333336</v>
      </c>
      <c r="AG25" s="38">
        <f t="shared" si="2"/>
        <v>59.826612903225794</v>
      </c>
    </row>
    <row r="26" spans="1:34" ht="17.100000000000001" customHeight="1" x14ac:dyDescent="0.2">
      <c r="A26" s="17" t="s">
        <v>17</v>
      </c>
      <c r="B26" s="19">
        <f>[22]Janeiro!$E$5</f>
        <v>83.875</v>
      </c>
      <c r="C26" s="19">
        <f>[22]Janeiro!$E$6</f>
        <v>75.041666666666671</v>
      </c>
      <c r="D26" s="19">
        <f>[22]Janeiro!$E$7</f>
        <v>81.291666666666671</v>
      </c>
      <c r="E26" s="19">
        <f>[22]Janeiro!$E$8</f>
        <v>84.208333333333329</v>
      </c>
      <c r="F26" s="19">
        <f>[22]Janeiro!$E$9</f>
        <v>75.916666666666671</v>
      </c>
      <c r="G26" s="19">
        <f>[22]Janeiro!$E$10</f>
        <v>74</v>
      </c>
      <c r="H26" s="19">
        <f>[22]Janeiro!$E$11</f>
        <v>75.666666666666671</v>
      </c>
      <c r="I26" s="19">
        <f>[22]Janeiro!$E$12</f>
        <v>77.913043478260875</v>
      </c>
      <c r="J26" s="19">
        <f>[22]Janeiro!$E$13</f>
        <v>93.791666666666671</v>
      </c>
      <c r="K26" s="19">
        <f>[22]Janeiro!$E$14</f>
        <v>88</v>
      </c>
      <c r="L26" s="19">
        <f>[22]Janeiro!$E$15</f>
        <v>68.083333333333329</v>
      </c>
      <c r="M26" s="19">
        <f>[22]Janeiro!$E$16</f>
        <v>69</v>
      </c>
      <c r="N26" s="19">
        <f>[22]Janeiro!$E$17</f>
        <v>75.583333333333329</v>
      </c>
      <c r="O26" s="19">
        <f>[22]Janeiro!$E$18</f>
        <v>81.458333333333329</v>
      </c>
      <c r="P26" s="19">
        <f>[22]Janeiro!$E$19</f>
        <v>80.375</v>
      </c>
      <c r="Q26" s="19">
        <f>[22]Janeiro!$E$20</f>
        <v>79.25</v>
      </c>
      <c r="R26" s="19">
        <f>[22]Janeiro!$E$21</f>
        <v>79.25</v>
      </c>
      <c r="S26" s="19">
        <f>[22]Janeiro!$E$22</f>
        <v>75.666666666666671</v>
      </c>
      <c r="T26" s="19">
        <f>[22]Janeiro!$E$23</f>
        <v>74.217391304347828</v>
      </c>
      <c r="U26" s="19">
        <f>[22]Janeiro!$E$24</f>
        <v>69.625</v>
      </c>
      <c r="V26" s="19">
        <f>[22]Janeiro!$E$25</f>
        <v>69.166666666666671</v>
      </c>
      <c r="W26" s="19">
        <f>[22]Janeiro!$E$26</f>
        <v>59.958333333333336</v>
      </c>
      <c r="X26" s="19">
        <f>[22]Janeiro!$E$27</f>
        <v>67.875</v>
      </c>
      <c r="Y26" s="19">
        <f>[22]Janeiro!$E$28</f>
        <v>67.291666666666671</v>
      </c>
      <c r="Z26" s="19">
        <f>[22]Janeiro!$E$29</f>
        <v>78.625</v>
      </c>
      <c r="AA26" s="19">
        <f>[22]Janeiro!$E$30</f>
        <v>68.958333333333329</v>
      </c>
      <c r="AB26" s="19">
        <f>[22]Janeiro!$E$31</f>
        <v>55.416666666666664</v>
      </c>
      <c r="AC26" s="19">
        <f>[22]Janeiro!$E$32</f>
        <v>65.166666666666671</v>
      </c>
      <c r="AD26" s="19">
        <f>[22]Janeiro!$E$33</f>
        <v>62.666666666666664</v>
      </c>
      <c r="AE26" s="19">
        <f>[22]Janeiro!$E$34</f>
        <v>66.791666666666671</v>
      </c>
      <c r="AF26" s="19">
        <f>[22]Janeiro!$E$35</f>
        <v>73.5</v>
      </c>
      <c r="AG26" s="38">
        <f t="shared" si="2"/>
        <v>74.11711079943899</v>
      </c>
    </row>
    <row r="27" spans="1:34" ht="17.100000000000001" customHeight="1" x14ac:dyDescent="0.2">
      <c r="A27" s="17" t="s">
        <v>18</v>
      </c>
      <c r="B27" s="19">
        <f>[23]Janeiro!$E$5</f>
        <v>85.666666666666671</v>
      </c>
      <c r="C27" s="19">
        <f>[23]Janeiro!$E$6</f>
        <v>85.166666666666671</v>
      </c>
      <c r="D27" s="19">
        <f>[23]Janeiro!$E$7</f>
        <v>82</v>
      </c>
      <c r="E27" s="19">
        <f>[23]Janeiro!$E$8</f>
        <v>83.666666666666671</v>
      </c>
      <c r="F27" s="19">
        <f>[23]Janeiro!$E$9</f>
        <v>77.833333333333329</v>
      </c>
      <c r="G27" s="19">
        <f>[23]Janeiro!$E$10</f>
        <v>75.5</v>
      </c>
      <c r="H27" s="19">
        <f>[23]Janeiro!$E$11</f>
        <v>81.291666666666671</v>
      </c>
      <c r="I27" s="19">
        <f>[23]Janeiro!$E$12</f>
        <v>80.5</v>
      </c>
      <c r="J27" s="19">
        <f>[23]Janeiro!$E$13</f>
        <v>86.916666666666671</v>
      </c>
      <c r="K27" s="19">
        <f>[23]Janeiro!$E$14</f>
        <v>92.958333333333329</v>
      </c>
      <c r="L27" s="19">
        <f>[23]Janeiro!$E$15</f>
        <v>83.416666666666671</v>
      </c>
      <c r="M27" s="19">
        <f>[23]Janeiro!$E$16</f>
        <v>75.166666666666671</v>
      </c>
      <c r="N27" s="19">
        <f>[23]Janeiro!$E$17</f>
        <v>84.166666666666671</v>
      </c>
      <c r="O27" s="19">
        <f>[23]Janeiro!$E$18</f>
        <v>89.458333333333329</v>
      </c>
      <c r="P27" s="19">
        <f>[23]Janeiro!$E$19</f>
        <v>87.083333333333329</v>
      </c>
      <c r="Q27" s="19">
        <f>[23]Janeiro!$E$20</f>
        <v>86.875</v>
      </c>
      <c r="R27" s="19">
        <f>[23]Janeiro!$E$21</f>
        <v>84.25</v>
      </c>
      <c r="S27" s="19">
        <f>[23]Janeiro!$E$22</f>
        <v>83.333333333333329</v>
      </c>
      <c r="T27" s="19">
        <f>[23]Janeiro!$E$23</f>
        <v>81.458333333333329</v>
      </c>
      <c r="U27" s="19">
        <f>[23]Janeiro!$E$24</f>
        <v>75.75</v>
      </c>
      <c r="V27" s="19">
        <f>[23]Janeiro!$E$25</f>
        <v>78.625</v>
      </c>
      <c r="W27" s="19">
        <f>[23]Janeiro!$E$26</f>
        <v>77.916666666666671</v>
      </c>
      <c r="X27" s="19">
        <f>[23]Janeiro!$E$27</f>
        <v>74.75</v>
      </c>
      <c r="Y27" s="19">
        <f>[23]Janeiro!$E$28</f>
        <v>76.458333333333329</v>
      </c>
      <c r="Z27" s="19">
        <f>[23]Janeiro!$E$29</f>
        <v>88.166666666666671</v>
      </c>
      <c r="AA27" s="19">
        <f>[23]Janeiro!$E$30</f>
        <v>90.416666666666671</v>
      </c>
      <c r="AB27" s="19">
        <f>[23]Janeiro!$E$31</f>
        <v>73.583333333333329</v>
      </c>
      <c r="AC27" s="19">
        <f>[23]Janeiro!$E$32</f>
        <v>75.791666666666671</v>
      </c>
      <c r="AD27" s="19">
        <f>[23]Janeiro!$E$33</f>
        <v>72.083333333333329</v>
      </c>
      <c r="AE27" s="19">
        <f>[23]Janeiro!$E$34</f>
        <v>81.458333333333329</v>
      </c>
      <c r="AF27" s="19">
        <f>[23]Janeiro!$E$35</f>
        <v>88.458333333333329</v>
      </c>
      <c r="AG27" s="38">
        <f t="shared" si="2"/>
        <v>81.94086021505376</v>
      </c>
    </row>
    <row r="28" spans="1:34" ht="17.100000000000001" customHeight="1" x14ac:dyDescent="0.2">
      <c r="A28" s="17" t="s">
        <v>19</v>
      </c>
      <c r="B28" s="19">
        <f>[24]Janeiro!$E$5</f>
        <v>89.625</v>
      </c>
      <c r="C28" s="19">
        <f>[24]Janeiro!$E$6</f>
        <v>81.041666666666671</v>
      </c>
      <c r="D28" s="19">
        <f>[24]Janeiro!$E$7</f>
        <v>79.5</v>
      </c>
      <c r="E28" s="19">
        <f>[24]Janeiro!$E$8</f>
        <v>76.958333333333329</v>
      </c>
      <c r="F28" s="19">
        <f>[24]Janeiro!$E$9</f>
        <v>72.458333333333329</v>
      </c>
      <c r="G28" s="19">
        <f>[24]Janeiro!$E$10</f>
        <v>69.208333333333329</v>
      </c>
      <c r="H28" s="19">
        <f>[24]Janeiro!$E$11</f>
        <v>78.041666666666671</v>
      </c>
      <c r="I28" s="19">
        <f>[24]Janeiro!$E$12</f>
        <v>81.916666666666671</v>
      </c>
      <c r="J28" s="19">
        <f>[24]Janeiro!$E$13</f>
        <v>89.166666666666671</v>
      </c>
      <c r="K28" s="19">
        <f>[24]Janeiro!$E$14</f>
        <v>79.916666666666671</v>
      </c>
      <c r="L28" s="19">
        <f>[24]Janeiro!$E$15</f>
        <v>70.625</v>
      </c>
      <c r="M28" s="19">
        <f>[24]Janeiro!$E$16</f>
        <v>64.625</v>
      </c>
      <c r="N28" s="19">
        <f>[24]Janeiro!$E$17</f>
        <v>67.416666666666671</v>
      </c>
      <c r="O28" s="19">
        <f>[24]Janeiro!$E$18</f>
        <v>70.375</v>
      </c>
      <c r="P28" s="19">
        <f>[24]Janeiro!$E$19</f>
        <v>73.583333333333329</v>
      </c>
      <c r="Q28" s="19">
        <f>[24]Janeiro!$E$20</f>
        <v>70.708333333333329</v>
      </c>
      <c r="R28" s="19">
        <f>[24]Janeiro!$E$21</f>
        <v>68.458333333333329</v>
      </c>
      <c r="S28" s="19">
        <f>[24]Janeiro!$E$22</f>
        <v>62.625</v>
      </c>
      <c r="T28" s="19">
        <f>[24]Janeiro!$E$23</f>
        <v>60.916666666666664</v>
      </c>
      <c r="U28" s="19">
        <f>[24]Janeiro!$E$24</f>
        <v>57.958333333333336</v>
      </c>
      <c r="V28" s="19">
        <f>[24]Janeiro!$E$25</f>
        <v>63.375</v>
      </c>
      <c r="W28" s="19">
        <f>[24]Janeiro!$E$26</f>
        <v>57.458333333333336</v>
      </c>
      <c r="X28" s="19">
        <f>[24]Janeiro!$E$27</f>
        <v>56.958333333333336</v>
      </c>
      <c r="Y28" s="19">
        <f>[24]Janeiro!$E$28</f>
        <v>53.583333333333336</v>
      </c>
      <c r="Z28" s="19">
        <f>[24]Janeiro!$E$29</f>
        <v>66.041666666666671</v>
      </c>
      <c r="AA28" s="19">
        <f>[24]Janeiro!$E$30</f>
        <v>67.25</v>
      </c>
      <c r="AB28" s="19">
        <f>[24]Janeiro!$E$31</f>
        <v>48.25</v>
      </c>
      <c r="AC28" s="19">
        <f>[24]Janeiro!$E$32</f>
        <v>50.875</v>
      </c>
      <c r="AD28" s="19">
        <f>[24]Janeiro!$E$33</f>
        <v>50.041666666666664</v>
      </c>
      <c r="AE28" s="19">
        <f>[24]Janeiro!$E$34</f>
        <v>51.958333333333336</v>
      </c>
      <c r="AF28" s="19">
        <f>[24]Janeiro!$E$35</f>
        <v>55.083333333333336</v>
      </c>
      <c r="AG28" s="38">
        <f t="shared" si="2"/>
        <v>67.290322580645153</v>
      </c>
    </row>
    <row r="29" spans="1:34" ht="17.100000000000001" customHeight="1" x14ac:dyDescent="0.2">
      <c r="A29" s="17" t="s">
        <v>31</v>
      </c>
      <c r="B29" s="19">
        <f>[25]Janeiro!$E$5</f>
        <v>77.916666666666671</v>
      </c>
      <c r="C29" s="19">
        <f>[25]Janeiro!$E$6</f>
        <v>77.958333333333329</v>
      </c>
      <c r="D29" s="19">
        <f>[25]Janeiro!$E$7</f>
        <v>76.541666666666671</v>
      </c>
      <c r="E29" s="19">
        <f>[25]Janeiro!$E$8</f>
        <v>80.75</v>
      </c>
      <c r="F29" s="19">
        <f>[25]Janeiro!$E$9</f>
        <v>68.083333333333329</v>
      </c>
      <c r="G29" s="19">
        <f>[25]Janeiro!$E$10</f>
        <v>74.833333333333329</v>
      </c>
      <c r="H29" s="19">
        <f>[25]Janeiro!$E$11</f>
        <v>74.125</v>
      </c>
      <c r="I29" s="19">
        <f>[25]Janeiro!$E$12</f>
        <v>81.333333333333329</v>
      </c>
      <c r="J29" s="19">
        <f>[25]Janeiro!$E$13</f>
        <v>88.041666666666671</v>
      </c>
      <c r="K29" s="19">
        <f>[25]Janeiro!$E$14</f>
        <v>86.625</v>
      </c>
      <c r="L29" s="19">
        <f>[25]Janeiro!$E$15</f>
        <v>71.291666666666671</v>
      </c>
      <c r="M29" s="19">
        <f>[25]Janeiro!$E$16</f>
        <v>68.583333333333329</v>
      </c>
      <c r="N29" s="19">
        <f>[25]Janeiro!$E$17</f>
        <v>72.333333333333329</v>
      </c>
      <c r="O29" s="19">
        <f>[25]Janeiro!$E$18</f>
        <v>76</v>
      </c>
      <c r="P29" s="19">
        <f>[25]Janeiro!$E$19</f>
        <v>81</v>
      </c>
      <c r="Q29" s="19">
        <f>[25]Janeiro!$E$20</f>
        <v>75.666666666666671</v>
      </c>
      <c r="R29" s="19">
        <f>[25]Janeiro!$E$21</f>
        <v>77.708333333333329</v>
      </c>
      <c r="S29" s="19">
        <f>[25]Janeiro!$E$22</f>
        <v>74.333333333333329</v>
      </c>
      <c r="T29" s="19">
        <f>[25]Janeiro!$E$23</f>
        <v>76.75</v>
      </c>
      <c r="U29" s="19">
        <f>[25]Janeiro!$E$24</f>
        <v>63.791666666666664</v>
      </c>
      <c r="V29" s="19">
        <f>[25]Janeiro!$E$25</f>
        <v>69.541666666666671</v>
      </c>
      <c r="W29" s="19">
        <f>[25]Janeiro!$E$26</f>
        <v>63.583333333333336</v>
      </c>
      <c r="X29" s="19">
        <f>[25]Janeiro!$E$27</f>
        <v>62.208333333333336</v>
      </c>
      <c r="Y29" s="19">
        <f>[25]Janeiro!$E$28</f>
        <v>63.291666666666664</v>
      </c>
      <c r="Z29" s="19">
        <f>[25]Janeiro!$E$29</f>
        <v>80.791666666666671</v>
      </c>
      <c r="AA29" s="19">
        <f>[25]Janeiro!$E$30</f>
        <v>72.5</v>
      </c>
      <c r="AB29" s="19">
        <f>[25]Janeiro!$E$31</f>
        <v>53.708333333333336</v>
      </c>
      <c r="AC29" s="19">
        <f>[25]Janeiro!$E$32</f>
        <v>54.458333333333336</v>
      </c>
      <c r="AD29" s="19">
        <f>[25]Janeiro!$E$33</f>
        <v>58.708333333333336</v>
      </c>
      <c r="AE29" s="19">
        <f>[25]Janeiro!$E$34</f>
        <v>62.458333333333336</v>
      </c>
      <c r="AF29" s="19">
        <f>[25]Janeiro!$E$35</f>
        <v>69.791666666666671</v>
      </c>
      <c r="AG29" s="38">
        <f t="shared" si="2"/>
        <v>72.087365591397841</v>
      </c>
    </row>
    <row r="30" spans="1:34" ht="17.100000000000001" customHeight="1" x14ac:dyDescent="0.2">
      <c r="A30" s="17" t="s">
        <v>52</v>
      </c>
      <c r="B30" s="19">
        <f>[26]Janeiro!$E$5</f>
        <v>79.833333333333329</v>
      </c>
      <c r="C30" s="19">
        <f>[26]Janeiro!$E$6</f>
        <v>83</v>
      </c>
      <c r="D30" s="19">
        <f>[26]Janeiro!$E$7</f>
        <v>73.833333333333329</v>
      </c>
      <c r="E30" s="19">
        <f>[26]Janeiro!$E$8</f>
        <v>66.083333333333329</v>
      </c>
      <c r="F30" s="19">
        <f>[26]Janeiro!$E$9</f>
        <v>71.916666666666671</v>
      </c>
      <c r="G30" s="19">
        <f>[26]Janeiro!$E$10</f>
        <v>71.75</v>
      </c>
      <c r="H30" s="19">
        <f>[26]Janeiro!$E$11</f>
        <v>72.875</v>
      </c>
      <c r="I30" s="19">
        <f>[26]Janeiro!$E$12</f>
        <v>74.208333333333329</v>
      </c>
      <c r="J30" s="19">
        <f>[26]Janeiro!$E$13</f>
        <v>81.666666666666671</v>
      </c>
      <c r="K30" s="19">
        <f>[26]Janeiro!$E$14</f>
        <v>87.458333333333329</v>
      </c>
      <c r="L30" s="19">
        <f>[26]Janeiro!$E$15</f>
        <v>85.083333333333329</v>
      </c>
      <c r="M30" s="19">
        <f>[26]Janeiro!$E$16</f>
        <v>77.5</v>
      </c>
      <c r="N30" s="19">
        <f>[26]Janeiro!$E$17</f>
        <v>79.041666666666671</v>
      </c>
      <c r="O30" s="19">
        <f>[26]Janeiro!$E$18</f>
        <v>88</v>
      </c>
      <c r="P30" s="19">
        <f>[26]Janeiro!$E$19</f>
        <v>83.625</v>
      </c>
      <c r="Q30" s="19">
        <f>[26]Janeiro!$E$20</f>
        <v>84.695652173913047</v>
      </c>
      <c r="R30" s="19">
        <f>[26]Janeiro!$E$21</f>
        <v>78.875</v>
      </c>
      <c r="S30" s="19">
        <f>[26]Janeiro!$E$22</f>
        <v>80.875</v>
      </c>
      <c r="T30" s="19">
        <f>[26]Janeiro!$E$23</f>
        <v>83.875</v>
      </c>
      <c r="U30" s="19">
        <f>[26]Janeiro!$E$24</f>
        <v>87.75</v>
      </c>
      <c r="V30" s="19">
        <f>[26]Janeiro!$E$25</f>
        <v>87.916666666666671</v>
      </c>
      <c r="W30" s="19">
        <f>[26]Janeiro!$E$26</f>
        <v>89.608695652173907</v>
      </c>
      <c r="X30" s="19">
        <f>[26]Janeiro!$E$27</f>
        <v>83.041666666666671</v>
      </c>
      <c r="Y30" s="19">
        <f>[26]Janeiro!$E$28</f>
        <v>84.791666666666671</v>
      </c>
      <c r="Z30" s="19">
        <f>[26]Janeiro!$E$29</f>
        <v>89.625</v>
      </c>
      <c r="AA30" s="19">
        <f>[26]Janeiro!$E$30</f>
        <v>92.416666666666671</v>
      </c>
      <c r="AB30" s="19">
        <f>[26]Janeiro!$E$31</f>
        <v>90.875</v>
      </c>
      <c r="AC30" s="19">
        <f>[26]Janeiro!$E$32</f>
        <v>85.208333333333329</v>
      </c>
      <c r="AD30" s="19">
        <f>[26]Janeiro!$E$33</f>
        <v>90.333333333333329</v>
      </c>
      <c r="AE30" s="58" t="str">
        <f>[26]Janeiro!$E$34</f>
        <v>*</v>
      </c>
      <c r="AF30" s="58" t="str">
        <f>[26]Janeiro!$E$35</f>
        <v>*</v>
      </c>
      <c r="AG30" s="38">
        <f t="shared" ref="AG30" si="3">AVERAGE(B30:AF30)</f>
        <v>82.267678660669688</v>
      </c>
    </row>
    <row r="31" spans="1:34" ht="17.100000000000001" customHeight="1" x14ac:dyDescent="0.2">
      <c r="A31" s="17" t="s">
        <v>20</v>
      </c>
      <c r="B31" s="19">
        <f>[27]Janeiro!$E$5</f>
        <v>77.5</v>
      </c>
      <c r="C31" s="19">
        <f>[27]Janeiro!$E$6</f>
        <v>80.791666666666671</v>
      </c>
      <c r="D31" s="19">
        <f>[27]Janeiro!$E$7</f>
        <v>71.583333333333329</v>
      </c>
      <c r="E31" s="19">
        <f>[27]Janeiro!$E$8</f>
        <v>67.458333333333329</v>
      </c>
      <c r="F31" s="19">
        <f>[27]Janeiro!$E$9</f>
        <v>67.708333333333329</v>
      </c>
      <c r="G31" s="19">
        <f>[27]Janeiro!$E$10</f>
        <v>65.208333333333329</v>
      </c>
      <c r="H31" s="19">
        <f>[27]Janeiro!$E$11</f>
        <v>64.583333333333329</v>
      </c>
      <c r="I31" s="19">
        <f>[27]Janeiro!$E$12</f>
        <v>79.958333333333329</v>
      </c>
      <c r="J31" s="19">
        <f>[27]Janeiro!$E$13</f>
        <v>82.833333333333329</v>
      </c>
      <c r="K31" s="19">
        <f>[27]Janeiro!$E$14</f>
        <v>85.666666666666671</v>
      </c>
      <c r="L31" s="19">
        <f>[27]Janeiro!$E$15</f>
        <v>63.541666666666664</v>
      </c>
      <c r="M31" s="19">
        <f>[27]Janeiro!$E$16</f>
        <v>66.916666666666671</v>
      </c>
      <c r="N31" s="19">
        <f>[27]Janeiro!$E$17</f>
        <v>83.583333333333329</v>
      </c>
      <c r="O31" s="19">
        <f>[27]Janeiro!$E$18</f>
        <v>78.958333333333329</v>
      </c>
      <c r="P31" s="19">
        <f>[27]Janeiro!$E$19</f>
        <v>76.25</v>
      </c>
      <c r="Q31" s="19">
        <f>[27]Janeiro!$E$20</f>
        <v>77.875</v>
      </c>
      <c r="R31" s="19">
        <f>[27]Janeiro!$E$21</f>
        <v>68.708333333333329</v>
      </c>
      <c r="S31" s="19">
        <f>[27]Janeiro!$E$22</f>
        <v>69.75</v>
      </c>
      <c r="T31" s="19">
        <f>[27]Janeiro!$E$23</f>
        <v>68.333333333333329</v>
      </c>
      <c r="U31" s="19">
        <f>[27]Janeiro!$E$24</f>
        <v>65.333333333333329</v>
      </c>
      <c r="V31" s="19">
        <f>[27]Janeiro!$E$25</f>
        <v>60.217391304347828</v>
      </c>
      <c r="W31" s="19">
        <f>[27]Janeiro!$E$26</f>
        <v>60.125</v>
      </c>
      <c r="X31" s="19">
        <f>[27]Janeiro!$E$27</f>
        <v>62.375</v>
      </c>
      <c r="Y31" s="19">
        <f>[27]Janeiro!$E$28</f>
        <v>67.041666666666671</v>
      </c>
      <c r="Z31" s="19">
        <f>[27]Janeiro!$E$29</f>
        <v>73.083333333333329</v>
      </c>
      <c r="AA31" s="19">
        <f>[27]Janeiro!$E$30</f>
        <v>79.958333333333329</v>
      </c>
      <c r="AB31" s="19">
        <f>[27]Janeiro!$E$31</f>
        <v>73.541666666666671</v>
      </c>
      <c r="AC31" s="19">
        <f>[27]Janeiro!$E$32</f>
        <v>64.75</v>
      </c>
      <c r="AD31" s="19">
        <f>[27]Janeiro!$E$33</f>
        <v>65.833333333333329</v>
      </c>
      <c r="AE31" s="19">
        <f>[27]Janeiro!$E$34</f>
        <v>69.708333333333329</v>
      </c>
      <c r="AF31" s="19">
        <f>[27]Janeiro!$E$35</f>
        <v>80.416666666666671</v>
      </c>
      <c r="AG31" s="38">
        <f t="shared" si="2"/>
        <v>71.599754558204765</v>
      </c>
    </row>
    <row r="32" spans="1:34" s="5" customFormat="1" ht="17.100000000000001" customHeight="1" x14ac:dyDescent="0.2">
      <c r="A32" s="34" t="s">
        <v>34</v>
      </c>
      <c r="B32" s="35">
        <f t="shared" ref="B32:AG32" si="4">AVERAGE(B5:B31)</f>
        <v>81.165123456790127</v>
      </c>
      <c r="C32" s="35">
        <f t="shared" si="4"/>
        <v>78.324074074074076</v>
      </c>
      <c r="D32" s="35">
        <f t="shared" si="4"/>
        <v>74.956018518518519</v>
      </c>
      <c r="E32" s="35">
        <f t="shared" si="4"/>
        <v>75.225371747951939</v>
      </c>
      <c r="F32" s="35">
        <f t="shared" si="4"/>
        <v>71.452184382524933</v>
      </c>
      <c r="G32" s="35">
        <f t="shared" si="4"/>
        <v>71.433641975308618</v>
      </c>
      <c r="H32" s="35">
        <f t="shared" si="4"/>
        <v>73.367283950617292</v>
      </c>
      <c r="I32" s="35">
        <f t="shared" si="4"/>
        <v>74.49722030519132</v>
      </c>
      <c r="J32" s="35">
        <f t="shared" si="4"/>
        <v>84.331759864439604</v>
      </c>
      <c r="K32" s="35">
        <f t="shared" si="4"/>
        <v>83.593013468013481</v>
      </c>
      <c r="L32" s="35">
        <f t="shared" si="4"/>
        <v>72.663817663817667</v>
      </c>
      <c r="M32" s="35">
        <f t="shared" si="4"/>
        <v>67.601080246913568</v>
      </c>
      <c r="N32" s="35">
        <f t="shared" si="4"/>
        <v>71.402777777777786</v>
      </c>
      <c r="O32" s="35">
        <f t="shared" si="4"/>
        <v>76.598484848484858</v>
      </c>
      <c r="P32" s="35">
        <f t="shared" si="4"/>
        <v>77.284920634920638</v>
      </c>
      <c r="Q32" s="35">
        <f t="shared" si="4"/>
        <v>74.85497695052257</v>
      </c>
      <c r="R32" s="35">
        <f t="shared" si="4"/>
        <v>73.154553049289888</v>
      </c>
      <c r="S32" s="35">
        <f t="shared" si="4"/>
        <v>73.155810049815884</v>
      </c>
      <c r="T32" s="35">
        <f t="shared" si="4"/>
        <v>70.684749060654866</v>
      </c>
      <c r="U32" s="35">
        <f t="shared" si="4"/>
        <v>65.836419753086403</v>
      </c>
      <c r="V32" s="35">
        <f t="shared" si="4"/>
        <v>67.491847826086968</v>
      </c>
      <c r="W32" s="35">
        <f t="shared" si="4"/>
        <v>65.223992526528761</v>
      </c>
      <c r="X32" s="35">
        <f t="shared" si="4"/>
        <v>64.379629629629619</v>
      </c>
      <c r="Y32" s="35">
        <f t="shared" si="4"/>
        <v>66.452342047930287</v>
      </c>
      <c r="Z32" s="35">
        <f t="shared" si="4"/>
        <v>76.956790123456798</v>
      </c>
      <c r="AA32" s="35">
        <f t="shared" si="4"/>
        <v>75.434876543209896</v>
      </c>
      <c r="AB32" s="35">
        <f t="shared" si="4"/>
        <v>59.924382716049379</v>
      </c>
      <c r="AC32" s="35">
        <f t="shared" si="4"/>
        <v>62.384038800705476</v>
      </c>
      <c r="AD32" s="35">
        <f t="shared" si="4"/>
        <v>61.347222222222221</v>
      </c>
      <c r="AE32" s="35">
        <f t="shared" si="4"/>
        <v>63.856303418803414</v>
      </c>
      <c r="AF32" s="35">
        <f t="shared" si="4"/>
        <v>72.467948717948715</v>
      </c>
      <c r="AG32" s="38">
        <f t="shared" si="4"/>
        <v>71.888629422543957</v>
      </c>
      <c r="AH32" s="8"/>
    </row>
    <row r="34" spans="1:27" x14ac:dyDescent="0.2">
      <c r="A34" s="31"/>
      <c r="B34" s="31" t="s">
        <v>54</v>
      </c>
      <c r="C34" s="31"/>
      <c r="D34" s="31"/>
      <c r="E34" s="31"/>
      <c r="N34" s="2" t="s">
        <v>55</v>
      </c>
      <c r="Y34" s="2" t="s">
        <v>57</v>
      </c>
    </row>
    <row r="35" spans="1:27" x14ac:dyDescent="0.2">
      <c r="K35" s="51"/>
      <c r="L35" s="51"/>
      <c r="M35" s="51"/>
      <c r="N35" s="51" t="s">
        <v>56</v>
      </c>
      <c r="O35" s="51"/>
      <c r="P35" s="51"/>
      <c r="Q35" s="51"/>
      <c r="W35" s="51"/>
      <c r="X35" s="51"/>
      <c r="Y35" s="51" t="s">
        <v>58</v>
      </c>
      <c r="Z35" s="51"/>
      <c r="AA35" s="51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="90" zoomScaleNormal="90" workbookViewId="0">
      <selection activeCell="AH32" sqref="AH32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5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5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7"/>
    </row>
    <row r="3" spans="1:35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36" t="s">
        <v>41</v>
      </c>
      <c r="AH3" s="44" t="s">
        <v>40</v>
      </c>
      <c r="AI3" s="8"/>
    </row>
    <row r="4" spans="1:35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36" t="s">
        <v>39</v>
      </c>
      <c r="AH4" s="44" t="s">
        <v>42</v>
      </c>
      <c r="AI4" s="8"/>
    </row>
    <row r="5" spans="1:35" s="5" customFormat="1" ht="20.100000000000001" customHeight="1" x14ac:dyDescent="0.2">
      <c r="A5" s="17" t="s">
        <v>48</v>
      </c>
      <c r="B5" s="18">
        <f>[1]Janeiro!$F$5</f>
        <v>95</v>
      </c>
      <c r="C5" s="18">
        <f>[1]Janeiro!$F$6</f>
        <v>96</v>
      </c>
      <c r="D5" s="18">
        <f>[1]Janeiro!$F$7</f>
        <v>96</v>
      </c>
      <c r="E5" s="18">
        <f>[1]Janeiro!$F$8</f>
        <v>93</v>
      </c>
      <c r="F5" s="18">
        <f>[1]Janeiro!$F$9</f>
        <v>90</v>
      </c>
      <c r="G5" s="18">
        <f>[1]Janeiro!$F$10</f>
        <v>93</v>
      </c>
      <c r="H5" s="18">
        <f>[1]Janeiro!$F$11</f>
        <v>95</v>
      </c>
      <c r="I5" s="18">
        <f>[1]Janeiro!$F$12</f>
        <v>96</v>
      </c>
      <c r="J5" s="18">
        <f>[1]Janeiro!$F$13</f>
        <v>97</v>
      </c>
      <c r="K5" s="18">
        <f>[1]Janeiro!$F$14</f>
        <v>97</v>
      </c>
      <c r="L5" s="18">
        <f>[1]Janeiro!$F$15</f>
        <v>96</v>
      </c>
      <c r="M5" s="18">
        <f>[1]Janeiro!$F$16</f>
        <v>93</v>
      </c>
      <c r="N5" s="18">
        <f>[1]Janeiro!$F$17</f>
        <v>95</v>
      </c>
      <c r="O5" s="18">
        <f>[1]Janeiro!$F$18</f>
        <v>97</v>
      </c>
      <c r="P5" s="18">
        <f>[1]Janeiro!$F$19</f>
        <v>97</v>
      </c>
      <c r="Q5" s="18">
        <f>[1]Janeiro!$F$20</f>
        <v>95</v>
      </c>
      <c r="R5" s="18">
        <f>[1]Janeiro!$F$21</f>
        <v>97</v>
      </c>
      <c r="S5" s="18">
        <f>[1]Janeiro!$F$22</f>
        <v>93</v>
      </c>
      <c r="T5" s="18">
        <f>[1]Janeiro!$F$23</f>
        <v>91</v>
      </c>
      <c r="U5" s="18">
        <f>[1]Janeiro!$F$24</f>
        <v>94</v>
      </c>
      <c r="V5" s="18">
        <f>[1]Janeiro!$F$25</f>
        <v>95</v>
      </c>
      <c r="W5" s="18">
        <f>[1]Janeiro!$F$26</f>
        <v>91</v>
      </c>
      <c r="X5" s="18">
        <f>[1]Janeiro!$F$27</f>
        <v>92</v>
      </c>
      <c r="Y5" s="18">
        <f>[1]Janeiro!$F$28</f>
        <v>94</v>
      </c>
      <c r="Z5" s="18">
        <f>[1]Janeiro!$F$29</f>
        <v>90</v>
      </c>
      <c r="AA5" s="18">
        <f>[1]Janeiro!$F$30</f>
        <v>96</v>
      </c>
      <c r="AB5" s="18">
        <f>[1]Janeiro!$F$31</f>
        <v>95</v>
      </c>
      <c r="AC5" s="18">
        <f>[1]Janeiro!$F$32</f>
        <v>95</v>
      </c>
      <c r="AD5" s="18">
        <f>[1]Janeiro!$F$33</f>
        <v>92</v>
      </c>
      <c r="AE5" s="18">
        <f>[1]Janeiro!$F$34</f>
        <v>92</v>
      </c>
      <c r="AF5" s="18">
        <f>[1]Janeiro!$F$35</f>
        <v>95</v>
      </c>
      <c r="AG5" s="37">
        <f>MAX(B5:AF5)</f>
        <v>97</v>
      </c>
      <c r="AH5" s="45">
        <f>AVERAGE(B5:AF5)</f>
        <v>94.290322580645167</v>
      </c>
      <c r="AI5" s="8"/>
    </row>
    <row r="6" spans="1:35" ht="17.100000000000001" customHeight="1" x14ac:dyDescent="0.2">
      <c r="A6" s="17" t="s">
        <v>0</v>
      </c>
      <c r="B6" s="19">
        <f>[2]Janeiro!$F$5</f>
        <v>96</v>
      </c>
      <c r="C6" s="19">
        <f>[2]Janeiro!$F$6</f>
        <v>96</v>
      </c>
      <c r="D6" s="19">
        <f>[2]Janeiro!$F$7</f>
        <v>94</v>
      </c>
      <c r="E6" s="19">
        <f>[2]Janeiro!$F$8</f>
        <v>95</v>
      </c>
      <c r="F6" s="19">
        <f>[2]Janeiro!$F$9</f>
        <v>95</v>
      </c>
      <c r="G6" s="19">
        <f>[2]Janeiro!$F$10</f>
        <v>93</v>
      </c>
      <c r="H6" s="19">
        <f>[2]Janeiro!$F$11</f>
        <v>96</v>
      </c>
      <c r="I6" s="19">
        <f>[2]Janeiro!$F$12</f>
        <v>91</v>
      </c>
      <c r="J6" s="19">
        <f>[2]Janeiro!$F$13</f>
        <v>97</v>
      </c>
      <c r="K6" s="19">
        <f>[2]Janeiro!$F$14</f>
        <v>96</v>
      </c>
      <c r="L6" s="19">
        <f>[2]Janeiro!$F$15</f>
        <v>95</v>
      </c>
      <c r="M6" s="19">
        <f>[2]Janeiro!$F$16</f>
        <v>94</v>
      </c>
      <c r="N6" s="19">
        <f>[2]Janeiro!$F$17</f>
        <v>91</v>
      </c>
      <c r="O6" s="19">
        <f>[2]Janeiro!$F$18</f>
        <v>96</v>
      </c>
      <c r="P6" s="19">
        <f>[2]Janeiro!$F$19</f>
        <v>96</v>
      </c>
      <c r="Q6" s="19">
        <f>[2]Janeiro!$F$20</f>
        <v>96</v>
      </c>
      <c r="R6" s="19">
        <f>[2]Janeiro!$F$21</f>
        <v>95</v>
      </c>
      <c r="S6" s="19">
        <f>[2]Janeiro!$F$22</f>
        <v>96</v>
      </c>
      <c r="T6" s="19">
        <f>[2]Janeiro!$F$23</f>
        <v>92</v>
      </c>
      <c r="U6" s="19">
        <f>[2]Janeiro!$F$24</f>
        <v>88</v>
      </c>
      <c r="V6" s="19">
        <f>[2]Janeiro!$F$25</f>
        <v>92</v>
      </c>
      <c r="W6" s="19">
        <f>[2]Janeiro!$F$26</f>
        <v>93</v>
      </c>
      <c r="X6" s="19">
        <f>[2]Janeiro!$F$27</f>
        <v>93</v>
      </c>
      <c r="Y6" s="19">
        <f>[2]Janeiro!$F$28</f>
        <v>95</v>
      </c>
      <c r="Z6" s="19">
        <f>[2]Janeiro!$F$29</f>
        <v>92</v>
      </c>
      <c r="AA6" s="19">
        <f>[2]Janeiro!$F$30</f>
        <v>94</v>
      </c>
      <c r="AB6" s="19">
        <f>[2]Janeiro!$F$31</f>
        <v>90</v>
      </c>
      <c r="AC6" s="19">
        <f>[2]Janeiro!$F$32</f>
        <v>89</v>
      </c>
      <c r="AD6" s="19">
        <f>[2]Janeiro!$F$33</f>
        <v>93</v>
      </c>
      <c r="AE6" s="19">
        <f>[2]Janeiro!$F$34</f>
        <v>84</v>
      </c>
      <c r="AF6" s="19">
        <f>[2]Janeiro!$F$35</f>
        <v>91</v>
      </c>
      <c r="AG6" s="38">
        <f>MAX(B6:AF6)</f>
        <v>97</v>
      </c>
      <c r="AH6" s="41">
        <f t="shared" ref="AH6:AH15" si="1">AVERAGE(B6:AF6)</f>
        <v>93.354838709677423</v>
      </c>
    </row>
    <row r="7" spans="1:35" ht="17.100000000000001" customHeight="1" x14ac:dyDescent="0.2">
      <c r="A7" s="17" t="s">
        <v>1</v>
      </c>
      <c r="B7" s="19">
        <f>[3]Janeiro!$F$5</f>
        <v>94</v>
      </c>
      <c r="C7" s="19">
        <f>[3]Janeiro!$F$6</f>
        <v>92</v>
      </c>
      <c r="D7" s="19">
        <f>[3]Janeiro!$F$7</f>
        <v>92</v>
      </c>
      <c r="E7" s="19">
        <f>[3]Janeiro!$F$8</f>
        <v>83</v>
      </c>
      <c r="F7" s="19">
        <f>[3]Janeiro!$F$9</f>
        <v>95</v>
      </c>
      <c r="G7" s="19">
        <f>[3]Janeiro!$F$10</f>
        <v>91</v>
      </c>
      <c r="H7" s="19">
        <f>[3]Janeiro!$F$11</f>
        <v>95</v>
      </c>
      <c r="I7" s="19">
        <f>[3]Janeiro!$F$12</f>
        <v>91</v>
      </c>
      <c r="J7" s="19">
        <f>[3]Janeiro!$F$13</f>
        <v>94</v>
      </c>
      <c r="K7" s="19">
        <f>[3]Janeiro!$F$14</f>
        <v>95</v>
      </c>
      <c r="L7" s="19">
        <f>[3]Janeiro!$F$15</f>
        <v>95</v>
      </c>
      <c r="M7" s="19">
        <f>[3]Janeiro!$F$16</f>
        <v>85</v>
      </c>
      <c r="N7" s="19">
        <f>[3]Janeiro!$F$17</f>
        <v>79</v>
      </c>
      <c r="O7" s="19">
        <f>[3]Janeiro!$F$18</f>
        <v>87</v>
      </c>
      <c r="P7" s="19">
        <f>[3]Janeiro!$F$19</f>
        <v>89</v>
      </c>
      <c r="Q7" s="19">
        <f>[3]Janeiro!$F$20</f>
        <v>95</v>
      </c>
      <c r="R7" s="19">
        <f>[3]Janeiro!$F$21</f>
        <v>94</v>
      </c>
      <c r="S7" s="19">
        <f>[3]Janeiro!$F$22</f>
        <v>94</v>
      </c>
      <c r="T7" s="19">
        <f>[3]Janeiro!$F$23</f>
        <v>96</v>
      </c>
      <c r="U7" s="19">
        <f>[3]Janeiro!$F$24</f>
        <v>95</v>
      </c>
      <c r="V7" s="19">
        <f>[3]Janeiro!$F$25</f>
        <v>83</v>
      </c>
      <c r="W7" s="19">
        <f>[3]Janeiro!$F$26</f>
        <v>84</v>
      </c>
      <c r="X7" s="19">
        <f>[3]Janeiro!$F$27</f>
        <v>79</v>
      </c>
      <c r="Y7" s="19">
        <f>[3]Janeiro!$F$28</f>
        <v>82</v>
      </c>
      <c r="Z7" s="19">
        <f>[3]Janeiro!$F$29</f>
        <v>94</v>
      </c>
      <c r="AA7" s="19">
        <f>[3]Janeiro!$F$30</f>
        <v>94</v>
      </c>
      <c r="AB7" s="19">
        <f>[3]Janeiro!$F$31</f>
        <v>86</v>
      </c>
      <c r="AC7" s="19">
        <f>[3]Janeiro!$F$32</f>
        <v>91</v>
      </c>
      <c r="AD7" s="19">
        <f>[3]Janeiro!$F$33</f>
        <v>67</v>
      </c>
      <c r="AE7" s="19">
        <f>[3]Janeiro!$F$34</f>
        <v>79</v>
      </c>
      <c r="AF7" s="19">
        <f>[3]Janeiro!$F$35</f>
        <v>88</v>
      </c>
      <c r="AG7" s="38">
        <f>MAX(B7:AF7)</f>
        <v>96</v>
      </c>
      <c r="AH7" s="41">
        <f t="shared" si="1"/>
        <v>88.967741935483872</v>
      </c>
    </row>
    <row r="8" spans="1:35" ht="17.100000000000001" customHeight="1" x14ac:dyDescent="0.2">
      <c r="A8" s="17" t="s">
        <v>49</v>
      </c>
      <c r="B8" s="19">
        <f>[4]Janeiro!$F$5</f>
        <v>84</v>
      </c>
      <c r="C8" s="19">
        <f>[4]Janeiro!$F$6</f>
        <v>88</v>
      </c>
      <c r="D8" s="19">
        <f>[4]Janeiro!$F$7</f>
        <v>88</v>
      </c>
      <c r="E8" s="19">
        <f>[4]Janeiro!$F$8</f>
        <v>88</v>
      </c>
      <c r="F8" s="19">
        <f>[4]Janeiro!$F$9</f>
        <v>82</v>
      </c>
      <c r="G8" s="19">
        <f>[4]Janeiro!$F$10</f>
        <v>84</v>
      </c>
      <c r="H8" s="19">
        <f>[4]Janeiro!$F$11</f>
        <v>81</v>
      </c>
      <c r="I8" s="19">
        <f>[4]Janeiro!$F$12</f>
        <v>79</v>
      </c>
      <c r="J8" s="19">
        <f>[4]Janeiro!$F$13</f>
        <v>88</v>
      </c>
      <c r="K8" s="19">
        <f>[4]Janeiro!$F$14</f>
        <v>91</v>
      </c>
      <c r="L8" s="19">
        <f>[4]Janeiro!$F$15</f>
        <v>89</v>
      </c>
      <c r="M8" s="19">
        <f>[4]Janeiro!$F$16</f>
        <v>85</v>
      </c>
      <c r="N8" s="19">
        <f>[4]Janeiro!$F$17</f>
        <v>83</v>
      </c>
      <c r="O8" s="19">
        <f>[4]Janeiro!$F$18</f>
        <v>86</v>
      </c>
      <c r="P8" s="19">
        <f>[4]Janeiro!$F$19</f>
        <v>85</v>
      </c>
      <c r="Q8" s="19">
        <f>[4]Janeiro!$F$20</f>
        <v>86</v>
      </c>
      <c r="R8" s="19">
        <f>[4]Janeiro!$F$21</f>
        <v>81</v>
      </c>
      <c r="S8" s="19">
        <f>[4]Janeiro!$F$22</f>
        <v>88</v>
      </c>
      <c r="T8" s="19">
        <f>[4]Janeiro!$F$23</f>
        <v>86</v>
      </c>
      <c r="U8" s="19">
        <f>[4]Janeiro!$F$24</f>
        <v>83</v>
      </c>
      <c r="V8" s="19">
        <f>[4]Janeiro!$F$25</f>
        <v>84</v>
      </c>
      <c r="W8" s="19">
        <f>[4]Janeiro!$F$26</f>
        <v>84</v>
      </c>
      <c r="X8" s="19">
        <f>[4]Janeiro!$F$27</f>
        <v>81</v>
      </c>
      <c r="Y8" s="19">
        <f>[4]Janeiro!$F$28</f>
        <v>84</v>
      </c>
      <c r="Z8" s="19">
        <f>[4]Janeiro!$F$29</f>
        <v>81</v>
      </c>
      <c r="AA8" s="19">
        <f>[4]Janeiro!$F$30</f>
        <v>87</v>
      </c>
      <c r="AB8" s="19">
        <f>[4]Janeiro!$F$31</f>
        <v>84</v>
      </c>
      <c r="AC8" s="19">
        <f>[4]Janeiro!$F$32</f>
        <v>86</v>
      </c>
      <c r="AD8" s="19">
        <f>[4]Janeiro!$F$33</f>
        <v>84</v>
      </c>
      <c r="AE8" s="19">
        <f>[4]Janeiro!$F$34</f>
        <v>84</v>
      </c>
      <c r="AF8" s="19">
        <f>[4]Janeiro!$F$35</f>
        <v>81</v>
      </c>
      <c r="AG8" s="38">
        <f>MAX(B8:AF8)</f>
        <v>91</v>
      </c>
      <c r="AH8" s="41">
        <f t="shared" ref="AH8" si="2">AVERAGE(B8:AF8)</f>
        <v>84.677419354838705</v>
      </c>
    </row>
    <row r="9" spans="1:35" ht="17.100000000000001" customHeight="1" x14ac:dyDescent="0.2">
      <c r="A9" s="17" t="s">
        <v>2</v>
      </c>
      <c r="B9" s="19">
        <f>[5]Janeiro!$F$5</f>
        <v>91</v>
      </c>
      <c r="C9" s="19">
        <f>[5]Janeiro!$F$6</f>
        <v>93</v>
      </c>
      <c r="D9" s="19">
        <f>[5]Janeiro!$F$7</f>
        <v>90</v>
      </c>
      <c r="E9" s="19">
        <f>[5]Janeiro!$F$8</f>
        <v>94</v>
      </c>
      <c r="F9" s="19">
        <f>[5]Janeiro!$F$9</f>
        <v>92</v>
      </c>
      <c r="G9" s="19">
        <f>[5]Janeiro!$F$10</f>
        <v>87</v>
      </c>
      <c r="H9" s="19">
        <f>[5]Janeiro!$F$11</f>
        <v>89</v>
      </c>
      <c r="I9" s="19">
        <f>[5]Janeiro!$F$12</f>
        <v>83</v>
      </c>
      <c r="J9" s="19">
        <f>[5]Janeiro!$F$13</f>
        <v>95</v>
      </c>
      <c r="K9" s="19">
        <f>[5]Janeiro!$F$14</f>
        <v>95</v>
      </c>
      <c r="L9" s="19">
        <f>[5]Janeiro!$F$15</f>
        <v>92</v>
      </c>
      <c r="M9" s="19">
        <f>[5]Janeiro!$F$16</f>
        <v>80</v>
      </c>
      <c r="N9" s="19">
        <f>[5]Janeiro!$F$17</f>
        <v>91</v>
      </c>
      <c r="O9" s="19">
        <f>[5]Janeiro!$F$18</f>
        <v>93</v>
      </c>
      <c r="P9" s="19">
        <f>[5]Janeiro!$F$19</f>
        <v>95</v>
      </c>
      <c r="Q9" s="19">
        <f>[5]Janeiro!$F$20</f>
        <v>94</v>
      </c>
      <c r="R9" s="19">
        <f>[5]Janeiro!$F$21</f>
        <v>94</v>
      </c>
      <c r="S9" s="19">
        <f>[5]Janeiro!$F$22</f>
        <v>92</v>
      </c>
      <c r="T9" s="19">
        <f>[5]Janeiro!$F$23</f>
        <v>93</v>
      </c>
      <c r="U9" s="19">
        <f>[5]Janeiro!$F$24</f>
        <v>92</v>
      </c>
      <c r="V9" s="19">
        <f>[5]Janeiro!$F$25</f>
        <v>82</v>
      </c>
      <c r="W9" s="19">
        <f>[5]Janeiro!$F$26</f>
        <v>79</v>
      </c>
      <c r="X9" s="19">
        <f>[5]Janeiro!$F$27</f>
        <v>76</v>
      </c>
      <c r="Y9" s="19">
        <f>[5]Janeiro!$F$28</f>
        <v>85</v>
      </c>
      <c r="Z9" s="19">
        <f>[5]Janeiro!$F$29</f>
        <v>94</v>
      </c>
      <c r="AA9" s="19">
        <f>[5]Janeiro!$F$30</f>
        <v>93</v>
      </c>
      <c r="AB9" s="19">
        <f>[5]Janeiro!$F$31</f>
        <v>79</v>
      </c>
      <c r="AC9" s="19">
        <f>[5]Janeiro!$F$32</f>
        <v>81</v>
      </c>
      <c r="AD9" s="19">
        <f>[5]Janeiro!$F$33</f>
        <v>75</v>
      </c>
      <c r="AE9" s="19">
        <f>[5]Janeiro!$F$34</f>
        <v>79</v>
      </c>
      <c r="AF9" s="19">
        <f>[5]Janeiro!$F$35</f>
        <v>90</v>
      </c>
      <c r="AG9" s="38">
        <f t="shared" ref="AG9:AG15" si="3">MAX(B9:AF9)</f>
        <v>95</v>
      </c>
      <c r="AH9" s="41">
        <f>AVERAGE(B9:AF9)</f>
        <v>88.322580645161295</v>
      </c>
    </row>
    <row r="10" spans="1:35" ht="17.100000000000001" customHeight="1" x14ac:dyDescent="0.2">
      <c r="A10" s="17" t="s">
        <v>3</v>
      </c>
      <c r="B10" s="19">
        <f>[6]Janeiro!$F$5</f>
        <v>90</v>
      </c>
      <c r="C10" s="19">
        <f>[6]Janeiro!$F$6</f>
        <v>88</v>
      </c>
      <c r="D10" s="19">
        <f>[6]Janeiro!$F$7</f>
        <v>92</v>
      </c>
      <c r="E10" s="19">
        <f>[6]Janeiro!$F$8</f>
        <v>95</v>
      </c>
      <c r="F10" s="19">
        <f>[6]Janeiro!$F$9</f>
        <v>92</v>
      </c>
      <c r="G10" s="19">
        <f>[6]Janeiro!$F$10</f>
        <v>93</v>
      </c>
      <c r="H10" s="19">
        <f>[6]Janeiro!$F$11</f>
        <v>93</v>
      </c>
      <c r="I10" s="19">
        <f>[6]Janeiro!$F$12</f>
        <v>94</v>
      </c>
      <c r="J10" s="19">
        <f>[6]Janeiro!$F$13</f>
        <v>96</v>
      </c>
      <c r="K10" s="19">
        <f>[6]Janeiro!$F$14</f>
        <v>95</v>
      </c>
      <c r="L10" s="19">
        <f>[6]Janeiro!$F$15</f>
        <v>94</v>
      </c>
      <c r="M10" s="19">
        <f>[6]Janeiro!$F$16</f>
        <v>94</v>
      </c>
      <c r="N10" s="19">
        <f>[6]Janeiro!$F$17</f>
        <v>95</v>
      </c>
      <c r="O10" s="19">
        <f>[6]Janeiro!$F$18</f>
        <v>91</v>
      </c>
      <c r="P10" s="19">
        <f>[6]Janeiro!$F$19</f>
        <v>93</v>
      </c>
      <c r="Q10" s="19">
        <f>[6]Janeiro!$F$20</f>
        <v>95</v>
      </c>
      <c r="R10" s="19">
        <f>[6]Janeiro!$F$21</f>
        <v>95</v>
      </c>
      <c r="S10" s="19">
        <f>[6]Janeiro!$F$22</f>
        <v>93</v>
      </c>
      <c r="T10" s="19">
        <f>[6]Janeiro!$F$23</f>
        <v>90</v>
      </c>
      <c r="U10" s="19">
        <f>[6]Janeiro!$F$24</f>
        <v>90</v>
      </c>
      <c r="V10" s="19">
        <f>[6]Janeiro!$F$25</f>
        <v>94</v>
      </c>
      <c r="W10" s="19">
        <f>[6]Janeiro!$F$26</f>
        <v>84</v>
      </c>
      <c r="X10" s="19">
        <f>[6]Janeiro!$F$27</f>
        <v>93</v>
      </c>
      <c r="Y10" s="19">
        <f>[6]Janeiro!$F$28</f>
        <v>96</v>
      </c>
      <c r="Z10" s="19">
        <f>[6]Janeiro!$F$29</f>
        <v>96</v>
      </c>
      <c r="AA10" s="19">
        <f>[6]Janeiro!$F$30</f>
        <v>96</v>
      </c>
      <c r="AB10" s="19">
        <f>[6]Janeiro!$F$31</f>
        <v>95</v>
      </c>
      <c r="AC10" s="19">
        <f>[6]Janeiro!$F$32</f>
        <v>93</v>
      </c>
      <c r="AD10" s="19">
        <f>[6]Janeiro!$F$33</f>
        <v>90</v>
      </c>
      <c r="AE10" s="19">
        <f>[6]Janeiro!$F$34</f>
        <v>91</v>
      </c>
      <c r="AF10" s="19">
        <f>[6]Janeiro!$F$35</f>
        <v>95</v>
      </c>
      <c r="AG10" s="38">
        <f t="shared" si="3"/>
        <v>96</v>
      </c>
      <c r="AH10" s="41">
        <f>AVERAGE(B10:AF10)</f>
        <v>92.935483870967744</v>
      </c>
    </row>
    <row r="11" spans="1:35" ht="17.100000000000001" customHeight="1" x14ac:dyDescent="0.2">
      <c r="A11" s="17" t="s">
        <v>4</v>
      </c>
      <c r="B11" s="19">
        <f>[7]Janeiro!$F$5</f>
        <v>96</v>
      </c>
      <c r="C11" s="19">
        <f>[7]Janeiro!$F$6</f>
        <v>97</v>
      </c>
      <c r="D11" s="19">
        <f>[7]Janeiro!$F$7</f>
        <v>92</v>
      </c>
      <c r="E11" s="19">
        <f>[7]Janeiro!$F$8</f>
        <v>95</v>
      </c>
      <c r="F11" s="19">
        <f>[7]Janeiro!$F$9</f>
        <v>93</v>
      </c>
      <c r="G11" s="19">
        <f>[7]Janeiro!$F$10</f>
        <v>89</v>
      </c>
      <c r="H11" s="19">
        <f>[7]Janeiro!$F$11</f>
        <v>96</v>
      </c>
      <c r="I11" s="19">
        <f>[7]Janeiro!$F$12</f>
        <v>90</v>
      </c>
      <c r="J11" s="19">
        <f>[7]Janeiro!$F$13</f>
        <v>97</v>
      </c>
      <c r="K11" s="19">
        <f>[7]Janeiro!$F$14</f>
        <v>97</v>
      </c>
      <c r="L11" s="19">
        <f>[7]Janeiro!$F$15</f>
        <v>96</v>
      </c>
      <c r="M11" s="19">
        <f>[7]Janeiro!$F$16</f>
        <v>96</v>
      </c>
      <c r="N11" s="19">
        <f>[7]Janeiro!$F$17</f>
        <v>95</v>
      </c>
      <c r="O11" s="19">
        <f>[7]Janeiro!$F$18</f>
        <v>96</v>
      </c>
      <c r="P11" s="19">
        <f>[7]Janeiro!$F$19</f>
        <v>96</v>
      </c>
      <c r="Q11" s="19">
        <f>[7]Janeiro!$F$20</f>
        <v>95</v>
      </c>
      <c r="R11" s="19">
        <f>[7]Janeiro!$F$21</f>
        <v>95</v>
      </c>
      <c r="S11" s="19">
        <f>[7]Janeiro!$F$22</f>
        <v>93</v>
      </c>
      <c r="T11" s="19">
        <f>[7]Janeiro!$F$23</f>
        <v>92</v>
      </c>
      <c r="U11" s="19">
        <f>[7]Janeiro!$F$24</f>
        <v>93</v>
      </c>
      <c r="V11" s="19">
        <f>[7]Janeiro!$F$25</f>
        <v>96</v>
      </c>
      <c r="W11" s="19">
        <f>[7]Janeiro!$F$26</f>
        <v>92</v>
      </c>
      <c r="X11" s="19">
        <f>[7]Janeiro!$F$27</f>
        <v>92</v>
      </c>
      <c r="Y11" s="19">
        <f>[7]Janeiro!$F$28</f>
        <v>94</v>
      </c>
      <c r="Z11" s="19">
        <f>[7]Janeiro!$F$29</f>
        <v>96</v>
      </c>
      <c r="AA11" s="19">
        <f>[7]Janeiro!$F$30</f>
        <v>97</v>
      </c>
      <c r="AB11" s="19">
        <f>[7]Janeiro!$F$31</f>
        <v>94</v>
      </c>
      <c r="AC11" s="19">
        <f>[7]Janeiro!$F$32</f>
        <v>95</v>
      </c>
      <c r="AD11" s="19">
        <f>[7]Janeiro!$F$33</f>
        <v>91</v>
      </c>
      <c r="AE11" s="19">
        <f>[7]Janeiro!$F$34</f>
        <v>96</v>
      </c>
      <c r="AF11" s="19">
        <f>[7]Janeiro!$F$35</f>
        <v>96</v>
      </c>
      <c r="AG11" s="38">
        <f>MAX(B11:AF11)</f>
        <v>97</v>
      </c>
      <c r="AH11" s="41">
        <f t="shared" si="1"/>
        <v>94.451612903225808</v>
      </c>
    </row>
    <row r="12" spans="1:35" ht="17.100000000000001" customHeight="1" x14ac:dyDescent="0.2">
      <c r="A12" s="17" t="s">
        <v>5</v>
      </c>
      <c r="B12" s="20">
        <f>[8]Janeiro!$F$5</f>
        <v>86</v>
      </c>
      <c r="C12" s="20">
        <f>[8]Janeiro!$F$6</f>
        <v>93</v>
      </c>
      <c r="D12" s="20">
        <f>[8]Janeiro!$F$7</f>
        <v>90</v>
      </c>
      <c r="E12" s="20">
        <f>[8]Janeiro!$F$8</f>
        <v>90</v>
      </c>
      <c r="F12" s="20">
        <f>[8]Janeiro!$F$9</f>
        <v>88</v>
      </c>
      <c r="G12" s="20">
        <f>[8]Janeiro!$F$10</f>
        <v>81</v>
      </c>
      <c r="H12" s="20">
        <f>[8]Janeiro!$F$11</f>
        <v>85</v>
      </c>
      <c r="I12" s="20">
        <f>[8]Janeiro!$F$12</f>
        <v>84</v>
      </c>
      <c r="J12" s="20">
        <f>[8]Janeiro!$F$13</f>
        <v>79</v>
      </c>
      <c r="K12" s="20">
        <f>[8]Janeiro!$F$14</f>
        <v>93</v>
      </c>
      <c r="L12" s="20">
        <f>[8]Janeiro!$F$15</f>
        <v>92</v>
      </c>
      <c r="M12" s="20">
        <f>[8]Janeiro!$F$16</f>
        <v>63</v>
      </c>
      <c r="N12" s="20">
        <f>[8]Janeiro!$F$17</f>
        <v>84</v>
      </c>
      <c r="O12" s="20">
        <f>[8]Janeiro!$F$18</f>
        <v>88</v>
      </c>
      <c r="P12" s="20">
        <f>[8]Janeiro!$F$19</f>
        <v>87</v>
      </c>
      <c r="Q12" s="20">
        <f>[8]Janeiro!$F$20</f>
        <v>87</v>
      </c>
      <c r="R12" s="20">
        <f>[8]Janeiro!$F$21</f>
        <v>87</v>
      </c>
      <c r="S12" s="20">
        <f>[8]Janeiro!$F$22</f>
        <v>89</v>
      </c>
      <c r="T12" s="20">
        <f>[8]Janeiro!$F$23</f>
        <v>90</v>
      </c>
      <c r="U12" s="20">
        <f>[8]Janeiro!$F$24</f>
        <v>88</v>
      </c>
      <c r="V12" s="20">
        <f>[8]Janeiro!$F$25</f>
        <v>81</v>
      </c>
      <c r="W12" s="20">
        <f>[8]Janeiro!$F$26</f>
        <v>87</v>
      </c>
      <c r="X12" s="20">
        <f>[8]Janeiro!$F$27</f>
        <v>91</v>
      </c>
      <c r="Y12" s="20">
        <f>[8]Janeiro!$F$28</f>
        <v>90</v>
      </c>
      <c r="Z12" s="20">
        <f>[8]Janeiro!$F$29</f>
        <v>89</v>
      </c>
      <c r="AA12" s="20">
        <f>[8]Janeiro!$F$30</f>
        <v>93</v>
      </c>
      <c r="AB12" s="20">
        <f>[8]Janeiro!$F$31</f>
        <v>89</v>
      </c>
      <c r="AC12" s="20">
        <f>[8]Janeiro!$F$32</f>
        <v>88</v>
      </c>
      <c r="AD12" s="20">
        <f>[8]Janeiro!$F$33</f>
        <v>81</v>
      </c>
      <c r="AE12" s="20">
        <f>[8]Janeiro!$F$34</f>
        <v>91</v>
      </c>
      <c r="AF12" s="20">
        <f>[8]Janeiro!$F$35</f>
        <v>91</v>
      </c>
      <c r="AG12" s="38">
        <f t="shared" si="3"/>
        <v>93</v>
      </c>
      <c r="AH12" s="41">
        <f t="shared" si="1"/>
        <v>86.935483870967744</v>
      </c>
    </row>
    <row r="13" spans="1:35" ht="17.100000000000001" customHeight="1" x14ac:dyDescent="0.2">
      <c r="A13" s="17" t="s">
        <v>51</v>
      </c>
      <c r="B13" s="20">
        <f>[9]Janeiro!$F$5</f>
        <v>96</v>
      </c>
      <c r="C13" s="20">
        <f>[9]Janeiro!$F$6</f>
        <v>96</v>
      </c>
      <c r="D13" s="20">
        <f>[9]Janeiro!$F$7</f>
        <v>92</v>
      </c>
      <c r="E13" s="20">
        <f>[9]Janeiro!$F$8</f>
        <v>96</v>
      </c>
      <c r="F13" s="20">
        <f>[9]Janeiro!$F$9</f>
        <v>94</v>
      </c>
      <c r="G13" s="20">
        <f>[9]Janeiro!$F$10</f>
        <v>93</v>
      </c>
      <c r="H13" s="20">
        <f>[9]Janeiro!$F$11</f>
        <v>90</v>
      </c>
      <c r="I13" s="20">
        <f>[9]Janeiro!$F$12</f>
        <v>95</v>
      </c>
      <c r="J13" s="20">
        <f>[9]Janeiro!$F$13</f>
        <v>96</v>
      </c>
      <c r="K13" s="20">
        <f>[9]Janeiro!$F$14</f>
        <v>96</v>
      </c>
      <c r="L13" s="20">
        <f>[9]Janeiro!$F$15</f>
        <v>97</v>
      </c>
      <c r="M13" s="20">
        <f>[9]Janeiro!$F$16</f>
        <v>97</v>
      </c>
      <c r="N13" s="20">
        <f>[9]Janeiro!$F$17</f>
        <v>97</v>
      </c>
      <c r="O13" s="20">
        <f>[9]Janeiro!$F$18</f>
        <v>96</v>
      </c>
      <c r="P13" s="20">
        <f>[9]Janeiro!$F$19</f>
        <v>97</v>
      </c>
      <c r="Q13" s="20">
        <f>[9]Janeiro!$F$20</f>
        <v>96</v>
      </c>
      <c r="R13" s="20">
        <f>[9]Janeiro!$F$21</f>
        <v>95</v>
      </c>
      <c r="S13" s="20">
        <f>[9]Janeiro!$F$22</f>
        <v>93</v>
      </c>
      <c r="T13" s="20">
        <f>[9]Janeiro!$F$23</f>
        <v>92</v>
      </c>
      <c r="U13" s="20">
        <f>[9]Janeiro!$F$24</f>
        <v>96</v>
      </c>
      <c r="V13" s="20">
        <f>[9]Janeiro!$F$25</f>
        <v>96</v>
      </c>
      <c r="W13" s="20">
        <f>[9]Janeiro!$F$26</f>
        <v>97</v>
      </c>
      <c r="X13" s="20">
        <f>[9]Janeiro!$F$27</f>
        <v>97</v>
      </c>
      <c r="Y13" s="20">
        <f>[9]Janeiro!$F$28</f>
        <v>95</v>
      </c>
      <c r="Z13" s="20">
        <f>[9]Janeiro!$F$29</f>
        <v>95</v>
      </c>
      <c r="AA13" s="20">
        <f>[9]Janeiro!$F$30</f>
        <v>96</v>
      </c>
      <c r="AB13" s="20">
        <f>[9]Janeiro!$F$31</f>
        <v>97</v>
      </c>
      <c r="AC13" s="20">
        <f>[9]Janeiro!$F$32</f>
        <v>96</v>
      </c>
      <c r="AD13" s="20">
        <f>[9]Janeiro!$F$33</f>
        <v>94</v>
      </c>
      <c r="AE13" s="20">
        <f>[9]Janeiro!$F$34</f>
        <v>92</v>
      </c>
      <c r="AF13" s="20">
        <f>[9]Janeiro!$F$35</f>
        <v>96</v>
      </c>
      <c r="AG13" s="38">
        <f t="shared" ref="AG13" si="4">MAX(B13:AF13)</f>
        <v>97</v>
      </c>
      <c r="AH13" s="41">
        <f t="shared" ref="AH13" si="5">AVERAGE(B13:AF13)</f>
        <v>95.193548387096769</v>
      </c>
    </row>
    <row r="14" spans="1:35" ht="17.100000000000001" customHeight="1" x14ac:dyDescent="0.2">
      <c r="A14" s="17" t="s">
        <v>6</v>
      </c>
      <c r="B14" s="20">
        <f>[10]Janeiro!$F$5</f>
        <v>97</v>
      </c>
      <c r="C14" s="20">
        <f>[10]Janeiro!$F$6</f>
        <v>100</v>
      </c>
      <c r="D14" s="20">
        <f>[10]Janeiro!$F$7</f>
        <v>98</v>
      </c>
      <c r="E14" s="20">
        <f>[10]Janeiro!$F$8</f>
        <v>100</v>
      </c>
      <c r="F14" s="20">
        <f>[10]Janeiro!$F$9</f>
        <v>100</v>
      </c>
      <c r="G14" s="20">
        <f>[10]Janeiro!$F$10</f>
        <v>100</v>
      </c>
      <c r="H14" s="20">
        <f>[10]Janeiro!$F$11</f>
        <v>96</v>
      </c>
      <c r="I14" s="20">
        <f>[10]Janeiro!$F$12</f>
        <v>100</v>
      </c>
      <c r="J14" s="20">
        <f>[10]Janeiro!$F$13</f>
        <v>97</v>
      </c>
      <c r="K14" s="20">
        <f>[10]Janeiro!$F$14</f>
        <v>99</v>
      </c>
      <c r="L14" s="20">
        <f>[10]Janeiro!$F$15</f>
        <v>100</v>
      </c>
      <c r="M14" s="20">
        <f>[10]Janeiro!$F$16</f>
        <v>100</v>
      </c>
      <c r="N14" s="20">
        <f>[10]Janeiro!$F$17</f>
        <v>100</v>
      </c>
      <c r="O14" s="20">
        <f>[10]Janeiro!$F$18</f>
        <v>99</v>
      </c>
      <c r="P14" s="20">
        <f>[10]Janeiro!$F$19</f>
        <v>100</v>
      </c>
      <c r="Q14" s="20">
        <f>[10]Janeiro!$F$20</f>
        <v>100</v>
      </c>
      <c r="R14" s="20">
        <f>[10]Janeiro!$F$21</f>
        <v>100</v>
      </c>
      <c r="S14" s="20">
        <f>[10]Janeiro!$F$22</f>
        <v>100</v>
      </c>
      <c r="T14" s="20">
        <f>[10]Janeiro!$F$23</f>
        <v>100</v>
      </c>
      <c r="U14" s="20">
        <f>[10]Janeiro!$F$24</f>
        <v>100</v>
      </c>
      <c r="V14" s="20">
        <f>[10]Janeiro!$F$25</f>
        <v>100</v>
      </c>
      <c r="W14" s="20">
        <f>[10]Janeiro!$F$26</f>
        <v>100</v>
      </c>
      <c r="X14" s="20">
        <f>[10]Janeiro!$F$27</f>
        <v>91</v>
      </c>
      <c r="Y14" s="20">
        <f>[10]Janeiro!$F$28</f>
        <v>100</v>
      </c>
      <c r="Z14" s="20">
        <f>[10]Janeiro!$F$29</f>
        <v>99</v>
      </c>
      <c r="AA14" s="20">
        <f>[10]Janeiro!$F$30</f>
        <v>100</v>
      </c>
      <c r="AB14" s="20">
        <f>[10]Janeiro!$F$31</f>
        <v>100</v>
      </c>
      <c r="AC14" s="20">
        <f>[10]Janeiro!$F$32</f>
        <v>95</v>
      </c>
      <c r="AD14" s="20">
        <f>[10]Janeiro!$F$33</f>
        <v>100</v>
      </c>
      <c r="AE14" s="20">
        <f>[10]Janeiro!$F$34</f>
        <v>100</v>
      </c>
      <c r="AF14" s="20">
        <f>[10]Janeiro!$F$35</f>
        <v>100</v>
      </c>
      <c r="AG14" s="38">
        <f t="shared" si="3"/>
        <v>100</v>
      </c>
      <c r="AH14" s="41">
        <f t="shared" si="1"/>
        <v>99.064516129032256</v>
      </c>
    </row>
    <row r="15" spans="1:35" ht="17.100000000000001" customHeight="1" x14ac:dyDescent="0.2">
      <c r="A15" s="17" t="s">
        <v>7</v>
      </c>
      <c r="B15" s="20">
        <f>[11]Janeiro!$F$5</f>
        <v>96</v>
      </c>
      <c r="C15" s="20">
        <f>[11]Janeiro!$F$6</f>
        <v>96</v>
      </c>
      <c r="D15" s="20">
        <f>[11]Janeiro!$F$7</f>
        <v>96</v>
      </c>
      <c r="E15" s="20">
        <f>[11]Janeiro!$F$8</f>
        <v>96</v>
      </c>
      <c r="F15" s="20">
        <f>[11]Janeiro!$F$9</f>
        <v>94</v>
      </c>
      <c r="G15" s="20">
        <f>[11]Janeiro!$F$10</f>
        <v>92</v>
      </c>
      <c r="H15" s="20">
        <f>[11]Janeiro!$F$11</f>
        <v>97</v>
      </c>
      <c r="I15" s="20">
        <f>[11]Janeiro!$F$12</f>
        <v>94</v>
      </c>
      <c r="J15" s="20">
        <f>[11]Janeiro!$F$13</f>
        <v>97</v>
      </c>
      <c r="K15" s="20">
        <f>[11]Janeiro!$F$14</f>
        <v>97</v>
      </c>
      <c r="L15" s="20">
        <f>[11]Janeiro!$F$15</f>
        <v>88</v>
      </c>
      <c r="M15" s="20">
        <f>[11]Janeiro!$F$16</f>
        <v>82</v>
      </c>
      <c r="N15" s="20">
        <f>[11]Janeiro!$F$17</f>
        <v>87</v>
      </c>
      <c r="O15" s="20">
        <f>[11]Janeiro!$F$18</f>
        <v>94</v>
      </c>
      <c r="P15" s="20">
        <f>[11]Janeiro!$F$19</f>
        <v>97</v>
      </c>
      <c r="Q15" s="20">
        <f>[11]Janeiro!$F$20</f>
        <v>95</v>
      </c>
      <c r="R15" s="20">
        <f>[11]Janeiro!$F$21</f>
        <v>97</v>
      </c>
      <c r="S15" s="20">
        <f>[11]Janeiro!$F$22</f>
        <v>96</v>
      </c>
      <c r="T15" s="20">
        <f>[11]Janeiro!$F$23</f>
        <v>91</v>
      </c>
      <c r="U15" s="20">
        <f>[11]Janeiro!$F$24</f>
        <v>84</v>
      </c>
      <c r="V15" s="20">
        <f>[11]Janeiro!$F$25</f>
        <v>92</v>
      </c>
      <c r="W15" s="20">
        <f>[11]Janeiro!$F$26</f>
        <v>80</v>
      </c>
      <c r="X15" s="20">
        <f>[11]Janeiro!$F$27</f>
        <v>80</v>
      </c>
      <c r="Y15" s="20">
        <f>[11]Janeiro!$F$28</f>
        <v>84</v>
      </c>
      <c r="Z15" s="20">
        <f>[11]Janeiro!$F$29</f>
        <v>88</v>
      </c>
      <c r="AA15" s="20">
        <f>[11]Janeiro!$F$30</f>
        <v>92</v>
      </c>
      <c r="AB15" s="20">
        <f>[11]Janeiro!$F$31</f>
        <v>72</v>
      </c>
      <c r="AC15" s="20">
        <f>[11]Janeiro!$F$32</f>
        <v>71</v>
      </c>
      <c r="AD15" s="20">
        <f>[11]Janeiro!$F$33</f>
        <v>80</v>
      </c>
      <c r="AE15" s="20">
        <f>[11]Janeiro!$F$34</f>
        <v>85</v>
      </c>
      <c r="AF15" s="20">
        <f>[11]Janeiro!$F$35</f>
        <v>89</v>
      </c>
      <c r="AG15" s="38">
        <f t="shared" si="3"/>
        <v>97</v>
      </c>
      <c r="AH15" s="41">
        <f t="shared" si="1"/>
        <v>89.645161290322577</v>
      </c>
    </row>
    <row r="16" spans="1:35" ht="17.100000000000001" customHeight="1" x14ac:dyDescent="0.2">
      <c r="A16" s="17" t="s">
        <v>8</v>
      </c>
      <c r="B16" s="20">
        <f>[12]Janeiro!$F$5</f>
        <v>96</v>
      </c>
      <c r="C16" s="20">
        <f>[12]Janeiro!$F$6</f>
        <v>94</v>
      </c>
      <c r="D16" s="20">
        <f>[12]Janeiro!$F$7</f>
        <v>94</v>
      </c>
      <c r="E16" s="20">
        <f>[12]Janeiro!$F$8</f>
        <v>90</v>
      </c>
      <c r="F16" s="20">
        <f>[12]Janeiro!$F$9</f>
        <v>89</v>
      </c>
      <c r="G16" s="20">
        <f>[12]Janeiro!$F$10</f>
        <v>93</v>
      </c>
      <c r="H16" s="20">
        <f>[12]Janeiro!$F$11</f>
        <v>94</v>
      </c>
      <c r="I16" s="20">
        <f>[12]Janeiro!$F$12</f>
        <v>94</v>
      </c>
      <c r="J16" s="20">
        <f>[12]Janeiro!$F$13</f>
        <v>96</v>
      </c>
      <c r="K16" s="20">
        <f>[12]Janeiro!$F$14</f>
        <v>96</v>
      </c>
      <c r="L16" s="20">
        <f>[12]Janeiro!$F$15</f>
        <v>91</v>
      </c>
      <c r="M16" s="20">
        <f>[12]Janeiro!$F$16</f>
        <v>85</v>
      </c>
      <c r="N16" s="20">
        <f>[12]Janeiro!$F$17</f>
        <v>88</v>
      </c>
      <c r="O16" s="20">
        <f>[12]Janeiro!$F$18</f>
        <v>94</v>
      </c>
      <c r="P16" s="20">
        <f>[12]Janeiro!$F$19</f>
        <v>94</v>
      </c>
      <c r="Q16" s="20">
        <f>[12]Janeiro!$F$20</f>
        <v>93</v>
      </c>
      <c r="R16" s="20">
        <f>[12]Janeiro!$F$21</f>
        <v>96</v>
      </c>
      <c r="S16" s="20">
        <f>[12]Janeiro!$F$22</f>
        <v>96</v>
      </c>
      <c r="T16" s="20">
        <f>[12]Janeiro!$F$23</f>
        <v>92</v>
      </c>
      <c r="U16" s="20">
        <f>[12]Janeiro!$F$24</f>
        <v>81</v>
      </c>
      <c r="V16" s="20">
        <f>[12]Janeiro!$F$25</f>
        <v>92</v>
      </c>
      <c r="W16" s="20">
        <f>[12]Janeiro!$F$26</f>
        <v>79</v>
      </c>
      <c r="X16" s="20">
        <f>[12]Janeiro!$F$27</f>
        <v>85</v>
      </c>
      <c r="Y16" s="20">
        <f>[12]Janeiro!$F$28</f>
        <v>83</v>
      </c>
      <c r="Z16" s="20">
        <f>[12]Janeiro!$F$29</f>
        <v>89</v>
      </c>
      <c r="AA16" s="20">
        <f>[12]Janeiro!$F$30</f>
        <v>95</v>
      </c>
      <c r="AB16" s="20">
        <f>[12]Janeiro!$F$31</f>
        <v>84</v>
      </c>
      <c r="AC16" s="20">
        <f>[12]Janeiro!$F$32</f>
        <v>91</v>
      </c>
      <c r="AD16" s="20">
        <f>[12]Janeiro!$F$33</f>
        <v>85</v>
      </c>
      <c r="AE16" s="20">
        <f>[12]Janeiro!$F$34</f>
        <v>77</v>
      </c>
      <c r="AF16" s="20">
        <f>[12]Janeiro!$F$35</f>
        <v>88</v>
      </c>
      <c r="AG16" s="38">
        <f>MAX(B16:AF16)</f>
        <v>96</v>
      </c>
      <c r="AH16" s="41">
        <f>AVERAGE(B16:AF16)</f>
        <v>90.129032258064512</v>
      </c>
    </row>
    <row r="17" spans="1:35" ht="17.100000000000001" customHeight="1" x14ac:dyDescent="0.2">
      <c r="A17" s="17" t="s">
        <v>9</v>
      </c>
      <c r="B17" s="20">
        <f>[13]Janeiro!$F$5</f>
        <v>89</v>
      </c>
      <c r="C17" s="20">
        <f>[13]Janeiro!$F$6</f>
        <v>92</v>
      </c>
      <c r="D17" s="20">
        <f>[13]Janeiro!$F$7</f>
        <v>91</v>
      </c>
      <c r="E17" s="20">
        <f>[13]Janeiro!$F$8</f>
        <v>86</v>
      </c>
      <c r="F17" s="20">
        <f>[13]Janeiro!$F$9</f>
        <v>88</v>
      </c>
      <c r="G17" s="20">
        <f>[13]Janeiro!$F$10</f>
        <v>86</v>
      </c>
      <c r="H17" s="20">
        <f>[13]Janeiro!$F$11</f>
        <v>95</v>
      </c>
      <c r="I17" s="20">
        <f>[13]Janeiro!$F$12</f>
        <v>91</v>
      </c>
      <c r="J17" s="20">
        <f>[13]Janeiro!$F$13</f>
        <v>97</v>
      </c>
      <c r="K17" s="20">
        <f>[13]Janeiro!$F$14</f>
        <v>96</v>
      </c>
      <c r="L17" s="20">
        <f>[13]Janeiro!$F$15</f>
        <v>85</v>
      </c>
      <c r="M17" s="20">
        <f>[13]Janeiro!$F$16</f>
        <v>84</v>
      </c>
      <c r="N17" s="20">
        <f>[13]Janeiro!$F$17</f>
        <v>92</v>
      </c>
      <c r="O17" s="20">
        <f>[13]Janeiro!$F$18</f>
        <v>95</v>
      </c>
      <c r="P17" s="20">
        <f>[13]Janeiro!$F$19</f>
        <v>93</v>
      </c>
      <c r="Q17" s="20">
        <f>[13]Janeiro!$F$20</f>
        <v>94</v>
      </c>
      <c r="R17" s="20">
        <f>[13]Janeiro!$F$21</f>
        <v>96</v>
      </c>
      <c r="S17" s="20">
        <f>[13]Janeiro!$F$22</f>
        <v>95</v>
      </c>
      <c r="T17" s="20">
        <f>[13]Janeiro!$F$23</f>
        <v>91</v>
      </c>
      <c r="U17" s="20">
        <f>[13]Janeiro!$F$24</f>
        <v>76</v>
      </c>
      <c r="V17" s="20">
        <f>[13]Janeiro!$F$25</f>
        <v>82</v>
      </c>
      <c r="W17" s="20">
        <f>[13]Janeiro!$F$26</f>
        <v>73</v>
      </c>
      <c r="X17" s="20">
        <f>[13]Janeiro!$F$27</f>
        <v>81</v>
      </c>
      <c r="Y17" s="20">
        <f>[13]Janeiro!$F$28</f>
        <v>80</v>
      </c>
      <c r="Z17" s="20">
        <f>[13]Janeiro!$F$29</f>
        <v>90</v>
      </c>
      <c r="AA17" s="20">
        <f>[13]Janeiro!$F$30</f>
        <v>91</v>
      </c>
      <c r="AB17" s="20">
        <f>[13]Janeiro!$F$31</f>
        <v>68</v>
      </c>
      <c r="AC17" s="20">
        <f>[13]Janeiro!$F$32</f>
        <v>87</v>
      </c>
      <c r="AD17" s="20">
        <f>[13]Janeiro!$F$33</f>
        <v>84</v>
      </c>
      <c r="AE17" s="20">
        <f>[13]Janeiro!$F$34</f>
        <v>81</v>
      </c>
      <c r="AF17" s="20">
        <f>[13]Janeiro!$F$35</f>
        <v>90</v>
      </c>
      <c r="AG17" s="38">
        <f t="shared" ref="AG17:AG28" si="6">MAX(B17:AF17)</f>
        <v>97</v>
      </c>
      <c r="AH17" s="41">
        <f t="shared" ref="AH17:AH29" si="7">AVERAGE(B17:AF17)</f>
        <v>87.709677419354833</v>
      </c>
    </row>
    <row r="18" spans="1:35" ht="17.100000000000001" customHeight="1" x14ac:dyDescent="0.2">
      <c r="A18" s="17" t="s">
        <v>50</v>
      </c>
      <c r="B18" s="20">
        <f>[14]Janeiro!$F$5</f>
        <v>92</v>
      </c>
      <c r="C18" s="20">
        <f>[14]Janeiro!$F$6</f>
        <v>90</v>
      </c>
      <c r="D18" s="20">
        <f>[14]Janeiro!$F$7</f>
        <v>92</v>
      </c>
      <c r="E18" s="20">
        <f>[14]Janeiro!$F$8</f>
        <v>89</v>
      </c>
      <c r="F18" s="20">
        <f>[14]Janeiro!$F$9</f>
        <v>89</v>
      </c>
      <c r="G18" s="20">
        <f>[14]Janeiro!$F$10</f>
        <v>87</v>
      </c>
      <c r="H18" s="20">
        <f>[14]Janeiro!$F$11</f>
        <v>92</v>
      </c>
      <c r="I18" s="20">
        <f>[14]Janeiro!$F$12</f>
        <v>86</v>
      </c>
      <c r="J18" s="20">
        <f>[14]Janeiro!$F$13</f>
        <v>94</v>
      </c>
      <c r="K18" s="20">
        <f>[14]Janeiro!$F$14</f>
        <v>96</v>
      </c>
      <c r="L18" s="20">
        <f>[14]Janeiro!$F$15</f>
        <v>92</v>
      </c>
      <c r="M18" s="20">
        <f>[14]Janeiro!$F$16</f>
        <v>90</v>
      </c>
      <c r="N18" s="20">
        <f>[14]Janeiro!$F$17</f>
        <v>91</v>
      </c>
      <c r="O18" s="20">
        <f>[14]Janeiro!$F$18</f>
        <v>89</v>
      </c>
      <c r="P18" s="20">
        <f>[14]Janeiro!$F$19</f>
        <v>93</v>
      </c>
      <c r="Q18" s="20">
        <f>[14]Janeiro!$F$20</f>
        <v>92</v>
      </c>
      <c r="R18" s="20">
        <f>[14]Janeiro!$F$21</f>
        <v>88</v>
      </c>
      <c r="S18" s="20">
        <f>[14]Janeiro!$F$22</f>
        <v>94</v>
      </c>
      <c r="T18" s="20">
        <f>[14]Janeiro!$F$23</f>
        <v>93</v>
      </c>
      <c r="U18" s="20">
        <f>[14]Janeiro!$F$24</f>
        <v>93</v>
      </c>
      <c r="V18" s="20">
        <f>[14]Janeiro!$F$25</f>
        <v>83</v>
      </c>
      <c r="W18" s="20">
        <f>[14]Janeiro!$F$26</f>
        <v>73</v>
      </c>
      <c r="X18" s="20">
        <f>[14]Janeiro!$F$27</f>
        <v>83</v>
      </c>
      <c r="Y18" s="20">
        <f>[14]Janeiro!$F$28</f>
        <v>85</v>
      </c>
      <c r="Z18" s="20">
        <f>[14]Janeiro!$F$29</f>
        <v>95</v>
      </c>
      <c r="AA18" s="20">
        <f>[14]Janeiro!$F$30</f>
        <v>94</v>
      </c>
      <c r="AB18" s="20">
        <f>[14]Janeiro!$F$31</f>
        <v>89</v>
      </c>
      <c r="AC18" s="20">
        <f>[14]Janeiro!$F$32</f>
        <v>94</v>
      </c>
      <c r="AD18" s="20">
        <f>[14]Janeiro!$F$33</f>
        <v>89</v>
      </c>
      <c r="AE18" s="20">
        <f>[14]Janeiro!$F$34</f>
        <v>87</v>
      </c>
      <c r="AF18" s="20">
        <f>[14]Janeiro!$F$35</f>
        <v>87</v>
      </c>
      <c r="AG18" s="38">
        <f t="shared" ref="AG18" si="8">MAX(B18:AF18)</f>
        <v>96</v>
      </c>
      <c r="AH18" s="41">
        <f t="shared" ref="AH18" si="9">AVERAGE(B18:AF18)</f>
        <v>89.709677419354833</v>
      </c>
    </row>
    <row r="19" spans="1:35" ht="17.100000000000001" customHeight="1" x14ac:dyDescent="0.2">
      <c r="A19" s="17" t="s">
        <v>10</v>
      </c>
      <c r="B19" s="20">
        <f>[15]Janeiro!$F$5</f>
        <v>94</v>
      </c>
      <c r="C19" s="20">
        <f>[15]Janeiro!$F$6</f>
        <v>95</v>
      </c>
      <c r="D19" s="20">
        <f>[15]Janeiro!$F$7</f>
        <v>91</v>
      </c>
      <c r="E19" s="20">
        <f>[15]Janeiro!$F$8</f>
        <v>92</v>
      </c>
      <c r="F19" s="20">
        <f>[15]Janeiro!$F$9</f>
        <v>86</v>
      </c>
      <c r="G19" s="20">
        <f>[15]Janeiro!$F$10</f>
        <v>85</v>
      </c>
      <c r="H19" s="20">
        <f>[15]Janeiro!$F$11</f>
        <v>89</v>
      </c>
      <c r="I19" s="20">
        <f>[15]Janeiro!$F$12</f>
        <v>95</v>
      </c>
      <c r="J19" s="20">
        <f>[15]Janeiro!$F$13</f>
        <v>96</v>
      </c>
      <c r="K19" s="20">
        <f>[15]Janeiro!$F$14</f>
        <v>96</v>
      </c>
      <c r="L19" s="20">
        <f>[15]Janeiro!$F$15</f>
        <v>90</v>
      </c>
      <c r="M19" s="20">
        <f>[15]Janeiro!$F$16</f>
        <v>84</v>
      </c>
      <c r="N19" s="20">
        <f>[15]Janeiro!$F$17</f>
        <v>87</v>
      </c>
      <c r="O19" s="20">
        <f>[15]Janeiro!$F$18</f>
        <v>94</v>
      </c>
      <c r="P19" s="20">
        <f>[15]Janeiro!$F$19</f>
        <v>94</v>
      </c>
      <c r="Q19" s="20">
        <f>[15]Janeiro!$F$20</f>
        <v>91</v>
      </c>
      <c r="R19" s="20">
        <f>[15]Janeiro!$F$21</f>
        <v>94</v>
      </c>
      <c r="S19" s="20">
        <f>[15]Janeiro!$F$22</f>
        <v>95</v>
      </c>
      <c r="T19" s="20">
        <f>[15]Janeiro!$F$23</f>
        <v>93</v>
      </c>
      <c r="U19" s="20">
        <f>[15]Janeiro!$F$24</f>
        <v>85</v>
      </c>
      <c r="V19" s="20">
        <f>[15]Janeiro!$F$25</f>
        <v>93</v>
      </c>
      <c r="W19" s="20">
        <f>[15]Janeiro!$F$26</f>
        <v>79</v>
      </c>
      <c r="X19" s="20">
        <f>[15]Janeiro!$F$27</f>
        <v>81</v>
      </c>
      <c r="Y19" s="20">
        <f>[15]Janeiro!$F$28</f>
        <v>87</v>
      </c>
      <c r="Z19" s="20">
        <f>[15]Janeiro!$F$29</f>
        <v>92</v>
      </c>
      <c r="AA19" s="20">
        <f>[15]Janeiro!$F$30</f>
        <v>92</v>
      </c>
      <c r="AB19" s="20">
        <f>[15]Janeiro!$F$31</f>
        <v>81</v>
      </c>
      <c r="AC19" s="20">
        <f>[15]Janeiro!$F$32</f>
        <v>72</v>
      </c>
      <c r="AD19" s="20">
        <f>[15]Janeiro!$F$33</f>
        <v>81</v>
      </c>
      <c r="AE19" s="20">
        <f>[15]Janeiro!$F$34</f>
        <v>81</v>
      </c>
      <c r="AF19" s="20">
        <f>[15]Janeiro!$F$35</f>
        <v>90</v>
      </c>
      <c r="AG19" s="38">
        <f t="shared" si="6"/>
        <v>96</v>
      </c>
      <c r="AH19" s="41">
        <f t="shared" si="7"/>
        <v>88.870967741935488</v>
      </c>
    </row>
    <row r="20" spans="1:35" ht="17.100000000000001" customHeight="1" x14ac:dyDescent="0.2">
      <c r="A20" s="17" t="s">
        <v>11</v>
      </c>
      <c r="B20" s="20">
        <f>[16]Janeiro!$F$5</f>
        <v>100</v>
      </c>
      <c r="C20" s="20">
        <f>[16]Janeiro!$F$6</f>
        <v>97</v>
      </c>
      <c r="D20" s="20">
        <f>[16]Janeiro!$F$7</f>
        <v>100</v>
      </c>
      <c r="E20" s="20">
        <f>[16]Janeiro!$F$8</f>
        <v>100</v>
      </c>
      <c r="F20" s="20">
        <f>[16]Janeiro!$F$9</f>
        <v>100</v>
      </c>
      <c r="G20" s="20">
        <f>[16]Janeiro!$F$10</f>
        <v>99</v>
      </c>
      <c r="H20" s="20">
        <f>[16]Janeiro!$F$11</f>
        <v>100</v>
      </c>
      <c r="I20" s="20">
        <f>[16]Janeiro!$F$12</f>
        <v>99</v>
      </c>
      <c r="J20" s="20">
        <f>[16]Janeiro!$F$13</f>
        <v>100</v>
      </c>
      <c r="K20" s="20">
        <f>[16]Janeiro!$F$14</f>
        <v>100</v>
      </c>
      <c r="L20" s="20">
        <f>[16]Janeiro!$F$15</f>
        <v>100</v>
      </c>
      <c r="M20" s="20">
        <f>[16]Janeiro!$F$16</f>
        <v>100</v>
      </c>
      <c r="N20" s="20">
        <f>[16]Janeiro!$F$17</f>
        <v>96</v>
      </c>
      <c r="O20" s="20">
        <f>[16]Janeiro!$F$18</f>
        <v>100</v>
      </c>
      <c r="P20" s="20">
        <f>[16]Janeiro!$F$19</f>
        <v>100</v>
      </c>
      <c r="Q20" s="20">
        <f>[16]Janeiro!$F$20</f>
        <v>100</v>
      </c>
      <c r="R20" s="20">
        <f>[16]Janeiro!$F$21</f>
        <v>100</v>
      </c>
      <c r="S20" s="20">
        <f>[16]Janeiro!$F$22</f>
        <v>100</v>
      </c>
      <c r="T20" s="20">
        <f>[16]Janeiro!$F$23</f>
        <v>100</v>
      </c>
      <c r="U20" s="20">
        <f>[16]Janeiro!$F$24</f>
        <v>92</v>
      </c>
      <c r="V20" s="20">
        <f>[16]Janeiro!$F$25</f>
        <v>93</v>
      </c>
      <c r="W20" s="20">
        <f>[16]Janeiro!$F$26</f>
        <v>91</v>
      </c>
      <c r="X20" s="20">
        <f>[16]Janeiro!$F$27</f>
        <v>100</v>
      </c>
      <c r="Y20" s="20">
        <f>[16]Janeiro!$F$28</f>
        <v>99</v>
      </c>
      <c r="Z20" s="20">
        <f>[16]Janeiro!$F$29</f>
        <v>100</v>
      </c>
      <c r="AA20" s="20">
        <f>[16]Janeiro!$F$30</f>
        <v>100</v>
      </c>
      <c r="AB20" s="20">
        <f>[16]Janeiro!$F$31</f>
        <v>86</v>
      </c>
      <c r="AC20" s="20">
        <f>[16]Janeiro!$F$32</f>
        <v>89</v>
      </c>
      <c r="AD20" s="20">
        <f>[16]Janeiro!$F$33</f>
        <v>100</v>
      </c>
      <c r="AE20" s="20">
        <f>[16]Janeiro!$F$34</f>
        <v>100</v>
      </c>
      <c r="AF20" s="20">
        <f>[16]Janeiro!$F$35</f>
        <v>100</v>
      </c>
      <c r="AG20" s="38">
        <f t="shared" si="6"/>
        <v>100</v>
      </c>
      <c r="AH20" s="41">
        <f t="shared" si="7"/>
        <v>98.096774193548384</v>
      </c>
    </row>
    <row r="21" spans="1:35" ht="17.100000000000001" customHeight="1" x14ac:dyDescent="0.2">
      <c r="A21" s="17" t="s">
        <v>12</v>
      </c>
      <c r="B21" s="20">
        <f>[17]Janeiro!$F$5</f>
        <v>95</v>
      </c>
      <c r="C21" s="20">
        <f>[17]Janeiro!$F$6</f>
        <v>95</v>
      </c>
      <c r="D21" s="20">
        <f>[17]Janeiro!$F$7</f>
        <v>94</v>
      </c>
      <c r="E21" s="20">
        <f>[17]Janeiro!$F$8</f>
        <v>91</v>
      </c>
      <c r="F21" s="20">
        <f>[17]Janeiro!$F$9</f>
        <v>94</v>
      </c>
      <c r="G21" s="20">
        <f>[17]Janeiro!$F$10</f>
        <v>94</v>
      </c>
      <c r="H21" s="20">
        <f>[17]Janeiro!$F$11</f>
        <v>94</v>
      </c>
      <c r="I21" s="20">
        <f>[17]Janeiro!$F$12</f>
        <v>93</v>
      </c>
      <c r="J21" s="20">
        <f>[17]Janeiro!$F$13</f>
        <v>95</v>
      </c>
      <c r="K21" s="20">
        <f>[17]Janeiro!$F$14</f>
        <v>95</v>
      </c>
      <c r="L21" s="20">
        <f>[17]Janeiro!$F$15</f>
        <v>95</v>
      </c>
      <c r="M21" s="20">
        <f>[17]Janeiro!$F$16</f>
        <v>88</v>
      </c>
      <c r="N21" s="20">
        <f>[17]Janeiro!$F$17</f>
        <v>88</v>
      </c>
      <c r="O21" s="20">
        <f>[17]Janeiro!$F$18</f>
        <v>92</v>
      </c>
      <c r="P21" s="20">
        <f>[17]Janeiro!$F$19</f>
        <v>94</v>
      </c>
      <c r="Q21" s="20">
        <f>[17]Janeiro!$F$20</f>
        <v>95</v>
      </c>
      <c r="R21" s="20">
        <f>[17]Janeiro!$F$21</f>
        <v>89</v>
      </c>
      <c r="S21" s="20">
        <f>[17]Janeiro!$F$22</f>
        <v>91</v>
      </c>
      <c r="T21" s="20">
        <f>[17]Janeiro!$F$23</f>
        <v>96</v>
      </c>
      <c r="U21" s="20">
        <f>[17]Janeiro!$F$24</f>
        <v>95</v>
      </c>
      <c r="V21" s="20">
        <f>[17]Janeiro!$F$25</f>
        <v>87</v>
      </c>
      <c r="W21" s="20">
        <f>[17]Janeiro!$F$26</f>
        <v>84</v>
      </c>
      <c r="X21" s="20">
        <f>[17]Janeiro!$F$27</f>
        <v>81</v>
      </c>
      <c r="Y21" s="20">
        <f>[17]Janeiro!$F$28</f>
        <v>86</v>
      </c>
      <c r="Z21" s="20">
        <f>[17]Janeiro!$F$29</f>
        <v>93</v>
      </c>
      <c r="AA21" s="20">
        <f>[17]Janeiro!$F$30</f>
        <v>95</v>
      </c>
      <c r="AB21" s="20">
        <f>[17]Janeiro!$F$31</f>
        <v>81</v>
      </c>
      <c r="AC21" s="20">
        <f>[17]Janeiro!$F$32</f>
        <v>85</v>
      </c>
      <c r="AD21" s="20">
        <f>[17]Janeiro!$F$33</f>
        <v>79</v>
      </c>
      <c r="AE21" s="20">
        <f>[17]Janeiro!$F$34</f>
        <v>75</v>
      </c>
      <c r="AF21" s="20">
        <f>[17]Janeiro!$F$35</f>
        <v>93</v>
      </c>
      <c r="AG21" s="38">
        <f t="shared" si="6"/>
        <v>96</v>
      </c>
      <c r="AH21" s="41">
        <f t="shared" si="7"/>
        <v>90.387096774193552</v>
      </c>
    </row>
    <row r="22" spans="1:35" ht="17.100000000000001" customHeight="1" x14ac:dyDescent="0.2">
      <c r="A22" s="17" t="s">
        <v>13</v>
      </c>
      <c r="B22" s="20">
        <f>[18]Janeiro!$F$5</f>
        <v>95</v>
      </c>
      <c r="C22" s="20">
        <f>[18]Janeiro!$F$6</f>
        <v>96</v>
      </c>
      <c r="D22" s="20">
        <f>[18]Janeiro!$F$7</f>
        <v>95</v>
      </c>
      <c r="E22" s="20">
        <f>[18]Janeiro!$F$8</f>
        <v>96</v>
      </c>
      <c r="F22" s="20">
        <f>[18]Janeiro!$F$9</f>
        <v>96</v>
      </c>
      <c r="G22" s="20">
        <f>[18]Janeiro!$F$10</f>
        <v>95</v>
      </c>
      <c r="H22" s="20">
        <f>[18]Janeiro!$F$11</f>
        <v>95</v>
      </c>
      <c r="I22" s="20">
        <f>[18]Janeiro!$F$12</f>
        <v>91</v>
      </c>
      <c r="J22" s="20">
        <f>[18]Janeiro!$F$13</f>
        <v>92</v>
      </c>
      <c r="K22" s="20">
        <f>[18]Janeiro!$F$14</f>
        <v>96</v>
      </c>
      <c r="L22" s="20">
        <f>[18]Janeiro!$F$15</f>
        <v>96</v>
      </c>
      <c r="M22" s="20">
        <f>[18]Janeiro!$F$16</f>
        <v>96</v>
      </c>
      <c r="N22" s="20">
        <f>[18]Janeiro!$F$17</f>
        <v>94</v>
      </c>
      <c r="O22" s="20">
        <f>[18]Janeiro!$F$18</f>
        <v>96</v>
      </c>
      <c r="P22" s="20">
        <f>[18]Janeiro!$F$19</f>
        <v>96</v>
      </c>
      <c r="Q22" s="20">
        <f>[18]Janeiro!$F$20</f>
        <v>96</v>
      </c>
      <c r="R22" s="20">
        <f>[18]Janeiro!$F$21</f>
        <v>95</v>
      </c>
      <c r="S22" s="20">
        <f>[18]Janeiro!$F$22</f>
        <v>96</v>
      </c>
      <c r="T22" s="20">
        <f>[18]Janeiro!$F$23</f>
        <v>96</v>
      </c>
      <c r="U22" s="20">
        <f>[18]Janeiro!$F$24</f>
        <v>93</v>
      </c>
      <c r="V22" s="20">
        <f>[18]Janeiro!$F$25</f>
        <v>97</v>
      </c>
      <c r="W22" s="20">
        <f>[18]Janeiro!$F$26</f>
        <v>96</v>
      </c>
      <c r="X22" s="20">
        <f>[18]Janeiro!$F$27</f>
        <v>95</v>
      </c>
      <c r="Y22" s="20">
        <f>[18]Janeiro!$F$28</f>
        <v>95</v>
      </c>
      <c r="Z22" s="20">
        <f>[18]Janeiro!$F$29</f>
        <v>96</v>
      </c>
      <c r="AA22" s="20">
        <f>[18]Janeiro!$F$30</f>
        <v>98</v>
      </c>
      <c r="AB22" s="20">
        <f>[18]Janeiro!$F$31</f>
        <v>95</v>
      </c>
      <c r="AC22" s="20">
        <f>[18]Janeiro!$F$32</f>
        <v>96</v>
      </c>
      <c r="AD22" s="20">
        <f>[18]Janeiro!$F$33</f>
        <v>95</v>
      </c>
      <c r="AE22" s="20">
        <f>[18]Janeiro!$F$34</f>
        <v>95</v>
      </c>
      <c r="AF22" s="20">
        <f>[18]Janeiro!$F$35</f>
        <v>94</v>
      </c>
      <c r="AG22" s="38">
        <f t="shared" si="6"/>
        <v>98</v>
      </c>
      <c r="AH22" s="41">
        <f t="shared" si="7"/>
        <v>95.258064516129039</v>
      </c>
    </row>
    <row r="23" spans="1:35" ht="17.100000000000001" customHeight="1" x14ac:dyDescent="0.2">
      <c r="A23" s="17" t="s">
        <v>14</v>
      </c>
      <c r="B23" s="20">
        <f>[19]Janeiro!$F$5</f>
        <v>95</v>
      </c>
      <c r="C23" s="20">
        <f>[19]Janeiro!$F$6</f>
        <v>93</v>
      </c>
      <c r="D23" s="20">
        <f>[19]Janeiro!$F$7</f>
        <v>93</v>
      </c>
      <c r="E23" s="20">
        <f>[19]Janeiro!$F$8</f>
        <v>90</v>
      </c>
      <c r="F23" s="20">
        <f>[19]Janeiro!$F$9</f>
        <v>92</v>
      </c>
      <c r="G23" s="20">
        <f>[19]Janeiro!$F$10</f>
        <v>91</v>
      </c>
      <c r="H23" s="20">
        <f>[19]Janeiro!$F$11</f>
        <v>95</v>
      </c>
      <c r="I23" s="20">
        <f>[19]Janeiro!$F$12</f>
        <v>94</v>
      </c>
      <c r="J23" s="20">
        <f>[19]Janeiro!$F$13</f>
        <v>93</v>
      </c>
      <c r="K23" s="20">
        <f>[19]Janeiro!$F$14</f>
        <v>94</v>
      </c>
      <c r="L23" s="20">
        <f>[19]Janeiro!$F$15</f>
        <v>93</v>
      </c>
      <c r="M23" s="20">
        <f>[19]Janeiro!$F$16</f>
        <v>93</v>
      </c>
      <c r="N23" s="20">
        <f>[19]Janeiro!$F$17</f>
        <v>93</v>
      </c>
      <c r="O23" s="20">
        <f>[19]Janeiro!$F$18</f>
        <v>94</v>
      </c>
      <c r="P23" s="20">
        <f>[19]Janeiro!$F$19</f>
        <v>93</v>
      </c>
      <c r="Q23" s="20">
        <f>[19]Janeiro!$F$20</f>
        <v>95</v>
      </c>
      <c r="R23" s="20">
        <f>[19]Janeiro!$F$21</f>
        <v>95</v>
      </c>
      <c r="S23" s="20">
        <f>[19]Janeiro!$F$22</f>
        <v>92</v>
      </c>
      <c r="T23" s="20">
        <f>[19]Janeiro!$F$23</f>
        <v>93</v>
      </c>
      <c r="U23" s="20">
        <f>[19]Janeiro!$F$24</f>
        <v>90</v>
      </c>
      <c r="V23" s="20">
        <f>[19]Janeiro!$F$25</f>
        <v>92</v>
      </c>
      <c r="W23" s="20">
        <f>[19]Janeiro!$F$26</f>
        <v>82</v>
      </c>
      <c r="X23" s="20">
        <f>[19]Janeiro!$F$27</f>
        <v>93</v>
      </c>
      <c r="Y23" s="20">
        <f>[19]Janeiro!$F$28</f>
        <v>92</v>
      </c>
      <c r="Z23" s="20">
        <f>[19]Janeiro!$F$29</f>
        <v>92</v>
      </c>
      <c r="AA23" s="20">
        <f>[19]Janeiro!$F$30</f>
        <v>94</v>
      </c>
      <c r="AB23" s="20">
        <f>[19]Janeiro!$F$31</f>
        <v>94</v>
      </c>
      <c r="AC23" s="20">
        <f>[19]Janeiro!$F$32</f>
        <v>91</v>
      </c>
      <c r="AD23" s="20">
        <f>[19]Janeiro!$F$33</f>
        <v>87</v>
      </c>
      <c r="AE23" s="20">
        <f>[19]Janeiro!$F$34</f>
        <v>95</v>
      </c>
      <c r="AF23" s="20">
        <f>[19]Janeiro!$F$35</f>
        <v>93</v>
      </c>
      <c r="AG23" s="38">
        <f t="shared" si="6"/>
        <v>95</v>
      </c>
      <c r="AH23" s="41">
        <f t="shared" si="7"/>
        <v>92.451612903225808</v>
      </c>
    </row>
    <row r="24" spans="1:35" ht="17.100000000000001" customHeight="1" x14ac:dyDescent="0.2">
      <c r="A24" s="17" t="s">
        <v>15</v>
      </c>
      <c r="B24" s="20">
        <f>[20]Janeiro!$F$5</f>
        <v>96</v>
      </c>
      <c r="C24" s="20">
        <f>[20]Janeiro!$F$6</f>
        <v>97</v>
      </c>
      <c r="D24" s="20">
        <f>[20]Janeiro!$F$7</f>
        <v>91</v>
      </c>
      <c r="E24" s="20">
        <f>[20]Janeiro!$F$8</f>
        <v>95</v>
      </c>
      <c r="F24" s="20">
        <f>[20]Janeiro!$F$9</f>
        <v>94</v>
      </c>
      <c r="G24" s="20">
        <f>[20]Janeiro!$F$10</f>
        <v>83</v>
      </c>
      <c r="H24" s="20">
        <f>[20]Janeiro!$F$11</f>
        <v>94</v>
      </c>
      <c r="I24" s="20">
        <f>[20]Janeiro!$F$12</f>
        <v>88</v>
      </c>
      <c r="J24" s="20">
        <f>[20]Janeiro!$F$13</f>
        <v>97</v>
      </c>
      <c r="K24" s="20">
        <f>[20]Janeiro!$F$14</f>
        <v>96</v>
      </c>
      <c r="L24" s="20">
        <f>[20]Janeiro!$F$15</f>
        <v>93</v>
      </c>
      <c r="M24" s="20">
        <f>[20]Janeiro!$F$16</f>
        <v>85</v>
      </c>
      <c r="N24" s="20">
        <f>[20]Janeiro!$F$17</f>
        <v>80</v>
      </c>
      <c r="O24" s="20">
        <f>[20]Janeiro!$F$18</f>
        <v>96</v>
      </c>
      <c r="P24" s="20">
        <f>[20]Janeiro!$F$19</f>
        <v>97</v>
      </c>
      <c r="Q24" s="20">
        <f>[20]Janeiro!$F$20</f>
        <v>94</v>
      </c>
      <c r="R24" s="20">
        <f>[20]Janeiro!$F$21</f>
        <v>92</v>
      </c>
      <c r="S24" s="20">
        <f>[20]Janeiro!$F$22</f>
        <v>92</v>
      </c>
      <c r="T24" s="20">
        <f>[20]Janeiro!$F$23</f>
        <v>83</v>
      </c>
      <c r="U24" s="20">
        <f>[20]Janeiro!$F$24</f>
        <v>73</v>
      </c>
      <c r="V24" s="20">
        <f>[20]Janeiro!$F$25</f>
        <v>88</v>
      </c>
      <c r="W24" s="20">
        <f>[20]Janeiro!$F$26</f>
        <v>84</v>
      </c>
      <c r="X24" s="20">
        <f>[20]Janeiro!$F$27</f>
        <v>81</v>
      </c>
      <c r="Y24" s="20">
        <f>[20]Janeiro!$F$28</f>
        <v>79</v>
      </c>
      <c r="Z24" s="20">
        <f>[20]Janeiro!$F$29</f>
        <v>78</v>
      </c>
      <c r="AA24" s="20">
        <f>[20]Janeiro!$F$30</f>
        <v>94</v>
      </c>
      <c r="AB24" s="20">
        <f>[20]Janeiro!$F$31</f>
        <v>60</v>
      </c>
      <c r="AC24" s="20">
        <f>[20]Janeiro!$F$32</f>
        <v>66</v>
      </c>
      <c r="AD24" s="20">
        <f>[20]Janeiro!$F$33</f>
        <v>79</v>
      </c>
      <c r="AE24" s="20">
        <f>[20]Janeiro!$F$34</f>
        <v>78</v>
      </c>
      <c r="AF24" s="20">
        <f>[20]Janeiro!$F$35</f>
        <v>90</v>
      </c>
      <c r="AG24" s="38">
        <f t="shared" si="6"/>
        <v>97</v>
      </c>
      <c r="AH24" s="41">
        <f t="shared" si="7"/>
        <v>86.870967741935488</v>
      </c>
    </row>
    <row r="25" spans="1:35" ht="17.100000000000001" customHeight="1" x14ac:dyDescent="0.2">
      <c r="A25" s="17" t="s">
        <v>16</v>
      </c>
      <c r="B25" s="20">
        <f>[21]Janeiro!$F$5</f>
        <v>94</v>
      </c>
      <c r="C25" s="20">
        <f>[21]Janeiro!$F$6</f>
        <v>93</v>
      </c>
      <c r="D25" s="20">
        <f>[21]Janeiro!$F$7</f>
        <v>87</v>
      </c>
      <c r="E25" s="20">
        <f>[21]Janeiro!$F$8</f>
        <v>91</v>
      </c>
      <c r="F25" s="20">
        <f>[21]Janeiro!$F$9</f>
        <v>84</v>
      </c>
      <c r="G25" s="20">
        <f>[21]Janeiro!$F$10</f>
        <v>80</v>
      </c>
      <c r="H25" s="20">
        <f>[21]Janeiro!$F$11</f>
        <v>78</v>
      </c>
      <c r="I25" s="20">
        <f>[21]Janeiro!$F$12</f>
        <v>71</v>
      </c>
      <c r="J25" s="20">
        <f>[21]Janeiro!$F$13</f>
        <v>93</v>
      </c>
      <c r="K25" s="20">
        <f>[21]Janeiro!$F$14</f>
        <v>96</v>
      </c>
      <c r="L25" s="20">
        <f>[21]Janeiro!$F$15</f>
        <v>92</v>
      </c>
      <c r="M25" s="20">
        <f>[21]Janeiro!$F$16</f>
        <v>86</v>
      </c>
      <c r="N25" s="20">
        <f>[21]Janeiro!$F$17</f>
        <v>86</v>
      </c>
      <c r="O25" s="20">
        <f>[21]Janeiro!$F$18</f>
        <v>79</v>
      </c>
      <c r="P25" s="20">
        <f>[21]Janeiro!$F$19</f>
        <v>88</v>
      </c>
      <c r="Q25" s="20">
        <f>[21]Janeiro!$F$20</f>
        <v>86</v>
      </c>
      <c r="R25" s="20">
        <f>[21]Janeiro!$F$21</f>
        <v>94</v>
      </c>
      <c r="S25" s="20">
        <f>[21]Janeiro!$F$22</f>
        <v>93</v>
      </c>
      <c r="T25" s="20">
        <f>[21]Janeiro!$F$23</f>
        <v>92</v>
      </c>
      <c r="U25" s="20">
        <f>[21]Janeiro!$F$24</f>
        <v>74</v>
      </c>
      <c r="V25" s="20">
        <f>[21]Janeiro!$F$25</f>
        <v>78</v>
      </c>
      <c r="W25" s="20">
        <f>[21]Janeiro!$F$26</f>
        <v>78</v>
      </c>
      <c r="X25" s="20">
        <f>[21]Janeiro!$F$27</f>
        <v>73</v>
      </c>
      <c r="Y25" s="20">
        <f>[21]Janeiro!$F$28</f>
        <v>73</v>
      </c>
      <c r="Z25" s="20">
        <f>[21]Janeiro!$F$29</f>
        <v>94</v>
      </c>
      <c r="AA25" s="20">
        <f>[21]Janeiro!$F$30</f>
        <v>92</v>
      </c>
      <c r="AB25" s="20">
        <f>[21]Janeiro!$F$31</f>
        <v>80</v>
      </c>
      <c r="AC25" s="20">
        <f>[21]Janeiro!$F$32</f>
        <v>81</v>
      </c>
      <c r="AD25" s="20">
        <f>[21]Janeiro!$F$33</f>
        <v>74</v>
      </c>
      <c r="AE25" s="20">
        <f>[21]Janeiro!$F$34</f>
        <v>84</v>
      </c>
      <c r="AF25" s="20">
        <f>[21]Janeiro!$F$35</f>
        <v>79</v>
      </c>
      <c r="AG25" s="38">
        <f t="shared" si="6"/>
        <v>96</v>
      </c>
      <c r="AH25" s="41">
        <f t="shared" si="7"/>
        <v>84.612903225806448</v>
      </c>
    </row>
    <row r="26" spans="1:35" ht="17.100000000000001" customHeight="1" x14ac:dyDescent="0.2">
      <c r="A26" s="17" t="s">
        <v>17</v>
      </c>
      <c r="B26" s="20">
        <f>[22]Janeiro!$F$5</f>
        <v>95</v>
      </c>
      <c r="C26" s="20">
        <f>[22]Janeiro!$F$6</f>
        <v>94</v>
      </c>
      <c r="D26" s="20">
        <f>[22]Janeiro!$F$7</f>
        <v>96</v>
      </c>
      <c r="E26" s="20">
        <f>[22]Janeiro!$F$8</f>
        <v>97</v>
      </c>
      <c r="F26" s="20">
        <f>[22]Janeiro!$F$9</f>
        <v>96</v>
      </c>
      <c r="G26" s="20">
        <f>[22]Janeiro!$F$10</f>
        <v>94</v>
      </c>
      <c r="H26" s="20">
        <f>[22]Janeiro!$F$11</f>
        <v>94</v>
      </c>
      <c r="I26" s="20">
        <f>[22]Janeiro!$F$12</f>
        <v>94</v>
      </c>
      <c r="J26" s="20">
        <f>[22]Janeiro!$F$13</f>
        <v>96</v>
      </c>
      <c r="K26" s="20">
        <f>[22]Janeiro!$F$14</f>
        <v>97</v>
      </c>
      <c r="L26" s="20">
        <f>[22]Janeiro!$F$15</f>
        <v>87</v>
      </c>
      <c r="M26" s="20">
        <f>[22]Janeiro!$F$16</f>
        <v>93</v>
      </c>
      <c r="N26" s="20">
        <f>[22]Janeiro!$F$17</f>
        <v>92</v>
      </c>
      <c r="O26" s="20">
        <f>[22]Janeiro!$F$18</f>
        <v>96</v>
      </c>
      <c r="P26" s="20">
        <f>[22]Janeiro!$F$19</f>
        <v>96</v>
      </c>
      <c r="Q26" s="20">
        <f>[22]Janeiro!$F$20</f>
        <v>97</v>
      </c>
      <c r="R26" s="20">
        <f>[22]Janeiro!$F$21</f>
        <v>97</v>
      </c>
      <c r="S26" s="20">
        <f>[22]Janeiro!$F$22</f>
        <v>97</v>
      </c>
      <c r="T26" s="20">
        <f>[22]Janeiro!$F$23</f>
        <v>96</v>
      </c>
      <c r="U26" s="20">
        <f>[22]Janeiro!$F$24</f>
        <v>96</v>
      </c>
      <c r="V26" s="20">
        <f>[22]Janeiro!$F$25</f>
        <v>94</v>
      </c>
      <c r="W26" s="20">
        <f>[22]Janeiro!$F$26</f>
        <v>79</v>
      </c>
      <c r="X26" s="20">
        <f>[22]Janeiro!$F$27</f>
        <v>96</v>
      </c>
      <c r="Y26" s="20">
        <f>[22]Janeiro!$F$28</f>
        <v>95</v>
      </c>
      <c r="Z26" s="20">
        <f>[22]Janeiro!$F$29</f>
        <v>95</v>
      </c>
      <c r="AA26" s="20">
        <f>[22]Janeiro!$F$30</f>
        <v>95</v>
      </c>
      <c r="AB26" s="20">
        <f>[22]Janeiro!$F$31</f>
        <v>94</v>
      </c>
      <c r="AC26" s="20">
        <f>[22]Janeiro!$F$32</f>
        <v>95</v>
      </c>
      <c r="AD26" s="20">
        <f>[22]Janeiro!$F$33</f>
        <v>92</v>
      </c>
      <c r="AE26" s="20">
        <f>[22]Janeiro!$F$34</f>
        <v>95</v>
      </c>
      <c r="AF26" s="20">
        <f>[22]Janeiro!$F$35</f>
        <v>95</v>
      </c>
      <c r="AG26" s="38">
        <f t="shared" si="6"/>
        <v>97</v>
      </c>
      <c r="AH26" s="41">
        <f t="shared" si="7"/>
        <v>94.354838709677423</v>
      </c>
    </row>
    <row r="27" spans="1:35" ht="17.100000000000001" customHeight="1" x14ac:dyDescent="0.2">
      <c r="A27" s="17" t="s">
        <v>18</v>
      </c>
      <c r="B27" s="20">
        <f>[23]Janeiro!$F$5</f>
        <v>96</v>
      </c>
      <c r="C27" s="20">
        <f>[23]Janeiro!$F$6</f>
        <v>97</v>
      </c>
      <c r="D27" s="20">
        <f>[23]Janeiro!$F$7</f>
        <v>97</v>
      </c>
      <c r="E27" s="20">
        <f>[23]Janeiro!$F$8</f>
        <v>96</v>
      </c>
      <c r="F27" s="20">
        <f>[23]Janeiro!$F$9</f>
        <v>96</v>
      </c>
      <c r="G27" s="20">
        <f>[23]Janeiro!$F$10</f>
        <v>95</v>
      </c>
      <c r="H27" s="20">
        <f>[23]Janeiro!$F$11</f>
        <v>94</v>
      </c>
      <c r="I27" s="20">
        <f>[23]Janeiro!$F$12</f>
        <v>93</v>
      </c>
      <c r="J27" s="20">
        <f>[23]Janeiro!$F$13</f>
        <v>96</v>
      </c>
      <c r="K27" s="20">
        <f>[23]Janeiro!$F$14</f>
        <v>97</v>
      </c>
      <c r="L27" s="20">
        <f>[23]Janeiro!$F$15</f>
        <v>97</v>
      </c>
      <c r="M27" s="20">
        <f>[23]Janeiro!$F$16</f>
        <v>90</v>
      </c>
      <c r="N27" s="20">
        <f>[23]Janeiro!$F$17</f>
        <v>96</v>
      </c>
      <c r="O27" s="20">
        <f>[23]Janeiro!$F$18</f>
        <v>96</v>
      </c>
      <c r="P27" s="20">
        <f>[23]Janeiro!$F$19</f>
        <v>97</v>
      </c>
      <c r="Q27" s="20">
        <f>[23]Janeiro!$F$20</f>
        <v>97</v>
      </c>
      <c r="R27" s="20">
        <f>[23]Janeiro!$F$21</f>
        <v>96</v>
      </c>
      <c r="S27" s="20">
        <f>[23]Janeiro!$F$22</f>
        <v>96</v>
      </c>
      <c r="T27" s="20">
        <f>[23]Janeiro!$F$23</f>
        <v>97</v>
      </c>
      <c r="U27" s="20">
        <f>[23]Janeiro!$F$24</f>
        <v>94</v>
      </c>
      <c r="V27" s="20">
        <f>[23]Janeiro!$F$25</f>
        <v>96</v>
      </c>
      <c r="W27" s="20">
        <f>[23]Janeiro!$F$26</f>
        <v>96</v>
      </c>
      <c r="X27" s="20">
        <f>[23]Janeiro!$F$27</f>
        <v>91</v>
      </c>
      <c r="Y27" s="20">
        <f>[23]Janeiro!$F$28</f>
        <v>96</v>
      </c>
      <c r="Z27" s="20">
        <f>[23]Janeiro!$F$29</f>
        <v>96</v>
      </c>
      <c r="AA27" s="20">
        <f>[23]Janeiro!$F$30</f>
        <v>96</v>
      </c>
      <c r="AB27" s="20">
        <f>[23]Janeiro!$F$31</f>
        <v>97</v>
      </c>
      <c r="AC27" s="20">
        <f>[23]Janeiro!$F$32</f>
        <v>94</v>
      </c>
      <c r="AD27" s="20">
        <f>[23]Janeiro!$F$33</f>
        <v>90</v>
      </c>
      <c r="AE27" s="20">
        <f>[23]Janeiro!$F$34</f>
        <v>96</v>
      </c>
      <c r="AF27" s="20">
        <f>[23]Janeiro!$F$35</f>
        <v>97</v>
      </c>
      <c r="AG27" s="38">
        <f t="shared" si="6"/>
        <v>97</v>
      </c>
      <c r="AH27" s="41">
        <f t="shared" si="7"/>
        <v>95.41935483870968</v>
      </c>
    </row>
    <row r="28" spans="1:35" ht="17.100000000000001" customHeight="1" x14ac:dyDescent="0.2">
      <c r="A28" s="17" t="s">
        <v>19</v>
      </c>
      <c r="B28" s="20">
        <f>[24]Janeiro!$F$5</f>
        <v>95</v>
      </c>
      <c r="C28" s="20">
        <f>[24]Janeiro!$F$6</f>
        <v>94</v>
      </c>
      <c r="D28" s="20">
        <f>[24]Janeiro!$F$7</f>
        <v>92</v>
      </c>
      <c r="E28" s="20">
        <f>[24]Janeiro!$F$8</f>
        <v>91</v>
      </c>
      <c r="F28" s="20">
        <f>[24]Janeiro!$F$9</f>
        <v>90</v>
      </c>
      <c r="G28" s="20">
        <f>[24]Janeiro!$F$10</f>
        <v>91</v>
      </c>
      <c r="H28" s="20">
        <f>[24]Janeiro!$F$11</f>
        <v>93</v>
      </c>
      <c r="I28" s="20">
        <f>[24]Janeiro!$F$12</f>
        <v>91</v>
      </c>
      <c r="J28" s="20">
        <f>[24]Janeiro!$F$13</f>
        <v>94</v>
      </c>
      <c r="K28" s="20">
        <f>[24]Janeiro!$F$14</f>
        <v>94</v>
      </c>
      <c r="L28" s="20">
        <f>[24]Janeiro!$F$15</f>
        <v>89</v>
      </c>
      <c r="M28" s="20">
        <f>[24]Janeiro!$F$16</f>
        <v>84</v>
      </c>
      <c r="N28" s="20">
        <f>[24]Janeiro!$F$17</f>
        <v>79</v>
      </c>
      <c r="O28" s="20">
        <f>[24]Janeiro!$F$18</f>
        <v>89</v>
      </c>
      <c r="P28" s="20">
        <f>[24]Janeiro!$F$19</f>
        <v>93</v>
      </c>
      <c r="Q28" s="20">
        <f>[24]Janeiro!$F$20</f>
        <v>92</v>
      </c>
      <c r="R28" s="20">
        <f>[24]Janeiro!$F$21</f>
        <v>91</v>
      </c>
      <c r="S28" s="20">
        <f>[24]Janeiro!$F$22</f>
        <v>87</v>
      </c>
      <c r="T28" s="20">
        <f>[24]Janeiro!$F$23</f>
        <v>88</v>
      </c>
      <c r="U28" s="20">
        <f>[24]Janeiro!$F$24</f>
        <v>75</v>
      </c>
      <c r="V28" s="20">
        <f>[24]Janeiro!$F$25</f>
        <v>88</v>
      </c>
      <c r="W28" s="20">
        <f>[24]Janeiro!$F$26</f>
        <v>76</v>
      </c>
      <c r="X28" s="20">
        <f>[24]Janeiro!$F$27</f>
        <v>78</v>
      </c>
      <c r="Y28" s="20">
        <f>[24]Janeiro!$F$28</f>
        <v>76</v>
      </c>
      <c r="Z28" s="20">
        <f>[24]Janeiro!$F$29</f>
        <v>84</v>
      </c>
      <c r="AA28" s="20">
        <f>[24]Janeiro!$F$30</f>
        <v>94</v>
      </c>
      <c r="AB28" s="20">
        <f>[24]Janeiro!$F$31</f>
        <v>73</v>
      </c>
      <c r="AC28" s="20">
        <f>[24]Janeiro!$F$32</f>
        <v>74</v>
      </c>
      <c r="AD28" s="20">
        <f>[24]Janeiro!$F$33</f>
        <v>75</v>
      </c>
      <c r="AE28" s="20">
        <f>[24]Janeiro!$F$34</f>
        <v>75</v>
      </c>
      <c r="AF28" s="20">
        <f>[24]Janeiro!$F$35</f>
        <v>82</v>
      </c>
      <c r="AG28" s="38">
        <f t="shared" si="6"/>
        <v>95</v>
      </c>
      <c r="AH28" s="41">
        <f>AVERAGE(B28:AF28)</f>
        <v>86.032258064516128</v>
      </c>
    </row>
    <row r="29" spans="1:35" ht="17.100000000000001" customHeight="1" x14ac:dyDescent="0.2">
      <c r="A29" s="17" t="s">
        <v>31</v>
      </c>
      <c r="B29" s="20">
        <f>[25]Janeiro!$F$5</f>
        <v>90</v>
      </c>
      <c r="C29" s="20">
        <f>[25]Janeiro!$F$6</f>
        <v>92</v>
      </c>
      <c r="D29" s="20">
        <f>[25]Janeiro!$F$7</f>
        <v>94</v>
      </c>
      <c r="E29" s="20">
        <f>[25]Janeiro!$F$8</f>
        <v>95</v>
      </c>
      <c r="F29" s="20">
        <f>[25]Janeiro!$F$9</f>
        <v>93</v>
      </c>
      <c r="G29" s="20">
        <f>[25]Janeiro!$F$10</f>
        <v>88</v>
      </c>
      <c r="H29" s="20">
        <f>[25]Janeiro!$F$11</f>
        <v>87</v>
      </c>
      <c r="I29" s="20">
        <f>[25]Janeiro!$F$12</f>
        <v>95</v>
      </c>
      <c r="J29" s="20">
        <f>[25]Janeiro!$F$13</f>
        <v>95</v>
      </c>
      <c r="K29" s="20">
        <f>[25]Janeiro!$F$14</f>
        <v>96</v>
      </c>
      <c r="L29" s="20">
        <f>[25]Janeiro!$F$15</f>
        <v>94</v>
      </c>
      <c r="M29" s="20">
        <f>[25]Janeiro!$F$16</f>
        <v>91</v>
      </c>
      <c r="N29" s="20">
        <f>[25]Janeiro!$F$17</f>
        <v>91</v>
      </c>
      <c r="O29" s="20">
        <f>[25]Janeiro!$F$18</f>
        <v>93</v>
      </c>
      <c r="P29" s="20">
        <f>[25]Janeiro!$F$19</f>
        <v>95</v>
      </c>
      <c r="Q29" s="20">
        <f>[25]Janeiro!$F$20</f>
        <v>95</v>
      </c>
      <c r="R29" s="20">
        <f>[25]Janeiro!$F$21</f>
        <v>96</v>
      </c>
      <c r="S29" s="20">
        <f>[25]Janeiro!$F$22</f>
        <v>95</v>
      </c>
      <c r="T29" s="20">
        <f>[25]Janeiro!$F$23</f>
        <v>95</v>
      </c>
      <c r="U29" s="20">
        <f>[25]Janeiro!$F$24</f>
        <v>89</v>
      </c>
      <c r="V29" s="20">
        <f>[25]Janeiro!$F$25</f>
        <v>91</v>
      </c>
      <c r="W29" s="20">
        <f>[25]Janeiro!$F$26</f>
        <v>86</v>
      </c>
      <c r="X29" s="20">
        <f>[25]Janeiro!$F$27</f>
        <v>88</v>
      </c>
      <c r="Y29" s="20">
        <f>[25]Janeiro!$F$28</f>
        <v>83</v>
      </c>
      <c r="Z29" s="20">
        <f>[25]Janeiro!$F$29</f>
        <v>93</v>
      </c>
      <c r="AA29" s="20">
        <f>[25]Janeiro!$F$30</f>
        <v>95</v>
      </c>
      <c r="AB29" s="20">
        <f>[25]Janeiro!$F$31</f>
        <v>78</v>
      </c>
      <c r="AC29" s="20">
        <f>[25]Janeiro!$F$32</f>
        <v>81</v>
      </c>
      <c r="AD29" s="20">
        <f>[25]Janeiro!$F$33</f>
        <v>84</v>
      </c>
      <c r="AE29" s="20">
        <f>[25]Janeiro!$F$34</f>
        <v>89</v>
      </c>
      <c r="AF29" s="20">
        <f>[25]Janeiro!$F$35</f>
        <v>87</v>
      </c>
      <c r="AG29" s="38">
        <f>MAX(B29:AF29)</f>
        <v>96</v>
      </c>
      <c r="AH29" s="41">
        <f t="shared" si="7"/>
        <v>90.774193548387103</v>
      </c>
    </row>
    <row r="30" spans="1:35" ht="17.100000000000001" customHeight="1" x14ac:dyDescent="0.2">
      <c r="A30" s="17" t="s">
        <v>52</v>
      </c>
      <c r="B30" s="20">
        <f>[26]Janeiro!$F$5</f>
        <v>94</v>
      </c>
      <c r="C30" s="20">
        <f>[26]Janeiro!$F$6</f>
        <v>98</v>
      </c>
      <c r="D30" s="20">
        <f>[26]Janeiro!$F$7</f>
        <v>93</v>
      </c>
      <c r="E30" s="20">
        <f>[26]Janeiro!$F$8</f>
        <v>94</v>
      </c>
      <c r="F30" s="20">
        <f>[26]Janeiro!$F$9</f>
        <v>93</v>
      </c>
      <c r="G30" s="20">
        <f>[26]Janeiro!$F$10</f>
        <v>90</v>
      </c>
      <c r="H30" s="20">
        <f>[26]Janeiro!$F$11</f>
        <v>88</v>
      </c>
      <c r="I30" s="20">
        <f>[26]Janeiro!$F$12</f>
        <v>90</v>
      </c>
      <c r="J30" s="20">
        <f>[26]Janeiro!$F$13</f>
        <v>97</v>
      </c>
      <c r="K30" s="20">
        <f>[26]Janeiro!$F$14</f>
        <v>96</v>
      </c>
      <c r="L30" s="20">
        <f>[26]Janeiro!$F$15</f>
        <v>97</v>
      </c>
      <c r="M30" s="20">
        <f>[26]Janeiro!$F$16</f>
        <v>92</v>
      </c>
      <c r="N30" s="20">
        <f>[26]Janeiro!$F$17</f>
        <v>93</v>
      </c>
      <c r="O30" s="20">
        <f>[26]Janeiro!$F$18</f>
        <v>96</v>
      </c>
      <c r="P30" s="20">
        <f>[26]Janeiro!$F$19</f>
        <v>96</v>
      </c>
      <c r="Q30" s="20">
        <f>[26]Janeiro!$F$20</f>
        <v>96</v>
      </c>
      <c r="R30" s="20">
        <f>[26]Janeiro!$F$21</f>
        <v>95</v>
      </c>
      <c r="S30" s="20">
        <f>[26]Janeiro!$F$22</f>
        <v>94</v>
      </c>
      <c r="T30" s="20">
        <f>[26]Janeiro!$F$23</f>
        <v>95</v>
      </c>
      <c r="U30" s="20">
        <f>[26]Janeiro!$F$24</f>
        <v>97</v>
      </c>
      <c r="V30" s="20">
        <f>[26]Janeiro!$F$25</f>
        <v>97</v>
      </c>
      <c r="W30" s="20">
        <f>[26]Janeiro!$F$26</f>
        <v>96</v>
      </c>
      <c r="X30" s="20">
        <f>[26]Janeiro!$F$27</f>
        <v>95</v>
      </c>
      <c r="Y30" s="20">
        <f>[26]Janeiro!$F$28</f>
        <v>96</v>
      </c>
      <c r="Z30" s="20">
        <f>[26]Janeiro!$F$29</f>
        <v>97</v>
      </c>
      <c r="AA30" s="20">
        <f>[26]Janeiro!$F$30</f>
        <v>97</v>
      </c>
      <c r="AB30" s="20">
        <f>[26]Janeiro!$F$31</f>
        <v>98</v>
      </c>
      <c r="AC30" s="20">
        <f>[26]Janeiro!$F$32</f>
        <v>98</v>
      </c>
      <c r="AD30" s="20">
        <f>[26]Janeiro!$F$33</f>
        <v>95</v>
      </c>
      <c r="AE30" s="58" t="str">
        <f>[26]Janeiro!$F$34</f>
        <v>*</v>
      </c>
      <c r="AF30" s="58" t="str">
        <f>[26]Janeiro!$F$35</f>
        <v>*</v>
      </c>
      <c r="AG30" s="38">
        <f>MAX(B30:AF30)</f>
        <v>98</v>
      </c>
      <c r="AH30" s="41">
        <f>AVERAGE(B30:AF30)</f>
        <v>94.931034482758619</v>
      </c>
    </row>
    <row r="31" spans="1:35" ht="17.100000000000001" customHeight="1" x14ac:dyDescent="0.2">
      <c r="A31" s="17" t="s">
        <v>20</v>
      </c>
      <c r="B31" s="20">
        <f>[27]Janeiro!$F$5</f>
        <v>95</v>
      </c>
      <c r="C31" s="20">
        <f>[27]Janeiro!$F$6</f>
        <v>95</v>
      </c>
      <c r="D31" s="20">
        <f>[27]Janeiro!$F$7</f>
        <v>90</v>
      </c>
      <c r="E31" s="20">
        <f>[27]Janeiro!$F$8</f>
        <v>86</v>
      </c>
      <c r="F31" s="20">
        <f>[27]Janeiro!$F$9</f>
        <v>90</v>
      </c>
      <c r="G31" s="20">
        <f>[27]Janeiro!$F$10</f>
        <v>79</v>
      </c>
      <c r="H31" s="20">
        <f>[27]Janeiro!$F$11</f>
        <v>85</v>
      </c>
      <c r="I31" s="20">
        <f>[27]Janeiro!$F$12</f>
        <v>96</v>
      </c>
      <c r="J31" s="20">
        <f>[27]Janeiro!$F$13</f>
        <v>94</v>
      </c>
      <c r="K31" s="20">
        <f>[27]Janeiro!$F$14</f>
        <v>93</v>
      </c>
      <c r="L31" s="20">
        <f>[27]Janeiro!$F$15</f>
        <v>81</v>
      </c>
      <c r="M31" s="20">
        <f>[27]Janeiro!$F$16</f>
        <v>87</v>
      </c>
      <c r="N31" s="20">
        <f>[27]Janeiro!$F$17</f>
        <v>96</v>
      </c>
      <c r="O31" s="20">
        <f>[27]Janeiro!$F$18</f>
        <v>94</v>
      </c>
      <c r="P31" s="20">
        <f>[27]Janeiro!$F$19</f>
        <v>90</v>
      </c>
      <c r="Q31" s="20">
        <f>[27]Janeiro!$F$20</f>
        <v>93</v>
      </c>
      <c r="R31" s="20">
        <f>[27]Janeiro!$F$21</f>
        <v>93</v>
      </c>
      <c r="S31" s="20">
        <f>[27]Janeiro!$F$22</f>
        <v>92</v>
      </c>
      <c r="T31" s="20">
        <f>[27]Janeiro!$F$23</f>
        <v>92</v>
      </c>
      <c r="U31" s="20">
        <f>[27]Janeiro!$F$24</f>
        <v>86</v>
      </c>
      <c r="V31" s="20">
        <f>[27]Janeiro!$F$25</f>
        <v>76</v>
      </c>
      <c r="W31" s="20">
        <f>[27]Janeiro!$F$26</f>
        <v>77</v>
      </c>
      <c r="X31" s="20">
        <f>[27]Janeiro!$F$27</f>
        <v>78</v>
      </c>
      <c r="Y31" s="20">
        <f>[27]Janeiro!$F$28</f>
        <v>88</v>
      </c>
      <c r="Z31" s="20">
        <f>[27]Janeiro!$F$29</f>
        <v>87</v>
      </c>
      <c r="AA31" s="20">
        <f>[27]Janeiro!$F$30</f>
        <v>91</v>
      </c>
      <c r="AB31" s="20">
        <f>[27]Janeiro!$F$31</f>
        <v>90</v>
      </c>
      <c r="AC31" s="20">
        <f>[27]Janeiro!$F$32</f>
        <v>86</v>
      </c>
      <c r="AD31" s="20">
        <f>[27]Janeiro!$F$33</f>
        <v>81</v>
      </c>
      <c r="AE31" s="20">
        <f>[27]Janeiro!$F$34</f>
        <v>81</v>
      </c>
      <c r="AF31" s="20">
        <f>[27]Janeiro!$F$35</f>
        <v>94</v>
      </c>
      <c r="AG31" s="38">
        <f>MAX(B31:AF31)</f>
        <v>96</v>
      </c>
      <c r="AH31" s="41">
        <f>AVERAGE(B31:AF31)</f>
        <v>88.258064516129039</v>
      </c>
    </row>
    <row r="32" spans="1:35" s="5" customFormat="1" ht="17.100000000000001" customHeight="1" x14ac:dyDescent="0.2">
      <c r="A32" s="34" t="s">
        <v>33</v>
      </c>
      <c r="B32" s="35">
        <f t="shared" ref="B32:AG32" si="10">MAX(B5:B31)</f>
        <v>100</v>
      </c>
      <c r="C32" s="35">
        <f t="shared" si="10"/>
        <v>100</v>
      </c>
      <c r="D32" s="35">
        <f t="shared" si="10"/>
        <v>100</v>
      </c>
      <c r="E32" s="35">
        <f t="shared" si="10"/>
        <v>100</v>
      </c>
      <c r="F32" s="35">
        <f t="shared" si="10"/>
        <v>100</v>
      </c>
      <c r="G32" s="35">
        <f t="shared" si="10"/>
        <v>100</v>
      </c>
      <c r="H32" s="35">
        <f t="shared" si="10"/>
        <v>100</v>
      </c>
      <c r="I32" s="35">
        <f t="shared" si="10"/>
        <v>100</v>
      </c>
      <c r="J32" s="35">
        <f t="shared" si="10"/>
        <v>100</v>
      </c>
      <c r="K32" s="35">
        <f t="shared" si="10"/>
        <v>100</v>
      </c>
      <c r="L32" s="35">
        <f t="shared" si="10"/>
        <v>100</v>
      </c>
      <c r="M32" s="35">
        <f t="shared" si="10"/>
        <v>100</v>
      </c>
      <c r="N32" s="35">
        <f t="shared" si="10"/>
        <v>100</v>
      </c>
      <c r="O32" s="35">
        <f t="shared" si="10"/>
        <v>100</v>
      </c>
      <c r="P32" s="35">
        <f t="shared" si="10"/>
        <v>100</v>
      </c>
      <c r="Q32" s="35">
        <f t="shared" si="10"/>
        <v>100</v>
      </c>
      <c r="R32" s="35">
        <f t="shared" si="10"/>
        <v>100</v>
      </c>
      <c r="S32" s="35">
        <f t="shared" si="10"/>
        <v>100</v>
      </c>
      <c r="T32" s="35">
        <f t="shared" si="10"/>
        <v>100</v>
      </c>
      <c r="U32" s="35">
        <f t="shared" si="10"/>
        <v>100</v>
      </c>
      <c r="V32" s="35">
        <f t="shared" si="10"/>
        <v>100</v>
      </c>
      <c r="W32" s="35">
        <f t="shared" si="10"/>
        <v>100</v>
      </c>
      <c r="X32" s="35">
        <f t="shared" si="10"/>
        <v>100</v>
      </c>
      <c r="Y32" s="35">
        <f t="shared" si="10"/>
        <v>100</v>
      </c>
      <c r="Z32" s="35">
        <f t="shared" si="10"/>
        <v>100</v>
      </c>
      <c r="AA32" s="35">
        <f t="shared" si="10"/>
        <v>100</v>
      </c>
      <c r="AB32" s="35">
        <f t="shared" si="10"/>
        <v>100</v>
      </c>
      <c r="AC32" s="35">
        <f t="shared" si="10"/>
        <v>98</v>
      </c>
      <c r="AD32" s="35">
        <f t="shared" si="10"/>
        <v>100</v>
      </c>
      <c r="AE32" s="35">
        <f t="shared" si="10"/>
        <v>100</v>
      </c>
      <c r="AF32" s="35">
        <f t="shared" si="10"/>
        <v>100</v>
      </c>
      <c r="AG32" s="38">
        <f t="shared" si="10"/>
        <v>100</v>
      </c>
      <c r="AH32" s="45">
        <f>AVERAGE(AH5:AH31)</f>
        <v>91.174267704857257</v>
      </c>
      <c r="AI32" s="8"/>
    </row>
    <row r="34" spans="1:27" x14ac:dyDescent="0.2">
      <c r="A34" s="31"/>
      <c r="B34" s="31" t="s">
        <v>60</v>
      </c>
      <c r="C34" s="31"/>
      <c r="D34" s="31"/>
      <c r="E34" s="31"/>
      <c r="N34" s="2" t="s">
        <v>55</v>
      </c>
      <c r="Y34" s="2" t="s">
        <v>57</v>
      </c>
    </row>
    <row r="35" spans="1:27" x14ac:dyDescent="0.2">
      <c r="K35" s="52"/>
      <c r="L35" s="51"/>
      <c r="M35" s="51"/>
      <c r="N35" s="51" t="s">
        <v>56</v>
      </c>
      <c r="O35" s="51"/>
      <c r="P35" s="51"/>
      <c r="Q35" s="52"/>
      <c r="V35" s="52"/>
      <c r="W35" s="51"/>
      <c r="X35" s="51"/>
      <c r="Y35" s="51" t="s">
        <v>58</v>
      </c>
      <c r="Z35" s="51"/>
      <c r="AA35" s="51"/>
    </row>
    <row r="36" spans="1:27" x14ac:dyDescent="0.2">
      <c r="V36" s="52"/>
      <c r="W36" s="52"/>
      <c r="X36" s="52"/>
      <c r="Y36" s="52"/>
      <c r="Z36" s="52"/>
      <c r="AA36" s="5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  <mergeCell ref="V3:V4"/>
    <mergeCell ref="K3:K4"/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90" zoomScaleNormal="90" workbookViewId="0">
      <selection activeCell="AH32" sqref="AH3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36" t="s">
        <v>43</v>
      </c>
      <c r="AH3" s="44" t="s">
        <v>40</v>
      </c>
    </row>
    <row r="4" spans="1:34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36" t="s">
        <v>39</v>
      </c>
      <c r="AH4" s="44" t="s">
        <v>42</v>
      </c>
    </row>
    <row r="5" spans="1:34" s="5" customFormat="1" ht="20.100000000000001" customHeight="1" x14ac:dyDescent="0.2">
      <c r="A5" s="17" t="s">
        <v>48</v>
      </c>
      <c r="B5" s="18">
        <f>[1]Janeiro!$G$5</f>
        <v>47</v>
      </c>
      <c r="C5" s="18">
        <f>[1]Janeiro!$G$6</f>
        <v>49</v>
      </c>
      <c r="D5" s="18">
        <f>[1]Janeiro!$G$7</f>
        <v>41</v>
      </c>
      <c r="E5" s="18">
        <f>[1]Janeiro!$G$8</f>
        <v>37</v>
      </c>
      <c r="F5" s="18">
        <f>[1]Janeiro!$G$9</f>
        <v>39</v>
      </c>
      <c r="G5" s="18">
        <f>[1]Janeiro!$G$10</f>
        <v>40</v>
      </c>
      <c r="H5" s="18">
        <f>[1]Janeiro!$G$11</f>
        <v>35</v>
      </c>
      <c r="I5" s="18">
        <f>[1]Janeiro!$G$12</f>
        <v>47</v>
      </c>
      <c r="J5" s="18">
        <f>[1]Janeiro!$G$13</f>
        <v>55</v>
      </c>
      <c r="K5" s="18">
        <f>[1]Janeiro!$G$14</f>
        <v>61</v>
      </c>
      <c r="L5" s="18">
        <f>[1]Janeiro!$G$15</f>
        <v>40</v>
      </c>
      <c r="M5" s="18">
        <f>[1]Janeiro!$G$16</f>
        <v>47</v>
      </c>
      <c r="N5" s="18">
        <f>[1]Janeiro!$G$17</f>
        <v>45</v>
      </c>
      <c r="O5" s="18">
        <f>[1]Janeiro!$G$18</f>
        <v>45</v>
      </c>
      <c r="P5" s="18">
        <f>[1]Janeiro!$G$19</f>
        <v>57</v>
      </c>
      <c r="Q5" s="18">
        <f>[1]Janeiro!$G$20</f>
        <v>45</v>
      </c>
      <c r="R5" s="18">
        <f>[1]Janeiro!$G$21</f>
        <v>32</v>
      </c>
      <c r="S5" s="18">
        <f>[1]Janeiro!$G$22</f>
        <v>34</v>
      </c>
      <c r="T5" s="18">
        <f>[1]Janeiro!$G$23</f>
        <v>27</v>
      </c>
      <c r="U5" s="18">
        <f>[1]Janeiro!$G$24</f>
        <v>38</v>
      </c>
      <c r="V5" s="18">
        <f>[1]Janeiro!$G$25</f>
        <v>41</v>
      </c>
      <c r="W5" s="18">
        <f>[1]Janeiro!$G$26</f>
        <v>36</v>
      </c>
      <c r="X5" s="18">
        <f>[1]Janeiro!$G$27</f>
        <v>32</v>
      </c>
      <c r="Y5" s="18">
        <f>[1]Janeiro!$G$28</f>
        <v>34</v>
      </c>
      <c r="Z5" s="18">
        <f>[1]Janeiro!$G$29</f>
        <v>56</v>
      </c>
      <c r="AA5" s="18">
        <f>[1]Janeiro!$G$30</f>
        <v>48</v>
      </c>
      <c r="AB5" s="18">
        <f>[1]Janeiro!$G$31</f>
        <v>35</v>
      </c>
      <c r="AC5" s="18">
        <f>[1]Janeiro!$G$32</f>
        <v>32</v>
      </c>
      <c r="AD5" s="18">
        <f>[1]Janeiro!$G$33</f>
        <v>47</v>
      </c>
      <c r="AE5" s="18">
        <f>[1]Janeiro!$G$34</f>
        <v>44</v>
      </c>
      <c r="AF5" s="18">
        <f>[1]Janeiro!$G$35</f>
        <v>57</v>
      </c>
      <c r="AG5" s="37">
        <f>MIN(B5:AF5)</f>
        <v>27</v>
      </c>
      <c r="AH5" s="40">
        <f>AVERAGE(B5:AF5)</f>
        <v>42.677419354838712</v>
      </c>
    </row>
    <row r="6" spans="1:34" ht="17.100000000000001" customHeight="1" x14ac:dyDescent="0.2">
      <c r="A6" s="17" t="s">
        <v>0</v>
      </c>
      <c r="B6" s="19">
        <f>[2]Janeiro!$G$5</f>
        <v>73</v>
      </c>
      <c r="C6" s="19">
        <f>[2]Janeiro!$G$6</f>
        <v>54</v>
      </c>
      <c r="D6" s="19">
        <f>[2]Janeiro!$G$7</f>
        <v>55</v>
      </c>
      <c r="E6" s="19">
        <f>[2]Janeiro!$G$8</f>
        <v>61</v>
      </c>
      <c r="F6" s="19">
        <f>[2]Janeiro!$G$9</f>
        <v>48</v>
      </c>
      <c r="G6" s="19">
        <f>[2]Janeiro!$G$10</f>
        <v>48</v>
      </c>
      <c r="H6" s="19">
        <f>[2]Janeiro!$G$11</f>
        <v>50</v>
      </c>
      <c r="I6" s="19">
        <f>[2]Janeiro!$G$12</f>
        <v>46</v>
      </c>
      <c r="J6" s="19">
        <f>[2]Janeiro!$G$13</f>
        <v>70</v>
      </c>
      <c r="K6" s="19">
        <f>[2]Janeiro!$G$14</f>
        <v>57</v>
      </c>
      <c r="L6" s="19">
        <f>[2]Janeiro!$G$15</f>
        <v>45</v>
      </c>
      <c r="M6" s="19">
        <f>[2]Janeiro!$G$16</f>
        <v>34</v>
      </c>
      <c r="N6" s="19">
        <f>[2]Janeiro!$G$17</f>
        <v>49</v>
      </c>
      <c r="O6" s="19">
        <f>[2]Janeiro!$G$18</f>
        <v>38</v>
      </c>
      <c r="P6" s="19">
        <f>[2]Janeiro!$G$19</f>
        <v>37</v>
      </c>
      <c r="Q6" s="19">
        <f>[2]Janeiro!$G$20</f>
        <v>38</v>
      </c>
      <c r="R6" s="19">
        <f>[2]Janeiro!$G$21</f>
        <v>42</v>
      </c>
      <c r="S6" s="19">
        <f>[2]Janeiro!$G$22</f>
        <v>37</v>
      </c>
      <c r="T6" s="19">
        <f>[2]Janeiro!$G$23</f>
        <v>32</v>
      </c>
      <c r="U6" s="19">
        <f>[2]Janeiro!$G$24</f>
        <v>31</v>
      </c>
      <c r="V6" s="19">
        <f>[2]Janeiro!$G$25</f>
        <v>46</v>
      </c>
      <c r="W6" s="19">
        <f>[2]Janeiro!$G$26</f>
        <v>37</v>
      </c>
      <c r="X6" s="19">
        <f>[2]Janeiro!$G$27</f>
        <v>31</v>
      </c>
      <c r="Y6" s="19">
        <f>[2]Janeiro!$G$28</f>
        <v>26</v>
      </c>
      <c r="Z6" s="19">
        <f>[2]Janeiro!$G$29</f>
        <v>51</v>
      </c>
      <c r="AA6" s="19">
        <f>[2]Janeiro!$G$30</f>
        <v>26</v>
      </c>
      <c r="AB6" s="19">
        <f>[2]Janeiro!$G$31</f>
        <v>14</v>
      </c>
      <c r="AC6" s="19">
        <f>[2]Janeiro!$G$32</f>
        <v>26</v>
      </c>
      <c r="AD6" s="19">
        <f>[2]Janeiro!$G$33</f>
        <v>29</v>
      </c>
      <c r="AE6" s="19">
        <f>[2]Janeiro!$G$34</f>
        <v>28</v>
      </c>
      <c r="AF6" s="19">
        <f>[2]Janeiro!$G$35</f>
        <v>34</v>
      </c>
      <c r="AG6" s="38">
        <f>MIN(B6:AF6)</f>
        <v>14</v>
      </c>
      <c r="AH6" s="41">
        <f t="shared" ref="AH6:AH15" si="1">AVERAGE(B6:AF6)</f>
        <v>41.70967741935484</v>
      </c>
    </row>
    <row r="7" spans="1:34" ht="17.100000000000001" customHeight="1" x14ac:dyDescent="0.2">
      <c r="A7" s="17" t="s">
        <v>1</v>
      </c>
      <c r="B7" s="19">
        <f>[3]Janeiro!$G$5</f>
        <v>55</v>
      </c>
      <c r="C7" s="19">
        <f>[3]Janeiro!$G$6</f>
        <v>50</v>
      </c>
      <c r="D7" s="19">
        <f>[3]Janeiro!$G$7</f>
        <v>49</v>
      </c>
      <c r="E7" s="19">
        <f>[3]Janeiro!$G$8</f>
        <v>43</v>
      </c>
      <c r="F7" s="19">
        <f>[3]Janeiro!$G$9</f>
        <v>44</v>
      </c>
      <c r="G7" s="19">
        <f>[3]Janeiro!$G$10</f>
        <v>44</v>
      </c>
      <c r="H7" s="19">
        <f>[3]Janeiro!$G$11</f>
        <v>49</v>
      </c>
      <c r="I7" s="19">
        <f>[3]Janeiro!$G$12</f>
        <v>41</v>
      </c>
      <c r="J7" s="19">
        <f>[3]Janeiro!$G$13</f>
        <v>67</v>
      </c>
      <c r="K7" s="19">
        <f>[3]Janeiro!$G$14</f>
        <v>49</v>
      </c>
      <c r="L7" s="19">
        <f>[3]Janeiro!$G$15</f>
        <v>34</v>
      </c>
      <c r="M7" s="19">
        <f>[3]Janeiro!$G$16</f>
        <v>27</v>
      </c>
      <c r="N7" s="19">
        <f>[3]Janeiro!$G$17</f>
        <v>39</v>
      </c>
      <c r="O7" s="19">
        <f>[3]Janeiro!$G$18</f>
        <v>43</v>
      </c>
      <c r="P7" s="19">
        <f>[3]Janeiro!$G$19</f>
        <v>48</v>
      </c>
      <c r="Q7" s="19">
        <f>[3]Janeiro!$G$20</f>
        <v>36</v>
      </c>
      <c r="R7" s="19">
        <f>[3]Janeiro!$G$21</f>
        <v>38</v>
      </c>
      <c r="S7" s="19">
        <f>[3]Janeiro!$G$22</f>
        <v>45</v>
      </c>
      <c r="T7" s="19">
        <f>[3]Janeiro!$G$23</f>
        <v>42</v>
      </c>
      <c r="U7" s="19">
        <f>[3]Janeiro!$G$24</f>
        <v>28</v>
      </c>
      <c r="V7" s="19">
        <f>[3]Janeiro!$G$25</f>
        <v>33</v>
      </c>
      <c r="W7" s="19">
        <f>[3]Janeiro!$G$26</f>
        <v>32</v>
      </c>
      <c r="X7" s="19">
        <f>[3]Janeiro!$G$27</f>
        <v>26</v>
      </c>
      <c r="Y7" s="19">
        <f>[3]Janeiro!$G$28</f>
        <v>38</v>
      </c>
      <c r="Z7" s="19">
        <f>[3]Janeiro!$G$29</f>
        <v>59</v>
      </c>
      <c r="AA7" s="19">
        <f>[3]Janeiro!$G$30</f>
        <v>31</v>
      </c>
      <c r="AB7" s="19">
        <f>[3]Janeiro!$G$31</f>
        <v>17</v>
      </c>
      <c r="AC7" s="19">
        <f>[3]Janeiro!$G$32</f>
        <v>25</v>
      </c>
      <c r="AD7" s="19">
        <f>[3]Janeiro!$G$33</f>
        <v>26</v>
      </c>
      <c r="AE7" s="19">
        <f>[3]Janeiro!$G$34</f>
        <v>28</v>
      </c>
      <c r="AF7" s="19">
        <f>[3]Janeiro!$G$35</f>
        <v>47</v>
      </c>
      <c r="AG7" s="38">
        <f t="shared" ref="AG7:AG15" si="2">MIN(B7:AF7)</f>
        <v>17</v>
      </c>
      <c r="AH7" s="41">
        <f t="shared" si="1"/>
        <v>39.774193548387096</v>
      </c>
    </row>
    <row r="8" spans="1:34" ht="17.100000000000001" customHeight="1" x14ac:dyDescent="0.2">
      <c r="A8" s="17" t="s">
        <v>49</v>
      </c>
      <c r="B8" s="19">
        <f>[4]Janeiro!$G$5</f>
        <v>78</v>
      </c>
      <c r="C8" s="19">
        <f>[4]Janeiro!$G$6</f>
        <v>64</v>
      </c>
      <c r="D8" s="19">
        <f>[4]Janeiro!$G$7</f>
        <v>62</v>
      </c>
      <c r="E8" s="19">
        <f>[4]Janeiro!$G$8</f>
        <v>52</v>
      </c>
      <c r="F8" s="19">
        <f>[4]Janeiro!$G$9</f>
        <v>46</v>
      </c>
      <c r="G8" s="19">
        <f>[4]Janeiro!$G$10</f>
        <v>49</v>
      </c>
      <c r="H8" s="19">
        <f>[4]Janeiro!$G$11</f>
        <v>48</v>
      </c>
      <c r="I8" s="19">
        <f>[4]Janeiro!$G$12</f>
        <v>43</v>
      </c>
      <c r="J8" s="19">
        <f>[4]Janeiro!$G$13</f>
        <v>62</v>
      </c>
      <c r="K8" s="19">
        <f>[4]Janeiro!$G$14</f>
        <v>64</v>
      </c>
      <c r="L8" s="19">
        <f>[4]Janeiro!$G$15</f>
        <v>45</v>
      </c>
      <c r="M8" s="19">
        <f>[4]Janeiro!$G$16</f>
        <v>39</v>
      </c>
      <c r="N8" s="19">
        <f>[4]Janeiro!$G$17</f>
        <v>36</v>
      </c>
      <c r="O8" s="19">
        <f>[4]Janeiro!$G$18</f>
        <v>46</v>
      </c>
      <c r="P8" s="19">
        <f>[4]Janeiro!$G$19</f>
        <v>53</v>
      </c>
      <c r="Q8" s="19">
        <f>[4]Janeiro!$G$20</f>
        <v>38</v>
      </c>
      <c r="R8" s="19">
        <f>[4]Janeiro!$G$21</f>
        <v>47</v>
      </c>
      <c r="S8" s="19">
        <f>[4]Janeiro!$G$22</f>
        <v>55</v>
      </c>
      <c r="T8" s="19">
        <f>[4]Janeiro!$G$23</f>
        <v>39</v>
      </c>
      <c r="U8" s="19">
        <f>[4]Janeiro!$G$24</f>
        <v>33</v>
      </c>
      <c r="V8" s="19">
        <f>[4]Janeiro!$G$25</f>
        <v>40</v>
      </c>
      <c r="W8" s="19">
        <f>[4]Janeiro!$G$26</f>
        <v>39</v>
      </c>
      <c r="X8" s="19">
        <f>[4]Janeiro!$G$27</f>
        <v>33</v>
      </c>
      <c r="Y8" s="19">
        <f>[4]Janeiro!$G$28</f>
        <v>37</v>
      </c>
      <c r="Z8" s="19">
        <f>[4]Janeiro!$G$29</f>
        <v>61</v>
      </c>
      <c r="AA8" s="19">
        <f>[4]Janeiro!$G$30</f>
        <v>42</v>
      </c>
      <c r="AB8" s="19">
        <f>[4]Janeiro!$G$31</f>
        <v>30</v>
      </c>
      <c r="AC8" s="19">
        <f>[4]Janeiro!$G$32</f>
        <v>30</v>
      </c>
      <c r="AD8" s="19">
        <f>[4]Janeiro!$G$33</f>
        <v>27</v>
      </c>
      <c r="AE8" s="19">
        <f>[4]Janeiro!$G$34</f>
        <v>32</v>
      </c>
      <c r="AF8" s="19">
        <f>[4]Janeiro!$G$35</f>
        <v>37</v>
      </c>
      <c r="AG8" s="38">
        <f t="shared" ref="AG8" si="3">MIN(B8:AF8)</f>
        <v>27</v>
      </c>
      <c r="AH8" s="41">
        <f t="shared" ref="AH8" si="4">AVERAGE(B8:AF8)</f>
        <v>45.387096774193552</v>
      </c>
    </row>
    <row r="9" spans="1:34" ht="17.100000000000001" customHeight="1" x14ac:dyDescent="0.2">
      <c r="A9" s="17" t="s">
        <v>2</v>
      </c>
      <c r="B9" s="19">
        <f>[5]Janeiro!$G$5</f>
        <v>51</v>
      </c>
      <c r="C9" s="19">
        <f>[5]Janeiro!$G$6</f>
        <v>54</v>
      </c>
      <c r="D9" s="19">
        <f>[5]Janeiro!$G$7</f>
        <v>45</v>
      </c>
      <c r="E9" s="19">
        <f>[5]Janeiro!$G$8</f>
        <v>49</v>
      </c>
      <c r="F9" s="19">
        <f>[5]Janeiro!$G$9</f>
        <v>47</v>
      </c>
      <c r="G9" s="19">
        <f>[5]Janeiro!$G$10</f>
        <v>49</v>
      </c>
      <c r="H9" s="19">
        <f>[5]Janeiro!$G$11</f>
        <v>53</v>
      </c>
      <c r="I9" s="19">
        <f>[5]Janeiro!$G$12</f>
        <v>53</v>
      </c>
      <c r="J9" s="19">
        <f>[5]Janeiro!$G$13</f>
        <v>68</v>
      </c>
      <c r="K9" s="19">
        <f>[5]Janeiro!$G$14</f>
        <v>66</v>
      </c>
      <c r="L9" s="19">
        <f>[5]Janeiro!$G$15</f>
        <v>36</v>
      </c>
      <c r="M9" s="19">
        <f>[5]Janeiro!$G$16</f>
        <v>36</v>
      </c>
      <c r="N9" s="19">
        <f>[5]Janeiro!$G$17</f>
        <v>52</v>
      </c>
      <c r="O9" s="19">
        <f>[5]Janeiro!$G$18</f>
        <v>51</v>
      </c>
      <c r="P9" s="19">
        <f>[5]Janeiro!$G$19</f>
        <v>51</v>
      </c>
      <c r="Q9" s="19">
        <f>[5]Janeiro!$G$20</f>
        <v>48</v>
      </c>
      <c r="R9" s="19">
        <f>[5]Janeiro!$G$21</f>
        <v>53</v>
      </c>
      <c r="S9" s="19">
        <f>[5]Janeiro!$G$22</f>
        <v>50</v>
      </c>
      <c r="T9" s="19">
        <f>[5]Janeiro!$G$23</f>
        <v>42</v>
      </c>
      <c r="U9" s="19">
        <f>[5]Janeiro!$G$24</f>
        <v>32</v>
      </c>
      <c r="V9" s="19">
        <f>[5]Janeiro!$G$25</f>
        <v>44</v>
      </c>
      <c r="W9" s="19">
        <f>[5]Janeiro!$G$26</f>
        <v>40</v>
      </c>
      <c r="X9" s="19">
        <f>[5]Janeiro!$G$27</f>
        <v>34</v>
      </c>
      <c r="Y9" s="19">
        <f>[5]Janeiro!$G$28</f>
        <v>40</v>
      </c>
      <c r="Z9" s="19">
        <f>[5]Janeiro!$G$29</f>
        <v>64</v>
      </c>
      <c r="AA9" s="19">
        <f>[5]Janeiro!$G$30</f>
        <v>44</v>
      </c>
      <c r="AB9" s="19">
        <f>[5]Janeiro!$G$31</f>
        <v>31</v>
      </c>
      <c r="AC9" s="19">
        <f>[5]Janeiro!$G$32</f>
        <v>33</v>
      </c>
      <c r="AD9" s="19">
        <f>[5]Janeiro!$G$33</f>
        <v>34</v>
      </c>
      <c r="AE9" s="19">
        <f>[5]Janeiro!$G$34</f>
        <v>37</v>
      </c>
      <c r="AF9" s="19">
        <f>[5]Janeiro!$G$35</f>
        <v>53</v>
      </c>
      <c r="AG9" s="38">
        <f t="shared" si="2"/>
        <v>31</v>
      </c>
      <c r="AH9" s="41">
        <f t="shared" si="1"/>
        <v>46.451612903225808</v>
      </c>
    </row>
    <row r="10" spans="1:34" ht="17.100000000000001" customHeight="1" x14ac:dyDescent="0.2">
      <c r="A10" s="17" t="s">
        <v>3</v>
      </c>
      <c r="B10" s="19">
        <f>[6]Janeiro!$G$5</f>
        <v>36</v>
      </c>
      <c r="C10" s="19">
        <f>[6]Janeiro!$G$6</f>
        <v>47</v>
      </c>
      <c r="D10" s="19">
        <f>[6]Janeiro!$G$7</f>
        <v>35</v>
      </c>
      <c r="E10" s="19">
        <f>[6]Janeiro!$G$8</f>
        <v>48</v>
      </c>
      <c r="F10" s="19">
        <f>[6]Janeiro!$G$9</f>
        <v>37</v>
      </c>
      <c r="G10" s="19">
        <f>[6]Janeiro!$G$10</f>
        <v>42</v>
      </c>
      <c r="H10" s="19">
        <f>[6]Janeiro!$G$11</f>
        <v>42</v>
      </c>
      <c r="I10" s="19">
        <f>[6]Janeiro!$G$12</f>
        <v>57</v>
      </c>
      <c r="J10" s="19">
        <f>[6]Janeiro!$G$13</f>
        <v>44</v>
      </c>
      <c r="K10" s="19">
        <f>[6]Janeiro!$G$14</f>
        <v>67</v>
      </c>
      <c r="L10" s="19">
        <f>[6]Janeiro!$G$15</f>
        <v>63</v>
      </c>
      <c r="M10" s="19">
        <f>[6]Janeiro!$G$16</f>
        <v>59</v>
      </c>
      <c r="N10" s="19">
        <f>[6]Janeiro!$G$17</f>
        <v>56</v>
      </c>
      <c r="O10" s="19">
        <f>[6]Janeiro!$G$18</f>
        <v>60</v>
      </c>
      <c r="P10" s="19">
        <f>[6]Janeiro!$G$19</f>
        <v>68</v>
      </c>
      <c r="Q10" s="19">
        <f>[6]Janeiro!$G$20</f>
        <v>48</v>
      </c>
      <c r="R10" s="19">
        <f>[6]Janeiro!$G$21</f>
        <v>33</v>
      </c>
      <c r="S10" s="19">
        <f>[6]Janeiro!$G$22</f>
        <v>36</v>
      </c>
      <c r="T10" s="19">
        <f>[6]Janeiro!$G$23</f>
        <v>33</v>
      </c>
      <c r="U10" s="19">
        <f>[6]Janeiro!$G$24</f>
        <v>43</v>
      </c>
      <c r="V10" s="19">
        <f>[6]Janeiro!$G$25</f>
        <v>50</v>
      </c>
      <c r="W10" s="19">
        <f>[6]Janeiro!$G$26</f>
        <v>48</v>
      </c>
      <c r="X10" s="19">
        <f>[6]Janeiro!$G$27</f>
        <v>44</v>
      </c>
      <c r="Y10" s="19">
        <f>[6]Janeiro!$G$28</f>
        <v>43</v>
      </c>
      <c r="Z10" s="19">
        <f>[6]Janeiro!$G$29</f>
        <v>44</v>
      </c>
      <c r="AA10" s="19">
        <f>[6]Janeiro!$G$30</f>
        <v>64</v>
      </c>
      <c r="AB10" s="19">
        <f>[6]Janeiro!$G$31</f>
        <v>46</v>
      </c>
      <c r="AC10" s="19">
        <f>[6]Janeiro!$G$32</f>
        <v>39</v>
      </c>
      <c r="AD10" s="19">
        <f>[6]Janeiro!$G$33</f>
        <v>50</v>
      </c>
      <c r="AE10" s="19">
        <f>[6]Janeiro!$G$34</f>
        <v>46</v>
      </c>
      <c r="AF10" s="19">
        <f>[6]Janeiro!$G$35</f>
        <v>67</v>
      </c>
      <c r="AG10" s="38">
        <f t="shared" si="2"/>
        <v>33</v>
      </c>
      <c r="AH10" s="41">
        <f>AVERAGE(B10:AF10)</f>
        <v>48.225806451612904</v>
      </c>
    </row>
    <row r="11" spans="1:34" ht="17.100000000000001" customHeight="1" x14ac:dyDescent="0.2">
      <c r="A11" s="17" t="s">
        <v>4</v>
      </c>
      <c r="B11" s="19">
        <f>[7]Janeiro!$G$5</f>
        <v>51</v>
      </c>
      <c r="C11" s="19">
        <f>[7]Janeiro!$G$6</f>
        <v>59</v>
      </c>
      <c r="D11" s="19">
        <f>[7]Janeiro!$G$7</f>
        <v>42</v>
      </c>
      <c r="E11" s="19">
        <f>[7]Janeiro!$G$8</f>
        <v>54</v>
      </c>
      <c r="F11" s="19">
        <f>[7]Janeiro!$G$9</f>
        <v>46</v>
      </c>
      <c r="G11" s="19">
        <f>[7]Janeiro!$G$10</f>
        <v>51</v>
      </c>
      <c r="H11" s="19">
        <f>[7]Janeiro!$G$11</f>
        <v>54</v>
      </c>
      <c r="I11" s="19">
        <f>[7]Janeiro!$G$12</f>
        <v>64</v>
      </c>
      <c r="J11" s="19">
        <f>[7]Janeiro!$G$13</f>
        <v>53</v>
      </c>
      <c r="K11" s="19">
        <f>[7]Janeiro!$G$14</f>
        <v>62</v>
      </c>
      <c r="L11" s="19">
        <f>[7]Janeiro!$G$15</f>
        <v>76</v>
      </c>
      <c r="M11" s="19">
        <f>[7]Janeiro!$G$16</f>
        <v>57</v>
      </c>
      <c r="N11" s="19">
        <f>[7]Janeiro!$G$17</f>
        <v>70</v>
      </c>
      <c r="O11" s="19">
        <f>[7]Janeiro!$G$18</f>
        <v>66</v>
      </c>
      <c r="P11" s="19">
        <f>[7]Janeiro!$G$19</f>
        <v>58</v>
      </c>
      <c r="Q11" s="19">
        <f>[7]Janeiro!$G$20</f>
        <v>56</v>
      </c>
      <c r="R11" s="19">
        <f>[7]Janeiro!$G$21</f>
        <v>49</v>
      </c>
      <c r="S11" s="19">
        <f>[7]Janeiro!$G$22</f>
        <v>51</v>
      </c>
      <c r="T11" s="19">
        <f>[7]Janeiro!$G$23</f>
        <v>48</v>
      </c>
      <c r="U11" s="19">
        <f>[7]Janeiro!$G$24</f>
        <v>47</v>
      </c>
      <c r="V11" s="19">
        <f>[7]Janeiro!$G$25</f>
        <v>51</v>
      </c>
      <c r="W11" s="19">
        <f>[7]Janeiro!$G$26</f>
        <v>57</v>
      </c>
      <c r="X11" s="19">
        <f>[7]Janeiro!$G$27</f>
        <v>51</v>
      </c>
      <c r="Y11" s="19">
        <f>[7]Janeiro!$G$28</f>
        <v>53</v>
      </c>
      <c r="Z11" s="19">
        <f>[7]Janeiro!$G$29</f>
        <v>54</v>
      </c>
      <c r="AA11" s="19">
        <f>[7]Janeiro!$G$30</f>
        <v>67</v>
      </c>
      <c r="AB11" s="19">
        <f>[7]Janeiro!$G$31</f>
        <v>54</v>
      </c>
      <c r="AC11" s="19">
        <f>[7]Janeiro!$G$32</f>
        <v>49</v>
      </c>
      <c r="AD11" s="19">
        <f>[7]Janeiro!$G$33</f>
        <v>47</v>
      </c>
      <c r="AE11" s="19">
        <f>[7]Janeiro!$G$34</f>
        <v>52</v>
      </c>
      <c r="AF11" s="19">
        <f>[7]Janeiro!$G$35</f>
        <v>66</v>
      </c>
      <c r="AG11" s="38">
        <f t="shared" si="2"/>
        <v>42</v>
      </c>
      <c r="AH11" s="41">
        <f t="shared" si="1"/>
        <v>55.322580645161288</v>
      </c>
    </row>
    <row r="12" spans="1:34" ht="17.100000000000001" customHeight="1" x14ac:dyDescent="0.2">
      <c r="A12" s="17" t="s">
        <v>5</v>
      </c>
      <c r="B12" s="20">
        <f>[8]Janeiro!$G$5</f>
        <v>52</v>
      </c>
      <c r="C12" s="20">
        <f>[8]Janeiro!$G$6</f>
        <v>63</v>
      </c>
      <c r="D12" s="20">
        <f>[8]Janeiro!$G$7</f>
        <v>48</v>
      </c>
      <c r="E12" s="20">
        <f>[8]Janeiro!$G$8</f>
        <v>49</v>
      </c>
      <c r="F12" s="20">
        <f>[8]Janeiro!$G$9</f>
        <v>47</v>
      </c>
      <c r="G12" s="20">
        <f>[8]Janeiro!$G$10</f>
        <v>46</v>
      </c>
      <c r="H12" s="20">
        <f>[8]Janeiro!$G$11</f>
        <v>45</v>
      </c>
      <c r="I12" s="20">
        <f>[8]Janeiro!$G$12</f>
        <v>46</v>
      </c>
      <c r="J12" s="20">
        <f>[8]Janeiro!$G$13</f>
        <v>42</v>
      </c>
      <c r="K12" s="20">
        <f>[8]Janeiro!$G$14</f>
        <v>68</v>
      </c>
      <c r="L12" s="20">
        <f>[8]Janeiro!$G$15</f>
        <v>47</v>
      </c>
      <c r="M12" s="20">
        <f>[8]Janeiro!$G$16</f>
        <v>34</v>
      </c>
      <c r="N12" s="20">
        <f>[8]Janeiro!$G$17</f>
        <v>35</v>
      </c>
      <c r="O12" s="20">
        <f>[8]Janeiro!$G$18</f>
        <v>52</v>
      </c>
      <c r="P12" s="20">
        <f>[8]Janeiro!$G$19</f>
        <v>32</v>
      </c>
      <c r="Q12" s="20">
        <f>[8]Janeiro!$G$20</f>
        <v>38</v>
      </c>
      <c r="R12" s="20">
        <f>[8]Janeiro!$G$21</f>
        <v>56</v>
      </c>
      <c r="S12" s="20">
        <f>[8]Janeiro!$G$22</f>
        <v>47</v>
      </c>
      <c r="T12" s="20">
        <f>[8]Janeiro!$G$23</f>
        <v>44</v>
      </c>
      <c r="U12" s="20">
        <f>[8]Janeiro!$G$24</f>
        <v>28</v>
      </c>
      <c r="V12" s="20">
        <f>[8]Janeiro!$G$25</f>
        <v>30</v>
      </c>
      <c r="W12" s="20">
        <f>[8]Janeiro!$G$26</f>
        <v>47</v>
      </c>
      <c r="X12" s="20">
        <f>[8]Janeiro!$G$27</f>
        <v>43</v>
      </c>
      <c r="Y12" s="20">
        <f>[8]Janeiro!$G$28</f>
        <v>53</v>
      </c>
      <c r="Z12" s="20">
        <f>[8]Janeiro!$G$29</f>
        <v>44</v>
      </c>
      <c r="AA12" s="20">
        <f>[8]Janeiro!$G$30</f>
        <v>59</v>
      </c>
      <c r="AB12" s="20">
        <f>[8]Janeiro!$G$31</f>
        <v>32</v>
      </c>
      <c r="AC12" s="20">
        <f>[8]Janeiro!$G$32</f>
        <v>30</v>
      </c>
      <c r="AD12" s="20">
        <f>[8]Janeiro!$G$33</f>
        <v>41</v>
      </c>
      <c r="AE12" s="20">
        <f>[8]Janeiro!$G$34</f>
        <v>49</v>
      </c>
      <c r="AF12" s="20">
        <f>[8]Janeiro!$G$35</f>
        <v>54</v>
      </c>
      <c r="AG12" s="38">
        <f t="shared" si="2"/>
        <v>28</v>
      </c>
      <c r="AH12" s="41">
        <f t="shared" si="1"/>
        <v>45.193548387096776</v>
      </c>
    </row>
    <row r="13" spans="1:34" ht="17.100000000000001" customHeight="1" x14ac:dyDescent="0.2">
      <c r="A13" s="17" t="s">
        <v>51</v>
      </c>
      <c r="B13" s="20">
        <f>[9]Janeiro!$G$5</f>
        <v>38</v>
      </c>
      <c r="C13" s="20">
        <f>[9]Janeiro!$G$6</f>
        <v>52</v>
      </c>
      <c r="D13" s="20">
        <f>[9]Janeiro!$G$7</f>
        <v>30</v>
      </c>
      <c r="E13" s="20">
        <f>[9]Janeiro!$G$8</f>
        <v>43</v>
      </c>
      <c r="F13" s="20">
        <f>[9]Janeiro!$G$9</f>
        <v>42</v>
      </c>
      <c r="G13" s="20">
        <f>[9]Janeiro!$G$10</f>
        <v>52</v>
      </c>
      <c r="H13" s="20">
        <f>[9]Janeiro!$G$11</f>
        <v>44</v>
      </c>
      <c r="I13" s="20">
        <f>[9]Janeiro!$G$12</f>
        <v>56</v>
      </c>
      <c r="J13" s="20">
        <f>[9]Janeiro!$G$13</f>
        <v>48</v>
      </c>
      <c r="K13" s="20">
        <f>[9]Janeiro!$G$14</f>
        <v>51</v>
      </c>
      <c r="L13" s="20">
        <f>[9]Janeiro!$G$15</f>
        <v>68</v>
      </c>
      <c r="M13" s="20">
        <f>[9]Janeiro!$G$16</f>
        <v>52</v>
      </c>
      <c r="N13" s="20">
        <f>[9]Janeiro!$G$17</f>
        <v>59</v>
      </c>
      <c r="O13" s="20">
        <f>[9]Janeiro!$G$18</f>
        <v>61</v>
      </c>
      <c r="P13" s="20">
        <f>[9]Janeiro!$G$19</f>
        <v>56</v>
      </c>
      <c r="Q13" s="20">
        <f>[9]Janeiro!$G$20</f>
        <v>51</v>
      </c>
      <c r="R13" s="20">
        <f>[9]Janeiro!$G$21</f>
        <v>43</v>
      </c>
      <c r="S13" s="20">
        <f>[9]Janeiro!$G$22</f>
        <v>41</v>
      </c>
      <c r="T13" s="20">
        <f>[9]Janeiro!$G$23</f>
        <v>50</v>
      </c>
      <c r="U13" s="20">
        <f>[9]Janeiro!$G$24</f>
        <v>48</v>
      </c>
      <c r="V13" s="20">
        <f>[9]Janeiro!$G$25</f>
        <v>57</v>
      </c>
      <c r="W13" s="20">
        <f>[9]Janeiro!$G$26</f>
        <v>51</v>
      </c>
      <c r="X13" s="20">
        <f>[9]Janeiro!$G$27</f>
        <v>47</v>
      </c>
      <c r="Y13" s="20">
        <f>[9]Janeiro!$G$28</f>
        <v>55</v>
      </c>
      <c r="Z13" s="20">
        <f>[9]Janeiro!$G$29</f>
        <v>56</v>
      </c>
      <c r="AA13" s="20">
        <f>[9]Janeiro!$G$30</f>
        <v>67</v>
      </c>
      <c r="AB13" s="20">
        <f>[9]Janeiro!$G$31</f>
        <v>51</v>
      </c>
      <c r="AC13" s="20">
        <f>[9]Janeiro!$G$32</f>
        <v>45</v>
      </c>
      <c r="AD13" s="20">
        <f>[9]Janeiro!$G$33</f>
        <v>42</v>
      </c>
      <c r="AE13" s="20">
        <f>[9]Janeiro!$G$34</f>
        <v>50</v>
      </c>
      <c r="AF13" s="20">
        <f>[9]Janeiro!$G$35</f>
        <v>72</v>
      </c>
      <c r="AG13" s="38">
        <f>MIN(B13:AF13)</f>
        <v>30</v>
      </c>
      <c r="AH13" s="41">
        <f>AVERAGE(B13:AF13)</f>
        <v>50.903225806451616</v>
      </c>
    </row>
    <row r="14" spans="1:34" ht="17.100000000000001" customHeight="1" x14ac:dyDescent="0.2">
      <c r="A14" s="17" t="s">
        <v>6</v>
      </c>
      <c r="B14" s="20">
        <f>[10]Janeiro!$G$5</f>
        <v>44</v>
      </c>
      <c r="C14" s="20">
        <f>[10]Janeiro!$G$6</f>
        <v>52</v>
      </c>
      <c r="D14" s="20">
        <f>[10]Janeiro!$G$7</f>
        <v>39</v>
      </c>
      <c r="E14" s="20">
        <f>[10]Janeiro!$G$8</f>
        <v>37</v>
      </c>
      <c r="F14" s="20">
        <f>[10]Janeiro!$G$9</f>
        <v>40</v>
      </c>
      <c r="G14" s="20">
        <f>[10]Janeiro!$G$10</f>
        <v>37</v>
      </c>
      <c r="H14" s="20">
        <f>[10]Janeiro!$G$11</f>
        <v>43</v>
      </c>
      <c r="I14" s="20">
        <f>[10]Janeiro!$G$12</f>
        <v>44</v>
      </c>
      <c r="J14" s="20">
        <f>[10]Janeiro!$G$13</f>
        <v>48</v>
      </c>
      <c r="K14" s="20">
        <f>[10]Janeiro!$G$14</f>
        <v>56</v>
      </c>
      <c r="L14" s="20">
        <f>[10]Janeiro!$G$15</f>
        <v>53</v>
      </c>
      <c r="M14" s="20">
        <f>[10]Janeiro!$G$16</f>
        <v>44</v>
      </c>
      <c r="N14" s="20">
        <f>[10]Janeiro!$G$17</f>
        <v>55</v>
      </c>
      <c r="O14" s="20">
        <f>[10]Janeiro!$G$18</f>
        <v>63</v>
      </c>
      <c r="P14" s="20">
        <f>[10]Janeiro!$G$19</f>
        <v>45</v>
      </c>
      <c r="Q14" s="20">
        <f>[10]Janeiro!$G$20</f>
        <v>54</v>
      </c>
      <c r="R14" s="20">
        <f>[10]Janeiro!$G$21</f>
        <v>41</v>
      </c>
      <c r="S14" s="20">
        <f>[10]Janeiro!$G$22</f>
        <v>36</v>
      </c>
      <c r="T14" s="20">
        <f>[10]Janeiro!$G$23</f>
        <v>43</v>
      </c>
      <c r="U14" s="20">
        <f>[10]Janeiro!$G$24</f>
        <v>54</v>
      </c>
      <c r="V14" s="20">
        <f>[10]Janeiro!$G$25</f>
        <v>49</v>
      </c>
      <c r="W14" s="20">
        <f>[10]Janeiro!$G$26</f>
        <v>44</v>
      </c>
      <c r="X14" s="20">
        <f>[10]Janeiro!$G$27</f>
        <v>47</v>
      </c>
      <c r="Y14" s="20">
        <f>[10]Janeiro!$G$28</f>
        <v>44</v>
      </c>
      <c r="Z14" s="20">
        <f>[10]Janeiro!$G$29</f>
        <v>57</v>
      </c>
      <c r="AA14" s="20">
        <f>[10]Janeiro!$G$30</f>
        <v>71</v>
      </c>
      <c r="AB14" s="20">
        <f>[10]Janeiro!$G$31</f>
        <v>47</v>
      </c>
      <c r="AC14" s="20">
        <f>[10]Janeiro!$G$32</f>
        <v>46</v>
      </c>
      <c r="AD14" s="20">
        <f>[10]Janeiro!$G$33</f>
        <v>34</v>
      </c>
      <c r="AE14" s="20">
        <f>[10]Janeiro!$G$34</f>
        <v>57</v>
      </c>
      <c r="AF14" s="20">
        <f>[10]Janeiro!$G$35</f>
        <v>71</v>
      </c>
      <c r="AG14" s="38">
        <f t="shared" si="2"/>
        <v>34</v>
      </c>
      <c r="AH14" s="41">
        <f t="shared" si="1"/>
        <v>48.225806451612904</v>
      </c>
    </row>
    <row r="15" spans="1:34" ht="17.100000000000001" customHeight="1" x14ac:dyDescent="0.2">
      <c r="A15" s="17" t="s">
        <v>7</v>
      </c>
      <c r="B15" s="20">
        <f>[11]Janeiro!$G$5</f>
        <v>72</v>
      </c>
      <c r="C15" s="20">
        <f>[11]Janeiro!$G$6</f>
        <v>51</v>
      </c>
      <c r="D15" s="20">
        <f>[11]Janeiro!$G$7</f>
        <v>48</v>
      </c>
      <c r="E15" s="20">
        <f>[11]Janeiro!$G$8</f>
        <v>58</v>
      </c>
      <c r="F15" s="20">
        <f>[11]Janeiro!$G$9</f>
        <v>52</v>
      </c>
      <c r="G15" s="20">
        <f>[11]Janeiro!$G$10</f>
        <v>53</v>
      </c>
      <c r="H15" s="20">
        <f>[11]Janeiro!$G$11</f>
        <v>56</v>
      </c>
      <c r="I15" s="20">
        <f>[11]Janeiro!$G$12</f>
        <v>50</v>
      </c>
      <c r="J15" s="20">
        <f>[11]Janeiro!$G$13</f>
        <v>85</v>
      </c>
      <c r="K15" s="20">
        <f>[11]Janeiro!$G$14</f>
        <v>59</v>
      </c>
      <c r="L15" s="20">
        <f>[11]Janeiro!$G$15</f>
        <v>43</v>
      </c>
      <c r="M15" s="20">
        <f>[11]Janeiro!$G$16</f>
        <v>44</v>
      </c>
      <c r="N15" s="20">
        <f>[11]Janeiro!$G$17</f>
        <v>51</v>
      </c>
      <c r="O15" s="20">
        <f>[11]Janeiro!$G$18</f>
        <v>50</v>
      </c>
      <c r="P15" s="20">
        <f>[11]Janeiro!$G$19</f>
        <v>39</v>
      </c>
      <c r="Q15" s="20">
        <f>[11]Janeiro!$G$20</f>
        <v>42</v>
      </c>
      <c r="R15" s="20">
        <f>[11]Janeiro!$G$21</f>
        <v>40</v>
      </c>
      <c r="S15" s="20">
        <f>[11]Janeiro!$G$22</f>
        <v>38</v>
      </c>
      <c r="T15" s="20">
        <f>[11]Janeiro!$G$23</f>
        <v>27</v>
      </c>
      <c r="U15" s="20">
        <f>[11]Janeiro!$G$24</f>
        <v>33</v>
      </c>
      <c r="V15" s="20">
        <f>[11]Janeiro!$G$25</f>
        <v>43</v>
      </c>
      <c r="W15" s="20">
        <f>[11]Janeiro!$G$26</f>
        <v>37</v>
      </c>
      <c r="X15" s="20">
        <f>[11]Janeiro!$G$27</f>
        <v>34</v>
      </c>
      <c r="Y15" s="20">
        <f>[11]Janeiro!$G$28</f>
        <v>34</v>
      </c>
      <c r="Z15" s="20">
        <f>[11]Janeiro!$G$29</f>
        <v>54</v>
      </c>
      <c r="AA15" s="20">
        <f>[11]Janeiro!$G$30</f>
        <v>26</v>
      </c>
      <c r="AB15" s="20">
        <f>[11]Janeiro!$G$31</f>
        <v>12</v>
      </c>
      <c r="AC15" s="20">
        <f>[11]Janeiro!$G$32</f>
        <v>22</v>
      </c>
      <c r="AD15" s="20">
        <f>[11]Janeiro!$G$33</f>
        <v>28</v>
      </c>
      <c r="AE15" s="20">
        <f>[11]Janeiro!$G$34</f>
        <v>29</v>
      </c>
      <c r="AF15" s="20">
        <f>[11]Janeiro!$G$35</f>
        <v>45</v>
      </c>
      <c r="AG15" s="38">
        <f t="shared" si="2"/>
        <v>12</v>
      </c>
      <c r="AH15" s="41">
        <f t="shared" si="1"/>
        <v>43.70967741935484</v>
      </c>
    </row>
    <row r="16" spans="1:34" ht="17.100000000000001" customHeight="1" x14ac:dyDescent="0.2">
      <c r="A16" s="17" t="s">
        <v>8</v>
      </c>
      <c r="B16" s="20">
        <f>[12]Janeiro!$G$5</f>
        <v>76</v>
      </c>
      <c r="C16" s="20">
        <f>[12]Janeiro!$G$6</f>
        <v>50</v>
      </c>
      <c r="D16" s="20">
        <f>[12]Janeiro!$G$7</f>
        <v>56</v>
      </c>
      <c r="E16" s="20">
        <f>[12]Janeiro!$G$8</f>
        <v>58</v>
      </c>
      <c r="F16" s="20">
        <f>[12]Janeiro!$G$9</f>
        <v>46</v>
      </c>
      <c r="G16" s="20">
        <f>[12]Janeiro!$G$10</f>
        <v>46</v>
      </c>
      <c r="H16" s="20">
        <f>[12]Janeiro!$G$11</f>
        <v>52</v>
      </c>
      <c r="I16" s="20">
        <f>[12]Janeiro!$G$12</f>
        <v>53</v>
      </c>
      <c r="J16" s="20">
        <f>[12]Janeiro!$G$13</f>
        <v>85</v>
      </c>
      <c r="K16" s="20">
        <f>[12]Janeiro!$G$14</f>
        <v>55</v>
      </c>
      <c r="L16" s="20">
        <f>[12]Janeiro!$G$15</f>
        <v>44</v>
      </c>
      <c r="M16" s="20">
        <f>[12]Janeiro!$G$16</f>
        <v>29</v>
      </c>
      <c r="N16" s="20">
        <f>[12]Janeiro!$G$17</f>
        <v>55</v>
      </c>
      <c r="O16" s="20">
        <f>[12]Janeiro!$G$18</f>
        <v>41</v>
      </c>
      <c r="P16" s="20">
        <f>[12]Janeiro!$G$19</f>
        <v>48</v>
      </c>
      <c r="Q16" s="20">
        <f>[12]Janeiro!$G$20</f>
        <v>40</v>
      </c>
      <c r="R16" s="20">
        <f>[12]Janeiro!$G$21</f>
        <v>35</v>
      </c>
      <c r="S16" s="20">
        <f>[12]Janeiro!$G$22</f>
        <v>38</v>
      </c>
      <c r="T16" s="20">
        <f>[12]Janeiro!$G$23</f>
        <v>34</v>
      </c>
      <c r="U16" s="20">
        <f>[12]Janeiro!$G$24</f>
        <v>36</v>
      </c>
      <c r="V16" s="20">
        <f>[12]Janeiro!$G$25</f>
        <v>43</v>
      </c>
      <c r="W16" s="20">
        <f>[12]Janeiro!$G$26</f>
        <v>38</v>
      </c>
      <c r="X16" s="20">
        <f>[12]Janeiro!$G$27</f>
        <v>34</v>
      </c>
      <c r="Y16" s="20">
        <f>[12]Janeiro!$G$28</f>
        <v>44</v>
      </c>
      <c r="Z16" s="20">
        <f>[12]Janeiro!$G$29</f>
        <v>38</v>
      </c>
      <c r="AA16" s="20">
        <f>[12]Janeiro!$G$30</f>
        <v>25</v>
      </c>
      <c r="AB16" s="20">
        <f>[12]Janeiro!$G$31</f>
        <v>19</v>
      </c>
      <c r="AC16" s="20">
        <f>[12]Janeiro!$G$32</f>
        <v>32</v>
      </c>
      <c r="AD16" s="20">
        <f>[12]Janeiro!$G$33</f>
        <v>30</v>
      </c>
      <c r="AE16" s="20">
        <f>[12]Janeiro!$G$34</f>
        <v>30</v>
      </c>
      <c r="AF16" s="20">
        <f>[12]Janeiro!$G$35</f>
        <v>40</v>
      </c>
      <c r="AG16" s="38">
        <f>MIN(B16:AF16)</f>
        <v>19</v>
      </c>
      <c r="AH16" s="41">
        <f>AVERAGE(B16:AF16)</f>
        <v>43.548387096774192</v>
      </c>
    </row>
    <row r="17" spans="1:34" ht="17.100000000000001" customHeight="1" x14ac:dyDescent="0.2">
      <c r="A17" s="17" t="s">
        <v>9</v>
      </c>
      <c r="B17" s="20">
        <f>[13]Janeiro!$G$5</f>
        <v>61</v>
      </c>
      <c r="C17" s="20">
        <f>[13]Janeiro!$G$6</f>
        <v>44</v>
      </c>
      <c r="D17" s="20">
        <f>[13]Janeiro!$G$7</f>
        <v>55</v>
      </c>
      <c r="E17" s="20">
        <f>[13]Janeiro!$G$8</f>
        <v>49</v>
      </c>
      <c r="F17" s="20">
        <f>[13]Janeiro!$G$9</f>
        <v>40</v>
      </c>
      <c r="G17" s="20">
        <f>[13]Janeiro!$G$10</f>
        <v>43</v>
      </c>
      <c r="H17" s="20">
        <f>[13]Janeiro!$G$11</f>
        <v>44</v>
      </c>
      <c r="I17" s="20">
        <f>[13]Janeiro!$G$12</f>
        <v>45</v>
      </c>
      <c r="J17" s="20">
        <f>[13]Janeiro!$G$13</f>
        <v>85</v>
      </c>
      <c r="K17" s="20">
        <f>[13]Janeiro!$G$14</f>
        <v>58</v>
      </c>
      <c r="L17" s="20">
        <f>[13]Janeiro!$G$15</f>
        <v>39</v>
      </c>
      <c r="M17" s="20">
        <f>[13]Janeiro!$G$16</f>
        <v>44</v>
      </c>
      <c r="N17" s="20">
        <f>[13]Janeiro!$G$17</f>
        <v>49</v>
      </c>
      <c r="O17" s="20">
        <f>[13]Janeiro!$G$18</f>
        <v>47</v>
      </c>
      <c r="P17" s="20">
        <f>[13]Janeiro!$G$19</f>
        <v>47</v>
      </c>
      <c r="Q17" s="20">
        <f>[13]Janeiro!$G$20</f>
        <v>50</v>
      </c>
      <c r="R17" s="20">
        <f>[13]Janeiro!$G$21</f>
        <v>42</v>
      </c>
      <c r="S17" s="20">
        <f>[13]Janeiro!$G$22</f>
        <v>44</v>
      </c>
      <c r="T17" s="20">
        <f>[13]Janeiro!$G$23</f>
        <v>41</v>
      </c>
      <c r="U17" s="20">
        <f>[13]Janeiro!$G$24</f>
        <v>43</v>
      </c>
      <c r="V17" s="20">
        <f>[13]Janeiro!$G$25</f>
        <v>37</v>
      </c>
      <c r="W17" s="20">
        <f>[13]Janeiro!$G$26</f>
        <v>35</v>
      </c>
      <c r="X17" s="20">
        <f>[13]Janeiro!$G$27</f>
        <v>35</v>
      </c>
      <c r="Y17" s="20">
        <f>[13]Janeiro!$G$28</f>
        <v>32</v>
      </c>
      <c r="Z17" s="20">
        <f>[13]Janeiro!$G$29</f>
        <v>49</v>
      </c>
      <c r="AA17" s="20">
        <f>[13]Janeiro!$G$30</f>
        <v>27</v>
      </c>
      <c r="AB17" s="20">
        <f>[13]Janeiro!$G$31</f>
        <v>37</v>
      </c>
      <c r="AC17" s="20">
        <f>[13]Janeiro!$G$32</f>
        <v>35</v>
      </c>
      <c r="AD17" s="20">
        <f>[13]Janeiro!$G$33</f>
        <v>34</v>
      </c>
      <c r="AE17" s="20">
        <f>[13]Janeiro!$G$34</f>
        <v>39</v>
      </c>
      <c r="AF17" s="20">
        <f>[13]Janeiro!$G$35</f>
        <v>52</v>
      </c>
      <c r="AG17" s="38">
        <f t="shared" ref="AG17:AG29" si="5">MIN(B17:AF17)</f>
        <v>27</v>
      </c>
      <c r="AH17" s="41">
        <f t="shared" ref="AH17:AH28" si="6">AVERAGE(B17:AF17)</f>
        <v>44.58064516129032</v>
      </c>
    </row>
    <row r="18" spans="1:34" ht="17.100000000000001" customHeight="1" x14ac:dyDescent="0.2">
      <c r="A18" s="17" t="s">
        <v>50</v>
      </c>
      <c r="B18" s="20">
        <f>[14]Janeiro!$G$5</f>
        <v>59</v>
      </c>
      <c r="C18" s="20">
        <f>[14]Janeiro!$G$6</f>
        <v>49</v>
      </c>
      <c r="D18" s="20">
        <f>[14]Janeiro!$G$7</f>
        <v>41</v>
      </c>
      <c r="E18" s="20">
        <f>[14]Janeiro!$G$8</f>
        <v>44</v>
      </c>
      <c r="F18" s="20">
        <f>[14]Janeiro!$G$9</f>
        <v>35</v>
      </c>
      <c r="G18" s="20">
        <f>[14]Janeiro!$G$10</f>
        <v>44</v>
      </c>
      <c r="H18" s="20">
        <f>[14]Janeiro!$G$11</f>
        <v>40</v>
      </c>
      <c r="I18" s="20">
        <f>[14]Janeiro!$G$12</f>
        <v>33</v>
      </c>
      <c r="J18" s="20">
        <f>[14]Janeiro!$G$13</f>
        <v>50</v>
      </c>
      <c r="K18" s="20">
        <f>[14]Janeiro!$G$14</f>
        <v>55</v>
      </c>
      <c r="L18" s="20">
        <f>[14]Janeiro!$G$15</f>
        <v>33</v>
      </c>
      <c r="M18" s="20">
        <f>[14]Janeiro!$G$16</f>
        <v>34</v>
      </c>
      <c r="N18" s="20">
        <f>[14]Janeiro!$G$17</f>
        <v>30</v>
      </c>
      <c r="O18" s="20">
        <f>[14]Janeiro!$G$18</f>
        <v>38</v>
      </c>
      <c r="P18" s="20">
        <f>[14]Janeiro!$G$19</f>
        <v>45</v>
      </c>
      <c r="Q18" s="20">
        <f>[14]Janeiro!$G$20</f>
        <v>33</v>
      </c>
      <c r="R18" s="20">
        <f>[14]Janeiro!$G$21</f>
        <v>33</v>
      </c>
      <c r="S18" s="20">
        <f>[14]Janeiro!$G$22</f>
        <v>37</v>
      </c>
      <c r="T18" s="20">
        <f>[14]Janeiro!$G$23</f>
        <v>32</v>
      </c>
      <c r="U18" s="20">
        <f>[14]Janeiro!$G$24</f>
        <v>28</v>
      </c>
      <c r="V18" s="20">
        <f>[14]Janeiro!$G$25</f>
        <v>40</v>
      </c>
      <c r="W18" s="20">
        <f>[14]Janeiro!$G$26</f>
        <v>31</v>
      </c>
      <c r="X18" s="20">
        <f>[14]Janeiro!$G$27</f>
        <v>27</v>
      </c>
      <c r="Y18" s="20">
        <f>[14]Janeiro!$G$28</f>
        <v>31</v>
      </c>
      <c r="Z18" s="20">
        <f>[14]Janeiro!$G$29</f>
        <v>51</v>
      </c>
      <c r="AA18" s="20">
        <f>[14]Janeiro!$G$30</f>
        <v>35</v>
      </c>
      <c r="AB18" s="20">
        <f>[14]Janeiro!$G$31</f>
        <v>13</v>
      </c>
      <c r="AC18" s="20">
        <f>[14]Janeiro!$G$32</f>
        <v>25</v>
      </c>
      <c r="AD18" s="20">
        <f>[14]Janeiro!$G$33</f>
        <v>23</v>
      </c>
      <c r="AE18" s="20">
        <f>[14]Janeiro!$G$34</f>
        <v>25</v>
      </c>
      <c r="AF18" s="20">
        <f>[14]Janeiro!$G$35</f>
        <v>34</v>
      </c>
      <c r="AG18" s="38">
        <f t="shared" ref="AG18" si="7">MIN(B18:AF18)</f>
        <v>13</v>
      </c>
      <c r="AH18" s="41">
        <f t="shared" ref="AH18" si="8">AVERAGE(B18:AF18)</f>
        <v>36.387096774193552</v>
      </c>
    </row>
    <row r="19" spans="1:34" ht="17.100000000000001" customHeight="1" x14ac:dyDescent="0.2">
      <c r="A19" s="17" t="s">
        <v>10</v>
      </c>
      <c r="B19" s="20">
        <f>[15]Janeiro!$G$5</f>
        <v>66</v>
      </c>
      <c r="C19" s="20">
        <f>[15]Janeiro!$G$6</f>
        <v>47</v>
      </c>
      <c r="D19" s="20">
        <f>[15]Janeiro!$G$7</f>
        <v>53</v>
      </c>
      <c r="E19" s="20">
        <f>[15]Janeiro!$G$8</f>
        <v>49</v>
      </c>
      <c r="F19" s="20">
        <f>[15]Janeiro!$G$9</f>
        <v>38</v>
      </c>
      <c r="G19" s="20">
        <f>[15]Janeiro!$G$10</f>
        <v>36</v>
      </c>
      <c r="H19" s="20">
        <f>[15]Janeiro!$G$11</f>
        <v>39</v>
      </c>
      <c r="I19" s="20">
        <f>[15]Janeiro!$G$12</f>
        <v>41</v>
      </c>
      <c r="J19" s="20">
        <f>[15]Janeiro!$G$13</f>
        <v>80</v>
      </c>
      <c r="K19" s="20">
        <f>[15]Janeiro!$G$14</f>
        <v>54</v>
      </c>
      <c r="L19" s="20">
        <f>[15]Janeiro!$G$15</f>
        <v>41</v>
      </c>
      <c r="M19" s="20">
        <f>[15]Janeiro!$G$16</f>
        <v>39</v>
      </c>
      <c r="N19" s="20">
        <f>[15]Janeiro!$G$17</f>
        <v>48</v>
      </c>
      <c r="O19" s="20">
        <f>[15]Janeiro!$G$18</f>
        <v>38</v>
      </c>
      <c r="P19" s="20">
        <f>[15]Janeiro!$G$19</f>
        <v>41</v>
      </c>
      <c r="Q19" s="20">
        <f>[15]Janeiro!$G$20</f>
        <v>34</v>
      </c>
      <c r="R19" s="20">
        <f>[15]Janeiro!$G$21</f>
        <v>42</v>
      </c>
      <c r="S19" s="20">
        <f>[15]Janeiro!$G$22</f>
        <v>38</v>
      </c>
      <c r="T19" s="20">
        <f>[15]Janeiro!$G$23</f>
        <v>32</v>
      </c>
      <c r="U19" s="20">
        <f>[15]Janeiro!$G$24</f>
        <v>35</v>
      </c>
      <c r="V19" s="20">
        <f>[15]Janeiro!$G$25</f>
        <v>36</v>
      </c>
      <c r="W19" s="20">
        <f>[15]Janeiro!$G$26</f>
        <v>33</v>
      </c>
      <c r="X19" s="20">
        <f>[15]Janeiro!$G$27</f>
        <v>31</v>
      </c>
      <c r="Y19" s="20">
        <f>[15]Janeiro!$G$28</f>
        <v>29</v>
      </c>
      <c r="Z19" s="20">
        <f>[15]Janeiro!$G$29</f>
        <v>44</v>
      </c>
      <c r="AA19" s="20">
        <f>[15]Janeiro!$G$30</f>
        <v>23</v>
      </c>
      <c r="AB19" s="20">
        <f>[15]Janeiro!$G$31</f>
        <v>17</v>
      </c>
      <c r="AC19" s="20">
        <f>[15]Janeiro!$G$32</f>
        <v>26</v>
      </c>
      <c r="AD19" s="20">
        <f>[15]Janeiro!$G$33</f>
        <v>25</v>
      </c>
      <c r="AE19" s="20">
        <f>[15]Janeiro!$G$34</f>
        <v>27</v>
      </c>
      <c r="AF19" s="20">
        <f>[15]Janeiro!$G$35</f>
        <v>39</v>
      </c>
      <c r="AG19" s="38">
        <f t="shared" si="5"/>
        <v>17</v>
      </c>
      <c r="AH19" s="41">
        <f t="shared" si="6"/>
        <v>39.387096774193552</v>
      </c>
    </row>
    <row r="20" spans="1:34" ht="17.100000000000001" customHeight="1" x14ac:dyDescent="0.2">
      <c r="A20" s="17" t="s">
        <v>11</v>
      </c>
      <c r="B20" s="20">
        <f>[16]Janeiro!$G$5</f>
        <v>71</v>
      </c>
      <c r="C20" s="20">
        <f>[16]Janeiro!$G$6</f>
        <v>51</v>
      </c>
      <c r="D20" s="20">
        <f>[16]Janeiro!$G$7</f>
        <v>46</v>
      </c>
      <c r="E20" s="20">
        <f>[16]Janeiro!$G$8</f>
        <v>55</v>
      </c>
      <c r="F20" s="20">
        <f>[16]Janeiro!$G$9</f>
        <v>41</v>
      </c>
      <c r="G20" s="20">
        <f>[16]Janeiro!$G$10</f>
        <v>52</v>
      </c>
      <c r="H20" s="20">
        <f>[16]Janeiro!$G$11</f>
        <v>52</v>
      </c>
      <c r="I20" s="20">
        <f>[16]Janeiro!$G$12</f>
        <v>52</v>
      </c>
      <c r="J20" s="20">
        <f>[16]Janeiro!$G$13</f>
        <v>87</v>
      </c>
      <c r="K20" s="20">
        <f>[16]Janeiro!$G$14</f>
        <v>63</v>
      </c>
      <c r="L20" s="20">
        <f>[16]Janeiro!$G$15</f>
        <v>47</v>
      </c>
      <c r="M20" s="20">
        <f>[16]Janeiro!$G$16</f>
        <v>48</v>
      </c>
      <c r="N20" s="20">
        <f>[16]Janeiro!$G$17</f>
        <v>52</v>
      </c>
      <c r="O20" s="20">
        <f>[16]Janeiro!$G$18</f>
        <v>48</v>
      </c>
      <c r="P20" s="20">
        <f>[16]Janeiro!$G$19</f>
        <v>46</v>
      </c>
      <c r="Q20" s="20">
        <f>[16]Janeiro!$G$20</f>
        <v>46</v>
      </c>
      <c r="R20" s="20">
        <f>[16]Janeiro!$G$21</f>
        <v>47</v>
      </c>
      <c r="S20" s="20">
        <f>[16]Janeiro!$G$22</f>
        <v>39</v>
      </c>
      <c r="T20" s="20">
        <f>[16]Janeiro!$G$23</f>
        <v>45</v>
      </c>
      <c r="U20" s="20">
        <f>[16]Janeiro!$G$24</f>
        <v>33</v>
      </c>
      <c r="V20" s="20">
        <f>[16]Janeiro!$G$25</f>
        <v>42</v>
      </c>
      <c r="W20" s="20">
        <f>[16]Janeiro!$G$26</f>
        <v>39</v>
      </c>
      <c r="X20" s="20">
        <f>[16]Janeiro!$G$27</f>
        <v>27</v>
      </c>
      <c r="Y20" s="20">
        <f>[16]Janeiro!$G$28</f>
        <v>34</v>
      </c>
      <c r="Z20" s="20">
        <f>[16]Janeiro!$G$29</f>
        <v>50</v>
      </c>
      <c r="AA20" s="20">
        <f>[16]Janeiro!$G$30</f>
        <v>26</v>
      </c>
      <c r="AB20" s="20">
        <f>[16]Janeiro!$G$31</f>
        <v>13</v>
      </c>
      <c r="AC20" s="20">
        <f>[16]Janeiro!$G$32</f>
        <v>28</v>
      </c>
      <c r="AD20" s="20">
        <f>[16]Janeiro!$G$33</f>
        <v>28</v>
      </c>
      <c r="AE20" s="20">
        <f>[16]Janeiro!$G$34</f>
        <v>32</v>
      </c>
      <c r="AF20" s="20">
        <f>[16]Janeiro!$G$35</f>
        <v>48</v>
      </c>
      <c r="AG20" s="38">
        <f t="shared" si="5"/>
        <v>13</v>
      </c>
      <c r="AH20" s="41">
        <f t="shared" si="6"/>
        <v>44.774193548387096</v>
      </c>
    </row>
    <row r="21" spans="1:34" ht="17.100000000000001" customHeight="1" x14ac:dyDescent="0.2">
      <c r="A21" s="17" t="s">
        <v>12</v>
      </c>
      <c r="B21" s="20">
        <f>[17]Janeiro!$G$5</f>
        <v>58</v>
      </c>
      <c r="C21" s="20">
        <f>[17]Janeiro!$G$6</f>
        <v>51</v>
      </c>
      <c r="D21" s="20">
        <f>[17]Janeiro!$G$7</f>
        <v>51</v>
      </c>
      <c r="E21" s="20">
        <f>[17]Janeiro!$G$8</f>
        <v>45</v>
      </c>
      <c r="F21" s="20">
        <f>[17]Janeiro!$G$9</f>
        <v>45</v>
      </c>
      <c r="G21" s="20">
        <f>[17]Janeiro!$G$10</f>
        <v>52</v>
      </c>
      <c r="H21" s="20">
        <f>[17]Janeiro!$G$11</f>
        <v>52</v>
      </c>
      <c r="I21" s="20">
        <f>[17]Janeiro!$G$12</f>
        <v>38</v>
      </c>
      <c r="J21" s="20">
        <f>[17]Janeiro!$G$13</f>
        <v>58</v>
      </c>
      <c r="K21" s="20">
        <f>[17]Janeiro!$G$14</f>
        <v>51</v>
      </c>
      <c r="L21" s="20">
        <f>[17]Janeiro!$G$15</f>
        <v>36</v>
      </c>
      <c r="M21" s="20">
        <f>[17]Janeiro!$G$16</f>
        <v>32</v>
      </c>
      <c r="N21" s="20">
        <f>[17]Janeiro!$G$17</f>
        <v>26</v>
      </c>
      <c r="O21" s="20">
        <f>[17]Janeiro!$G$18</f>
        <v>49</v>
      </c>
      <c r="P21" s="20">
        <f>[17]Janeiro!$G$19</f>
        <v>50</v>
      </c>
      <c r="Q21" s="20">
        <f>[17]Janeiro!$G$20</f>
        <v>35</v>
      </c>
      <c r="R21" s="20">
        <f>[17]Janeiro!$G$21</f>
        <v>35</v>
      </c>
      <c r="S21" s="20">
        <f>[17]Janeiro!$G$22</f>
        <v>51</v>
      </c>
      <c r="T21" s="20">
        <f>[17]Janeiro!$G$23</f>
        <v>53</v>
      </c>
      <c r="U21" s="20">
        <f>[17]Janeiro!$G$24</f>
        <v>31</v>
      </c>
      <c r="V21" s="20">
        <f>[17]Janeiro!$G$25</f>
        <v>37</v>
      </c>
      <c r="W21" s="20">
        <f>[17]Janeiro!$G$26</f>
        <v>33</v>
      </c>
      <c r="X21" s="20">
        <f>[17]Janeiro!$G$27</f>
        <v>28</v>
      </c>
      <c r="Y21" s="20">
        <f>[17]Janeiro!$G$28</f>
        <v>41</v>
      </c>
      <c r="Z21" s="20">
        <f>[17]Janeiro!$G$29</f>
        <v>58</v>
      </c>
      <c r="AA21" s="20">
        <f>[17]Janeiro!$G$30</f>
        <v>36</v>
      </c>
      <c r="AB21" s="20">
        <f>[17]Janeiro!$G$31</f>
        <v>15</v>
      </c>
      <c r="AC21" s="20">
        <f>[17]Janeiro!$G$32</f>
        <v>29</v>
      </c>
      <c r="AD21" s="20">
        <f>[17]Janeiro!$G$33</f>
        <v>26</v>
      </c>
      <c r="AE21" s="20">
        <f>[17]Janeiro!$G$34</f>
        <v>30</v>
      </c>
      <c r="AF21" s="20">
        <f>[17]Janeiro!$G$35</f>
        <v>45</v>
      </c>
      <c r="AG21" s="38">
        <f t="shared" si="5"/>
        <v>15</v>
      </c>
      <c r="AH21" s="41">
        <f t="shared" si="6"/>
        <v>41.193548387096776</v>
      </c>
    </row>
    <row r="22" spans="1:34" ht="17.100000000000001" customHeight="1" x14ac:dyDescent="0.2">
      <c r="A22" s="17" t="s">
        <v>13</v>
      </c>
      <c r="B22" s="20">
        <f>[18]Janeiro!$G$5</f>
        <v>50</v>
      </c>
      <c r="C22" s="20">
        <f>[18]Janeiro!$G$6</f>
        <v>58</v>
      </c>
      <c r="D22" s="20">
        <f>[18]Janeiro!$G$7</f>
        <v>48</v>
      </c>
      <c r="E22" s="20">
        <f>[18]Janeiro!$G$8</f>
        <v>43</v>
      </c>
      <c r="F22" s="20">
        <f>[18]Janeiro!$G$9</f>
        <v>49</v>
      </c>
      <c r="G22" s="20">
        <f>[18]Janeiro!$G$10</f>
        <v>45</v>
      </c>
      <c r="H22" s="20">
        <f>[18]Janeiro!$G$11</f>
        <v>49</v>
      </c>
      <c r="I22" s="20">
        <f>[18]Janeiro!$G$12</f>
        <v>44</v>
      </c>
      <c r="J22" s="20">
        <f>[18]Janeiro!$G$13</f>
        <v>42</v>
      </c>
      <c r="K22" s="20">
        <f>[18]Janeiro!$G$14</f>
        <v>67</v>
      </c>
      <c r="L22" s="20">
        <f>[18]Janeiro!$G$15</f>
        <v>48</v>
      </c>
      <c r="M22" s="20">
        <f>[18]Janeiro!$G$16</f>
        <v>42</v>
      </c>
      <c r="N22" s="20">
        <f>[18]Janeiro!$G$17</f>
        <v>46</v>
      </c>
      <c r="O22" s="20">
        <f>[18]Janeiro!$G$18</f>
        <v>50</v>
      </c>
      <c r="P22" s="20">
        <f>[18]Janeiro!$G$19</f>
        <v>50</v>
      </c>
      <c r="Q22" s="20">
        <f>[18]Janeiro!$G$20</f>
        <v>39</v>
      </c>
      <c r="R22" s="20">
        <f>[18]Janeiro!$G$21</f>
        <v>48</v>
      </c>
      <c r="S22" s="20">
        <f>[18]Janeiro!$G$22</f>
        <v>55</v>
      </c>
      <c r="T22" s="20">
        <f>[18]Janeiro!$G$23</f>
        <v>41</v>
      </c>
      <c r="U22" s="20">
        <f>[18]Janeiro!$G$24</f>
        <v>31</v>
      </c>
      <c r="V22" s="20">
        <f>[18]Janeiro!$G$25</f>
        <v>34</v>
      </c>
      <c r="W22" s="20">
        <f>[18]Janeiro!$G$26</f>
        <v>50</v>
      </c>
      <c r="X22" s="20">
        <f>[18]Janeiro!$G$27</f>
        <v>42</v>
      </c>
      <c r="Y22" s="20">
        <f>[18]Janeiro!$G$28</f>
        <v>50</v>
      </c>
      <c r="Z22" s="20">
        <f>[18]Janeiro!$G$29</f>
        <v>47</v>
      </c>
      <c r="AA22" s="20">
        <f>[18]Janeiro!$G$30</f>
        <v>56</v>
      </c>
      <c r="AB22" s="20">
        <f>[18]Janeiro!$G$31</f>
        <v>32</v>
      </c>
      <c r="AC22" s="20">
        <f>[18]Janeiro!$G$32</f>
        <v>34</v>
      </c>
      <c r="AD22" s="20">
        <f>[18]Janeiro!$G$33</f>
        <v>36</v>
      </c>
      <c r="AE22" s="20">
        <f>[18]Janeiro!$G$34</f>
        <v>51</v>
      </c>
      <c r="AF22" s="20">
        <f>[18]Janeiro!$G$35</f>
        <v>52</v>
      </c>
      <c r="AG22" s="38">
        <f t="shared" si="5"/>
        <v>31</v>
      </c>
      <c r="AH22" s="41">
        <f t="shared" si="6"/>
        <v>46.096774193548384</v>
      </c>
    </row>
    <row r="23" spans="1:34" ht="17.100000000000001" customHeight="1" x14ac:dyDescent="0.2">
      <c r="A23" s="17" t="s">
        <v>14</v>
      </c>
      <c r="B23" s="20">
        <f>[19]Janeiro!$G$5</f>
        <v>43</v>
      </c>
      <c r="C23" s="20">
        <f>[19]Janeiro!$G$6</f>
        <v>47</v>
      </c>
      <c r="D23" s="20">
        <f>[19]Janeiro!$G$7</f>
        <v>39</v>
      </c>
      <c r="E23" s="20">
        <f>[19]Janeiro!$G$8</f>
        <v>40</v>
      </c>
      <c r="F23" s="20">
        <f>[19]Janeiro!$G$9</f>
        <v>40</v>
      </c>
      <c r="G23" s="20">
        <f>[19]Janeiro!$G$10</f>
        <v>31</v>
      </c>
      <c r="H23" s="20">
        <f>[19]Janeiro!$G$11</f>
        <v>47</v>
      </c>
      <c r="I23" s="20">
        <f>[19]Janeiro!$G$12</f>
        <v>42</v>
      </c>
      <c r="J23" s="20">
        <f>[19]Janeiro!$G$13</f>
        <v>54</v>
      </c>
      <c r="K23" s="20">
        <f>[19]Janeiro!$G$14</f>
        <v>66</v>
      </c>
      <c r="L23" s="20">
        <f>[19]Janeiro!$G$15</f>
        <v>55</v>
      </c>
      <c r="M23" s="20">
        <f>[19]Janeiro!$G$16</f>
        <v>66</v>
      </c>
      <c r="N23" s="20">
        <f>[19]Janeiro!$G$17</f>
        <v>54</v>
      </c>
      <c r="O23" s="20">
        <f>[19]Janeiro!$G$18</f>
        <v>54</v>
      </c>
      <c r="P23" s="20">
        <f>[19]Janeiro!$G$19</f>
        <v>52</v>
      </c>
      <c r="Q23" s="20">
        <f>[19]Janeiro!$G$20</f>
        <v>66</v>
      </c>
      <c r="R23" s="20">
        <f>[19]Janeiro!$G$21</f>
        <v>43</v>
      </c>
      <c r="S23" s="20">
        <f>[19]Janeiro!$G$22</f>
        <v>47</v>
      </c>
      <c r="T23" s="20">
        <f>[19]Janeiro!$G$23</f>
        <v>44</v>
      </c>
      <c r="U23" s="20">
        <f>[19]Janeiro!$G$24</f>
        <v>52</v>
      </c>
      <c r="V23" s="20">
        <f>[19]Janeiro!$G$25</f>
        <v>55</v>
      </c>
      <c r="W23" s="20">
        <f>[19]Janeiro!$G$26</f>
        <v>49</v>
      </c>
      <c r="X23" s="20">
        <f>[19]Janeiro!$G$27</f>
        <v>47</v>
      </c>
      <c r="Y23" s="20">
        <f>[19]Janeiro!$G$28</f>
        <v>52</v>
      </c>
      <c r="Z23" s="20">
        <f>[19]Janeiro!$G$29</f>
        <v>54</v>
      </c>
      <c r="AA23" s="20">
        <f>[19]Janeiro!$G$30</f>
        <v>59</v>
      </c>
      <c r="AB23" s="20">
        <f>[19]Janeiro!$G$31</f>
        <v>50</v>
      </c>
      <c r="AC23" s="20">
        <f>[19]Janeiro!$G$32</f>
        <v>51</v>
      </c>
      <c r="AD23" s="20">
        <f>[19]Janeiro!$G$33</f>
        <v>53</v>
      </c>
      <c r="AE23" s="20">
        <f>[19]Janeiro!$G$34</f>
        <v>50</v>
      </c>
      <c r="AF23" s="20">
        <f>[19]Janeiro!$G$35</f>
        <v>72</v>
      </c>
      <c r="AG23" s="38">
        <f t="shared" si="5"/>
        <v>31</v>
      </c>
      <c r="AH23" s="41">
        <f t="shared" si="6"/>
        <v>50.774193548387096</v>
      </c>
    </row>
    <row r="24" spans="1:34" ht="17.100000000000001" customHeight="1" x14ac:dyDescent="0.2">
      <c r="A24" s="17" t="s">
        <v>15</v>
      </c>
      <c r="B24" s="20">
        <f>[20]Janeiro!$G$5</f>
        <v>72</v>
      </c>
      <c r="C24" s="20">
        <f>[20]Janeiro!$G$6</f>
        <v>52</v>
      </c>
      <c r="D24" s="20">
        <f>[20]Janeiro!$G$7</f>
        <v>54</v>
      </c>
      <c r="E24" s="20">
        <f>[20]Janeiro!$G$8</f>
        <v>56</v>
      </c>
      <c r="F24" s="20">
        <f>[20]Janeiro!$G$9</f>
        <v>45</v>
      </c>
      <c r="G24" s="20">
        <f>[20]Janeiro!$G$10</f>
        <v>46</v>
      </c>
      <c r="H24" s="20">
        <f>[20]Janeiro!$G$11</f>
        <v>55</v>
      </c>
      <c r="I24" s="20">
        <f>[20]Janeiro!$G$12</f>
        <v>43</v>
      </c>
      <c r="J24" s="20">
        <f>[20]Janeiro!$G$13</f>
        <v>67</v>
      </c>
      <c r="K24" s="20">
        <f>[20]Janeiro!$G$14</f>
        <v>56</v>
      </c>
      <c r="L24" s="20">
        <f>[20]Janeiro!$G$15</f>
        <v>44</v>
      </c>
      <c r="M24" s="20">
        <f>[20]Janeiro!$G$16</f>
        <v>43</v>
      </c>
      <c r="N24" s="20">
        <f>[20]Janeiro!$G$17</f>
        <v>54</v>
      </c>
      <c r="O24" s="20">
        <f>[20]Janeiro!$G$18</f>
        <v>50</v>
      </c>
      <c r="P24" s="20">
        <f>[20]Janeiro!$G$19</f>
        <v>46</v>
      </c>
      <c r="Q24" s="20">
        <f>[20]Janeiro!$G$20</f>
        <v>36</v>
      </c>
      <c r="R24" s="20">
        <f>[20]Janeiro!$G$21</f>
        <v>43</v>
      </c>
      <c r="S24" s="20">
        <f>[20]Janeiro!$G$22</f>
        <v>39</v>
      </c>
      <c r="T24" s="20">
        <f>[20]Janeiro!$G$23</f>
        <v>30</v>
      </c>
      <c r="U24" s="20">
        <f>[20]Janeiro!$G$24</f>
        <v>35</v>
      </c>
      <c r="V24" s="20">
        <f>[20]Janeiro!$G$25</f>
        <v>44</v>
      </c>
      <c r="W24" s="20">
        <f>[20]Janeiro!$G$26</f>
        <v>35</v>
      </c>
      <c r="X24" s="20">
        <f>[20]Janeiro!$G$27</f>
        <v>30</v>
      </c>
      <c r="Y24" s="20">
        <f>[20]Janeiro!$G$28</f>
        <v>31</v>
      </c>
      <c r="Z24" s="20">
        <f>[20]Janeiro!$G$29</f>
        <v>49</v>
      </c>
      <c r="AA24" s="20">
        <f>[20]Janeiro!$G$30</f>
        <v>33</v>
      </c>
      <c r="AB24" s="20">
        <f>[20]Janeiro!$G$31</f>
        <v>15</v>
      </c>
      <c r="AC24" s="20">
        <f>[20]Janeiro!$G$32</f>
        <v>27</v>
      </c>
      <c r="AD24" s="20">
        <f>[20]Janeiro!$G$33</f>
        <v>29</v>
      </c>
      <c r="AE24" s="20">
        <f>[20]Janeiro!$G$34</f>
        <v>29</v>
      </c>
      <c r="AF24" s="20">
        <f>[20]Janeiro!$G$35</f>
        <v>33</v>
      </c>
      <c r="AG24" s="38">
        <f t="shared" si="5"/>
        <v>15</v>
      </c>
      <c r="AH24" s="41">
        <f t="shared" si="6"/>
        <v>42.612903225806448</v>
      </c>
    </row>
    <row r="25" spans="1:34" ht="17.100000000000001" customHeight="1" x14ac:dyDescent="0.2">
      <c r="A25" s="17" t="s">
        <v>16</v>
      </c>
      <c r="B25" s="20">
        <f>[21]Janeiro!$G$5</f>
        <v>70</v>
      </c>
      <c r="C25" s="20">
        <f>[21]Janeiro!$G$6</f>
        <v>50</v>
      </c>
      <c r="D25" s="20">
        <f>[21]Janeiro!$G$7</f>
        <v>43</v>
      </c>
      <c r="E25" s="20">
        <f>[21]Janeiro!$G$8</f>
        <v>35</v>
      </c>
      <c r="F25" s="20">
        <f>[21]Janeiro!$G$9</f>
        <v>37</v>
      </c>
      <c r="G25" s="20">
        <f>[21]Janeiro!$G$10</f>
        <v>40</v>
      </c>
      <c r="H25" s="20">
        <f>[21]Janeiro!$G$11</f>
        <v>37</v>
      </c>
      <c r="I25" s="20">
        <f>[21]Janeiro!$G$12</f>
        <v>38</v>
      </c>
      <c r="J25" s="20">
        <f>[21]Janeiro!$G$13</f>
        <v>48</v>
      </c>
      <c r="K25" s="20">
        <f>[21]Janeiro!$G$14</f>
        <v>42</v>
      </c>
      <c r="L25" s="20">
        <f>[21]Janeiro!$G$15</f>
        <v>34</v>
      </c>
      <c r="M25" s="20">
        <f>[21]Janeiro!$G$16</f>
        <v>20</v>
      </c>
      <c r="N25" s="20">
        <f>[21]Janeiro!$G$17</f>
        <v>21</v>
      </c>
      <c r="O25" s="20">
        <f>[21]Janeiro!$G$18</f>
        <v>20</v>
      </c>
      <c r="P25" s="20">
        <f>[21]Janeiro!$G$19</f>
        <v>32</v>
      </c>
      <c r="Q25" s="20">
        <f>[21]Janeiro!$G$20</f>
        <v>23</v>
      </c>
      <c r="R25" s="20">
        <f>[21]Janeiro!$G$21</f>
        <v>37</v>
      </c>
      <c r="S25" s="20">
        <f>[21]Janeiro!$G$22</f>
        <v>39</v>
      </c>
      <c r="T25" s="20">
        <f>[21]Janeiro!$G$23</f>
        <v>26</v>
      </c>
      <c r="U25" s="20">
        <f>[21]Janeiro!$G$24</f>
        <v>21</v>
      </c>
      <c r="V25" s="20">
        <f>[21]Janeiro!$G$25</f>
        <v>30</v>
      </c>
      <c r="W25" s="20">
        <f>[21]Janeiro!$G$26</f>
        <v>31</v>
      </c>
      <c r="X25" s="20">
        <f>[21]Janeiro!$G$27</f>
        <v>26</v>
      </c>
      <c r="Y25" s="20">
        <f>[21]Janeiro!$G$28</f>
        <v>26</v>
      </c>
      <c r="Z25" s="20">
        <f>[21]Janeiro!$G$29</f>
        <v>38</v>
      </c>
      <c r="AA25" s="20">
        <f>[21]Janeiro!$G$30</f>
        <v>34</v>
      </c>
      <c r="AB25" s="20">
        <f>[21]Janeiro!$G$31</f>
        <v>16</v>
      </c>
      <c r="AC25" s="20">
        <f>[21]Janeiro!$G$32</f>
        <v>11</v>
      </c>
      <c r="AD25" s="20">
        <f>[21]Janeiro!$G$33</f>
        <v>15</v>
      </c>
      <c r="AE25" s="20">
        <f>[21]Janeiro!$G$34</f>
        <v>21</v>
      </c>
      <c r="AF25" s="20">
        <f>[21]Janeiro!$G$35</f>
        <v>28</v>
      </c>
      <c r="AG25" s="38">
        <f t="shared" si="5"/>
        <v>11</v>
      </c>
      <c r="AH25" s="41">
        <f t="shared" si="6"/>
        <v>31.903225806451612</v>
      </c>
    </row>
    <row r="26" spans="1:34" ht="17.100000000000001" customHeight="1" x14ac:dyDescent="0.2">
      <c r="A26" s="17" t="s">
        <v>17</v>
      </c>
      <c r="B26" s="20">
        <f>[22]Janeiro!$G$5</f>
        <v>66</v>
      </c>
      <c r="C26" s="20">
        <f>[22]Janeiro!$G$6</f>
        <v>50</v>
      </c>
      <c r="D26" s="20">
        <f>[22]Janeiro!$G$7</f>
        <v>53</v>
      </c>
      <c r="E26" s="20">
        <f>[22]Janeiro!$G$8</f>
        <v>53</v>
      </c>
      <c r="F26" s="20">
        <f>[22]Janeiro!$G$9</f>
        <v>41</v>
      </c>
      <c r="G26" s="20">
        <f>[22]Janeiro!$G$10</f>
        <v>46</v>
      </c>
      <c r="H26" s="20">
        <f>[22]Janeiro!$G$11</f>
        <v>50</v>
      </c>
      <c r="I26" s="20">
        <f>[22]Janeiro!$G$12</f>
        <v>53</v>
      </c>
      <c r="J26" s="20">
        <f>[22]Janeiro!$G$13</f>
        <v>77</v>
      </c>
      <c r="K26" s="20">
        <f>[22]Janeiro!$G$14</f>
        <v>61</v>
      </c>
      <c r="L26" s="20">
        <f>[22]Janeiro!$G$15</f>
        <v>42</v>
      </c>
      <c r="M26" s="20">
        <f>[22]Janeiro!$G$16</f>
        <v>43</v>
      </c>
      <c r="N26" s="20">
        <f>[22]Janeiro!$G$17</f>
        <v>51</v>
      </c>
      <c r="O26" s="20">
        <f>[22]Janeiro!$G$18</f>
        <v>49</v>
      </c>
      <c r="P26" s="20">
        <f>[22]Janeiro!$G$19</f>
        <v>41</v>
      </c>
      <c r="Q26" s="20">
        <f>[22]Janeiro!$G$20</f>
        <v>43</v>
      </c>
      <c r="R26" s="20">
        <f>[22]Janeiro!$G$21</f>
        <v>53</v>
      </c>
      <c r="S26" s="20">
        <f>[22]Janeiro!$G$22</f>
        <v>38</v>
      </c>
      <c r="T26" s="20">
        <f>[22]Janeiro!$G$23</f>
        <v>40</v>
      </c>
      <c r="U26" s="20">
        <f>[22]Janeiro!$G$24</f>
        <v>40</v>
      </c>
      <c r="V26" s="20">
        <f>[22]Janeiro!$G$25</f>
        <v>42</v>
      </c>
      <c r="W26" s="20">
        <f>[22]Janeiro!$G$26</f>
        <v>37</v>
      </c>
      <c r="X26" s="20">
        <f>[22]Janeiro!$G$27</f>
        <v>29</v>
      </c>
      <c r="Y26" s="20">
        <f>[22]Janeiro!$G$28</f>
        <v>32</v>
      </c>
      <c r="Z26" s="20">
        <f>[22]Janeiro!$G$29</f>
        <v>55</v>
      </c>
      <c r="AA26" s="20">
        <f>[22]Janeiro!$G$30</f>
        <v>29</v>
      </c>
      <c r="AB26" s="20">
        <f>[22]Janeiro!$G$31</f>
        <v>26</v>
      </c>
      <c r="AC26" s="20">
        <f>[22]Janeiro!$G$32</f>
        <v>32</v>
      </c>
      <c r="AD26" s="20">
        <f>[22]Janeiro!$G$33</f>
        <v>30</v>
      </c>
      <c r="AE26" s="20">
        <f>[22]Janeiro!$G$34</f>
        <v>33</v>
      </c>
      <c r="AF26" s="20">
        <f>[22]Janeiro!$G$35</f>
        <v>48</v>
      </c>
      <c r="AG26" s="38">
        <f t="shared" si="5"/>
        <v>26</v>
      </c>
      <c r="AH26" s="41">
        <f t="shared" si="6"/>
        <v>44.612903225806448</v>
      </c>
    </row>
    <row r="27" spans="1:34" ht="17.100000000000001" customHeight="1" x14ac:dyDescent="0.2">
      <c r="A27" s="17" t="s">
        <v>18</v>
      </c>
      <c r="B27" s="20">
        <f>[23]Janeiro!$G$5</f>
        <v>57</v>
      </c>
      <c r="C27" s="20">
        <f>[23]Janeiro!$G$6</f>
        <v>59</v>
      </c>
      <c r="D27" s="20">
        <f>[23]Janeiro!$G$7</f>
        <v>48</v>
      </c>
      <c r="E27" s="20">
        <f>[23]Janeiro!$G$8</f>
        <v>53</v>
      </c>
      <c r="F27" s="20">
        <f>[23]Janeiro!$G$9</f>
        <v>53</v>
      </c>
      <c r="G27" s="20">
        <f>[23]Janeiro!$G$10</f>
        <v>47</v>
      </c>
      <c r="H27" s="20">
        <f>[23]Janeiro!$G$11</f>
        <v>57</v>
      </c>
      <c r="I27" s="20">
        <f>[23]Janeiro!$G$12</f>
        <v>50</v>
      </c>
      <c r="J27" s="20">
        <f>[23]Janeiro!$G$13</f>
        <v>60</v>
      </c>
      <c r="K27" s="20">
        <f>[23]Janeiro!$G$14</f>
        <v>67</v>
      </c>
      <c r="L27" s="20">
        <f>[23]Janeiro!$G$15</f>
        <v>59</v>
      </c>
      <c r="M27" s="20">
        <f>[23]Janeiro!$G$16</f>
        <v>53</v>
      </c>
      <c r="N27" s="20">
        <f>[23]Janeiro!$G$17</f>
        <v>68</v>
      </c>
      <c r="O27" s="20">
        <f>[23]Janeiro!$G$18</f>
        <v>74</v>
      </c>
      <c r="P27" s="20">
        <f>[23]Janeiro!$G$19</f>
        <v>59</v>
      </c>
      <c r="Q27" s="20">
        <f>[23]Janeiro!$G$20</f>
        <v>61</v>
      </c>
      <c r="R27" s="20">
        <f>[23]Janeiro!$G$21</f>
        <v>55</v>
      </c>
      <c r="S27" s="20">
        <f>[23]Janeiro!$G$22</f>
        <v>52</v>
      </c>
      <c r="T27" s="20">
        <f>[23]Janeiro!$G$23</f>
        <v>42</v>
      </c>
      <c r="U27" s="20">
        <f>[23]Janeiro!$G$24</f>
        <v>48</v>
      </c>
      <c r="V27" s="20">
        <f>[23]Janeiro!$G$25</f>
        <v>53</v>
      </c>
      <c r="W27" s="20">
        <f>[23]Janeiro!$G$26</f>
        <v>47</v>
      </c>
      <c r="X27" s="20">
        <f>[23]Janeiro!$G$27</f>
        <v>48</v>
      </c>
      <c r="Y27" s="20">
        <f>[23]Janeiro!$G$28</f>
        <v>41</v>
      </c>
      <c r="Z27" s="20">
        <f>[23]Janeiro!$G$29</f>
        <v>62</v>
      </c>
      <c r="AA27" s="20">
        <f>[23]Janeiro!$G$30</f>
        <v>67</v>
      </c>
      <c r="AB27" s="20">
        <f>[23]Janeiro!$G$31</f>
        <v>42</v>
      </c>
      <c r="AC27" s="20">
        <f>[23]Janeiro!$G$32</f>
        <v>47</v>
      </c>
      <c r="AD27" s="20">
        <f>[23]Janeiro!$G$33</f>
        <v>48</v>
      </c>
      <c r="AE27" s="20">
        <f>[23]Janeiro!$G$34</f>
        <v>52</v>
      </c>
      <c r="AF27" s="20">
        <f>[23]Janeiro!$G$35</f>
        <v>62</v>
      </c>
      <c r="AG27" s="38">
        <f>MIN(B27:AF27)</f>
        <v>41</v>
      </c>
      <c r="AH27" s="41">
        <f t="shared" si="6"/>
        <v>54.548387096774192</v>
      </c>
    </row>
    <row r="28" spans="1:34" ht="17.100000000000001" customHeight="1" x14ac:dyDescent="0.2">
      <c r="A28" s="17" t="s">
        <v>19</v>
      </c>
      <c r="B28" s="20">
        <f>[24]Janeiro!$G$5</f>
        <v>81</v>
      </c>
      <c r="C28" s="20">
        <f>[24]Janeiro!$G$6</f>
        <v>53</v>
      </c>
      <c r="D28" s="20">
        <f>[24]Janeiro!$G$7</f>
        <v>59</v>
      </c>
      <c r="E28" s="20">
        <f>[24]Janeiro!$G$8</f>
        <v>60</v>
      </c>
      <c r="F28" s="20">
        <f>[24]Janeiro!$G$9</f>
        <v>43</v>
      </c>
      <c r="G28" s="20">
        <f>[24]Janeiro!$G$10</f>
        <v>43</v>
      </c>
      <c r="H28" s="20">
        <f>[24]Janeiro!$G$11</f>
        <v>52</v>
      </c>
      <c r="I28" s="20">
        <f>[24]Janeiro!$G$12</f>
        <v>64</v>
      </c>
      <c r="J28" s="20">
        <f>[24]Janeiro!$G$13</f>
        <v>75</v>
      </c>
      <c r="K28" s="20">
        <f>[24]Janeiro!$G$14</f>
        <v>56</v>
      </c>
      <c r="L28" s="20">
        <f>[24]Janeiro!$G$15</f>
        <v>47</v>
      </c>
      <c r="M28" s="20">
        <f>[24]Janeiro!$G$16</f>
        <v>38</v>
      </c>
      <c r="N28" s="20">
        <f>[24]Janeiro!$G$17</f>
        <v>50</v>
      </c>
      <c r="O28" s="20">
        <f>[24]Janeiro!$G$18</f>
        <v>43</v>
      </c>
      <c r="P28" s="20">
        <f>[24]Janeiro!$G$19</f>
        <v>45</v>
      </c>
      <c r="Q28" s="20">
        <f>[24]Janeiro!$G$20</f>
        <v>39</v>
      </c>
      <c r="R28" s="20">
        <f>[24]Janeiro!$G$21</f>
        <v>32</v>
      </c>
      <c r="S28" s="20">
        <f>[24]Janeiro!$G$22</f>
        <v>34</v>
      </c>
      <c r="T28" s="20">
        <f>[24]Janeiro!$G$23</f>
        <v>35</v>
      </c>
      <c r="U28" s="20">
        <f>[24]Janeiro!$G$24</f>
        <v>34</v>
      </c>
      <c r="V28" s="20">
        <f>[24]Janeiro!$G$25</f>
        <v>39</v>
      </c>
      <c r="W28" s="20">
        <f>[24]Janeiro!$G$26</f>
        <v>35</v>
      </c>
      <c r="X28" s="20">
        <f>[24]Janeiro!$G$27</f>
        <v>32</v>
      </c>
      <c r="Y28" s="20">
        <f>[24]Janeiro!$G$28</f>
        <v>32</v>
      </c>
      <c r="Z28" s="20">
        <f>[24]Janeiro!$G$29</f>
        <v>46</v>
      </c>
      <c r="AA28" s="20">
        <f>[24]Janeiro!$G$30</f>
        <v>23</v>
      </c>
      <c r="AB28" s="20">
        <f>[24]Janeiro!$G$31</f>
        <v>21</v>
      </c>
      <c r="AC28" s="20">
        <f>[24]Janeiro!$G$32</f>
        <v>28</v>
      </c>
      <c r="AD28" s="20">
        <f>[24]Janeiro!$G$33</f>
        <v>31</v>
      </c>
      <c r="AE28" s="20">
        <f>[24]Janeiro!$G$34</f>
        <v>26</v>
      </c>
      <c r="AF28" s="20">
        <f>[24]Janeiro!$G$35</f>
        <v>32</v>
      </c>
      <c r="AG28" s="38">
        <f t="shared" si="5"/>
        <v>21</v>
      </c>
      <c r="AH28" s="41">
        <f t="shared" si="6"/>
        <v>42.838709677419352</v>
      </c>
    </row>
    <row r="29" spans="1:34" ht="17.100000000000001" customHeight="1" x14ac:dyDescent="0.2">
      <c r="A29" s="17" t="s">
        <v>31</v>
      </c>
      <c r="B29" s="20">
        <f>[25]Janeiro!$G$5</f>
        <v>57</v>
      </c>
      <c r="C29" s="20">
        <f>[25]Janeiro!$G$6</f>
        <v>53</v>
      </c>
      <c r="D29" s="20">
        <f>[25]Janeiro!$G$7</f>
        <v>44</v>
      </c>
      <c r="E29" s="20">
        <f>[25]Janeiro!$G$8</f>
        <v>52</v>
      </c>
      <c r="F29" s="20">
        <f>[25]Janeiro!$G$9</f>
        <v>39</v>
      </c>
      <c r="G29" s="20">
        <f>[25]Janeiro!$G$10</f>
        <v>53</v>
      </c>
      <c r="H29" s="20">
        <f>[25]Janeiro!$G$11</f>
        <v>54</v>
      </c>
      <c r="I29" s="20">
        <f>[25]Janeiro!$G$12</f>
        <v>62</v>
      </c>
      <c r="J29" s="20">
        <f>[25]Janeiro!$G$13</f>
        <v>72</v>
      </c>
      <c r="K29" s="20">
        <f>[25]Janeiro!$G$14</f>
        <v>55</v>
      </c>
      <c r="L29" s="20">
        <f>[25]Janeiro!$G$15</f>
        <v>41</v>
      </c>
      <c r="M29" s="20">
        <f>[25]Janeiro!$G$16</f>
        <v>42</v>
      </c>
      <c r="N29" s="20">
        <f>[25]Janeiro!$G$17</f>
        <v>51</v>
      </c>
      <c r="O29" s="20">
        <f>[25]Janeiro!$G$18</f>
        <v>46</v>
      </c>
      <c r="P29" s="20">
        <f>[25]Janeiro!$G$19</f>
        <v>48</v>
      </c>
      <c r="Q29" s="20">
        <f>[25]Janeiro!$G$20</f>
        <v>41</v>
      </c>
      <c r="R29" s="20">
        <f>[25]Janeiro!$G$21</f>
        <v>48</v>
      </c>
      <c r="S29" s="20">
        <f>[25]Janeiro!$G$22</f>
        <v>39</v>
      </c>
      <c r="T29" s="20">
        <f>[25]Janeiro!$G$23</f>
        <v>42</v>
      </c>
      <c r="U29" s="20">
        <f>[25]Janeiro!$G$24</f>
        <v>33</v>
      </c>
      <c r="V29" s="20">
        <f>[25]Janeiro!$G$25</f>
        <v>39</v>
      </c>
      <c r="W29" s="20">
        <f>[25]Janeiro!$G$26</f>
        <v>32</v>
      </c>
      <c r="X29" s="20">
        <f>[25]Janeiro!$G$27</f>
        <v>31</v>
      </c>
      <c r="Y29" s="20">
        <f>[25]Janeiro!$G$28</f>
        <v>33</v>
      </c>
      <c r="Z29" s="20">
        <f>[25]Janeiro!$G$29</f>
        <v>67</v>
      </c>
      <c r="AA29" s="20">
        <f>[25]Janeiro!$G$30</f>
        <v>34</v>
      </c>
      <c r="AB29" s="20">
        <f>[25]Janeiro!$G$31</f>
        <v>30</v>
      </c>
      <c r="AC29" s="20">
        <f>[25]Janeiro!$G$32</f>
        <v>33</v>
      </c>
      <c r="AD29" s="20">
        <f>[25]Janeiro!$G$33</f>
        <v>28</v>
      </c>
      <c r="AE29" s="20">
        <f>[25]Janeiro!$G$34</f>
        <v>31</v>
      </c>
      <c r="AF29" s="20">
        <f>[25]Janeiro!$G$35</f>
        <v>55</v>
      </c>
      <c r="AG29" s="38">
        <f t="shared" si="5"/>
        <v>28</v>
      </c>
      <c r="AH29" s="41">
        <f>AVERAGE(B29:AF29)</f>
        <v>44.677419354838712</v>
      </c>
    </row>
    <row r="30" spans="1:34" ht="17.100000000000001" customHeight="1" x14ac:dyDescent="0.2">
      <c r="A30" s="17" t="s">
        <v>52</v>
      </c>
      <c r="B30" s="20">
        <f>[26]Janeiro!$G$5</f>
        <v>57</v>
      </c>
      <c r="C30" s="20">
        <f>[26]Janeiro!$G$6</f>
        <v>58</v>
      </c>
      <c r="D30" s="20">
        <f>[26]Janeiro!$G$7</f>
        <v>35</v>
      </c>
      <c r="E30" s="20">
        <f>[26]Janeiro!$G$8</f>
        <v>30</v>
      </c>
      <c r="F30" s="20">
        <f>[26]Janeiro!$G$9</f>
        <v>45</v>
      </c>
      <c r="G30" s="20">
        <f>[26]Janeiro!$G$10</f>
        <v>47</v>
      </c>
      <c r="H30" s="20">
        <f>[26]Janeiro!$G$11</f>
        <v>49</v>
      </c>
      <c r="I30" s="20">
        <f>[26]Janeiro!$G$12</f>
        <v>49</v>
      </c>
      <c r="J30" s="20">
        <f>[26]Janeiro!$G$13</f>
        <v>49</v>
      </c>
      <c r="K30" s="20">
        <f>[26]Janeiro!$G$14</f>
        <v>67</v>
      </c>
      <c r="L30" s="20">
        <f>[26]Janeiro!$G$15</f>
        <v>69</v>
      </c>
      <c r="M30" s="20">
        <f>[26]Janeiro!$G$16</f>
        <v>56</v>
      </c>
      <c r="N30" s="20">
        <f>[26]Janeiro!$G$17</f>
        <v>60</v>
      </c>
      <c r="O30" s="20">
        <f>[26]Janeiro!$G$18</f>
        <v>72</v>
      </c>
      <c r="P30" s="20">
        <f>[26]Janeiro!$G$19</f>
        <v>61</v>
      </c>
      <c r="Q30" s="20">
        <f>[26]Janeiro!$G$20</f>
        <v>67</v>
      </c>
      <c r="R30" s="20">
        <f>[26]Janeiro!$G$21</f>
        <v>55</v>
      </c>
      <c r="S30" s="20">
        <f>[26]Janeiro!$G$22</f>
        <v>54</v>
      </c>
      <c r="T30" s="20">
        <f>[26]Janeiro!$G$23</f>
        <v>57</v>
      </c>
      <c r="U30" s="20">
        <f>[26]Janeiro!$G$24</f>
        <v>66</v>
      </c>
      <c r="V30" s="20">
        <f>[26]Janeiro!$G$25</f>
        <v>59</v>
      </c>
      <c r="W30" s="20">
        <f>[26]Janeiro!$G$26</f>
        <v>69</v>
      </c>
      <c r="X30" s="20">
        <f>[26]Janeiro!$G$27</f>
        <v>57</v>
      </c>
      <c r="Y30" s="20">
        <f>[26]Janeiro!$G$28</f>
        <v>68</v>
      </c>
      <c r="Z30" s="20">
        <f>[26]Janeiro!$G$29</f>
        <v>72</v>
      </c>
      <c r="AA30" s="20">
        <f>[26]Janeiro!$G$30</f>
        <v>73</v>
      </c>
      <c r="AB30" s="20">
        <f>[26]Janeiro!$G$31</f>
        <v>74</v>
      </c>
      <c r="AC30" s="20">
        <f>[26]Janeiro!$G$32</f>
        <v>58</v>
      </c>
      <c r="AD30" s="20">
        <f>[26]Janeiro!$G$33</f>
        <v>80</v>
      </c>
      <c r="AE30" s="58" t="str">
        <f>[26]Janeiro!$G$34</f>
        <v>*</v>
      </c>
      <c r="AF30" s="58" t="str">
        <f>[26]Janeiro!$G$35</f>
        <v>*</v>
      </c>
      <c r="AG30" s="38">
        <f>MIN(B30:AF30)</f>
        <v>30</v>
      </c>
      <c r="AH30" s="41">
        <f>AVERAGE(B30:AF30)</f>
        <v>59.068965517241381</v>
      </c>
    </row>
    <row r="31" spans="1:34" ht="17.100000000000001" customHeight="1" x14ac:dyDescent="0.2">
      <c r="A31" s="17" t="s">
        <v>20</v>
      </c>
      <c r="B31" s="20">
        <f>[27]Janeiro!$G$5</f>
        <v>45</v>
      </c>
      <c r="C31" s="20">
        <f>[27]Janeiro!$G$6</f>
        <v>56</v>
      </c>
      <c r="D31" s="20">
        <f>[27]Janeiro!$G$7</f>
        <v>47</v>
      </c>
      <c r="E31" s="20">
        <f>[27]Janeiro!$G$8</f>
        <v>42</v>
      </c>
      <c r="F31" s="20">
        <f>[27]Janeiro!$G$9</f>
        <v>46</v>
      </c>
      <c r="G31" s="20">
        <f>[27]Janeiro!$G$10</f>
        <v>40</v>
      </c>
      <c r="H31" s="20">
        <f>[27]Janeiro!$G$11</f>
        <v>39</v>
      </c>
      <c r="I31" s="20">
        <f>[27]Janeiro!$G$12</f>
        <v>52</v>
      </c>
      <c r="J31" s="20">
        <f>[27]Janeiro!$G$13</f>
        <v>53</v>
      </c>
      <c r="K31" s="20">
        <f>[27]Janeiro!$G$14</f>
        <v>68</v>
      </c>
      <c r="L31" s="20">
        <f>[27]Janeiro!$G$15</f>
        <v>42</v>
      </c>
      <c r="M31" s="20">
        <f>[27]Janeiro!$G$16</f>
        <v>52</v>
      </c>
      <c r="N31" s="20">
        <f>[27]Janeiro!$G$17</f>
        <v>63</v>
      </c>
      <c r="O31" s="20">
        <f>[27]Janeiro!$G$18</f>
        <v>63</v>
      </c>
      <c r="P31" s="20">
        <f>[27]Janeiro!$G$19</f>
        <v>50</v>
      </c>
      <c r="Q31" s="20">
        <f>[27]Janeiro!$G$20</f>
        <v>53</v>
      </c>
      <c r="R31" s="20">
        <f>[27]Janeiro!$G$21</f>
        <v>39</v>
      </c>
      <c r="S31" s="20">
        <f>[27]Janeiro!$G$22</f>
        <v>42</v>
      </c>
      <c r="T31" s="20">
        <f>[27]Janeiro!$G$23</f>
        <v>37</v>
      </c>
      <c r="U31" s="20">
        <f>[27]Janeiro!$G$24</f>
        <v>45</v>
      </c>
      <c r="V31" s="20">
        <f>[27]Janeiro!$G$25</f>
        <v>37</v>
      </c>
      <c r="W31" s="20">
        <f>[27]Janeiro!$G$26</f>
        <v>38</v>
      </c>
      <c r="X31" s="20">
        <f>[27]Janeiro!$G$27</f>
        <v>42</v>
      </c>
      <c r="Y31" s="20">
        <f>[27]Janeiro!$G$28</f>
        <v>47</v>
      </c>
      <c r="Z31" s="20">
        <f>[27]Janeiro!$G$29</f>
        <v>56</v>
      </c>
      <c r="AA31" s="20">
        <f>[27]Janeiro!$G$30</f>
        <v>56</v>
      </c>
      <c r="AB31" s="20">
        <f>[27]Janeiro!$G$31</f>
        <v>48</v>
      </c>
      <c r="AC31" s="20">
        <f>[27]Janeiro!$G$32</f>
        <v>37</v>
      </c>
      <c r="AD31" s="20">
        <f>[27]Janeiro!$G$33</f>
        <v>49</v>
      </c>
      <c r="AE31" s="20">
        <f>[27]Janeiro!$G$34</f>
        <v>52</v>
      </c>
      <c r="AF31" s="20">
        <f>[27]Janeiro!$G$35</f>
        <v>66</v>
      </c>
      <c r="AG31" s="38">
        <f>MIN(B31:AF31)</f>
        <v>37</v>
      </c>
      <c r="AH31" s="41">
        <f>AVERAGE(B31:AF31)</f>
        <v>48.451612903225808</v>
      </c>
    </row>
    <row r="32" spans="1:34" s="5" customFormat="1" ht="17.100000000000001" customHeight="1" x14ac:dyDescent="0.2">
      <c r="A32" s="46" t="s">
        <v>35</v>
      </c>
      <c r="B32" s="35">
        <f t="shared" ref="B32:AG32" si="9">MIN(B5:B31)</f>
        <v>36</v>
      </c>
      <c r="C32" s="35">
        <f t="shared" si="9"/>
        <v>44</v>
      </c>
      <c r="D32" s="35">
        <f t="shared" si="9"/>
        <v>30</v>
      </c>
      <c r="E32" s="35">
        <f t="shared" si="9"/>
        <v>30</v>
      </c>
      <c r="F32" s="35">
        <f t="shared" si="9"/>
        <v>35</v>
      </c>
      <c r="G32" s="35">
        <f t="shared" si="9"/>
        <v>31</v>
      </c>
      <c r="H32" s="35">
        <f t="shared" si="9"/>
        <v>35</v>
      </c>
      <c r="I32" s="35">
        <f t="shared" si="9"/>
        <v>33</v>
      </c>
      <c r="J32" s="35">
        <f t="shared" si="9"/>
        <v>42</v>
      </c>
      <c r="K32" s="35">
        <f t="shared" si="9"/>
        <v>42</v>
      </c>
      <c r="L32" s="35">
        <f t="shared" si="9"/>
        <v>33</v>
      </c>
      <c r="M32" s="35">
        <f t="shared" si="9"/>
        <v>20</v>
      </c>
      <c r="N32" s="35">
        <f t="shared" si="9"/>
        <v>21</v>
      </c>
      <c r="O32" s="35">
        <f t="shared" si="9"/>
        <v>20</v>
      </c>
      <c r="P32" s="35">
        <f t="shared" si="9"/>
        <v>32</v>
      </c>
      <c r="Q32" s="35">
        <f t="shared" si="9"/>
        <v>23</v>
      </c>
      <c r="R32" s="35">
        <f t="shared" si="9"/>
        <v>32</v>
      </c>
      <c r="S32" s="35">
        <f t="shared" si="9"/>
        <v>34</v>
      </c>
      <c r="T32" s="35">
        <f t="shared" si="9"/>
        <v>26</v>
      </c>
      <c r="U32" s="35">
        <f t="shared" si="9"/>
        <v>21</v>
      </c>
      <c r="V32" s="35">
        <f t="shared" si="9"/>
        <v>30</v>
      </c>
      <c r="W32" s="35">
        <f t="shared" si="9"/>
        <v>31</v>
      </c>
      <c r="X32" s="35">
        <f t="shared" si="9"/>
        <v>26</v>
      </c>
      <c r="Y32" s="35">
        <f t="shared" si="9"/>
        <v>26</v>
      </c>
      <c r="Z32" s="35">
        <f t="shared" si="9"/>
        <v>38</v>
      </c>
      <c r="AA32" s="35">
        <f t="shared" si="9"/>
        <v>23</v>
      </c>
      <c r="AB32" s="35">
        <f t="shared" si="9"/>
        <v>12</v>
      </c>
      <c r="AC32" s="35">
        <f t="shared" si="9"/>
        <v>11</v>
      </c>
      <c r="AD32" s="35">
        <f t="shared" si="9"/>
        <v>15</v>
      </c>
      <c r="AE32" s="35">
        <f t="shared" si="9"/>
        <v>21</v>
      </c>
      <c r="AF32" s="35">
        <f t="shared" si="9"/>
        <v>28</v>
      </c>
      <c r="AG32" s="38">
        <f t="shared" si="9"/>
        <v>11</v>
      </c>
      <c r="AH32" s="40">
        <f>AVERAGE(AH5:AH31)</f>
        <v>45.297655831582418</v>
      </c>
    </row>
    <row r="34" spans="1:28" x14ac:dyDescent="0.2">
      <c r="A34" s="31"/>
      <c r="B34" s="31" t="s">
        <v>54</v>
      </c>
      <c r="C34" s="31"/>
      <c r="D34" s="31"/>
      <c r="E34" s="31"/>
      <c r="N34" s="2" t="s">
        <v>55</v>
      </c>
      <c r="Y34" s="2" t="s">
        <v>57</v>
      </c>
    </row>
    <row r="35" spans="1:28" x14ac:dyDescent="0.2">
      <c r="J35" s="52"/>
      <c r="K35" s="51"/>
      <c r="L35" s="51"/>
      <c r="M35" s="51"/>
      <c r="N35" s="51" t="s">
        <v>56</v>
      </c>
      <c r="O35" s="51"/>
      <c r="P35" s="51"/>
      <c r="Q35" s="51"/>
      <c r="R35" s="52"/>
      <c r="V35" s="52"/>
      <c r="W35" s="51"/>
      <c r="X35" s="51"/>
      <c r="Y35" s="51" t="s">
        <v>58</v>
      </c>
      <c r="Z35" s="51"/>
      <c r="AA35" s="51"/>
      <c r="AB35" s="52"/>
    </row>
    <row r="41" spans="1:28" x14ac:dyDescent="0.2">
      <c r="T41" s="16"/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zoomScale="90" zoomScaleNormal="90" workbookViewId="0">
      <selection activeCell="AG32" sqref="AG3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36" t="s">
        <v>41</v>
      </c>
    </row>
    <row r="4" spans="1:33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36" t="s">
        <v>39</v>
      </c>
    </row>
    <row r="5" spans="1:33" s="5" customFormat="1" ht="20.100000000000001" customHeight="1" x14ac:dyDescent="0.2">
      <c r="A5" s="17" t="s">
        <v>48</v>
      </c>
      <c r="B5" s="18">
        <f>[1]Janeiro!$H$5</f>
        <v>27.36</v>
      </c>
      <c r="C5" s="18">
        <f>[1]Janeiro!$H$6</f>
        <v>10.8</v>
      </c>
      <c r="D5" s="18">
        <f>[1]Janeiro!$H$7</f>
        <v>10.8</v>
      </c>
      <c r="E5" s="18">
        <f>[1]Janeiro!$H$8</f>
        <v>11.520000000000001</v>
      </c>
      <c r="F5" s="18">
        <f>[1]Janeiro!$H$9</f>
        <v>15.48</v>
      </c>
      <c r="G5" s="18">
        <f>[1]Janeiro!$H$10</f>
        <v>17.64</v>
      </c>
      <c r="H5" s="18">
        <f>[1]Janeiro!$H$11</f>
        <v>16.559999999999999</v>
      </c>
      <c r="I5" s="18">
        <f>[1]Janeiro!$H$12</f>
        <v>11.16</v>
      </c>
      <c r="J5" s="18">
        <f>[1]Janeiro!$H$13</f>
        <v>11.879999999999999</v>
      </c>
      <c r="K5" s="18">
        <f>[1]Janeiro!$H$14</f>
        <v>14.04</v>
      </c>
      <c r="L5" s="18">
        <f>[1]Janeiro!$H$15</f>
        <v>14.76</v>
      </c>
      <c r="M5" s="18">
        <f>[1]Janeiro!$H$16</f>
        <v>12.6</v>
      </c>
      <c r="N5" s="18">
        <f>[1]Janeiro!$H$17</f>
        <v>11.879999999999999</v>
      </c>
      <c r="O5" s="18">
        <f>[1]Janeiro!$H$18</f>
        <v>14.04</v>
      </c>
      <c r="P5" s="18">
        <f>[1]Janeiro!$H$19</f>
        <v>10.8</v>
      </c>
      <c r="Q5" s="18">
        <f>[1]Janeiro!$H$20</f>
        <v>17.28</v>
      </c>
      <c r="R5" s="18">
        <f>[1]Janeiro!$H$21</f>
        <v>15.120000000000001</v>
      </c>
      <c r="S5" s="18">
        <f>[1]Janeiro!$H$22</f>
        <v>11.16</v>
      </c>
      <c r="T5" s="18">
        <f>[1]Janeiro!$H$23</f>
        <v>11.879999999999999</v>
      </c>
      <c r="U5" s="18">
        <f>[1]Janeiro!$H$24</f>
        <v>8.64</v>
      </c>
      <c r="V5" s="18">
        <f>[1]Janeiro!$H$25</f>
        <v>13.32</v>
      </c>
      <c r="W5" s="18">
        <f>[1]Janeiro!$H$26</f>
        <v>13.68</v>
      </c>
      <c r="X5" s="18">
        <f>[1]Janeiro!$H$27</f>
        <v>11.16</v>
      </c>
      <c r="Y5" s="18">
        <f>[1]Janeiro!$H$28</f>
        <v>14.04</v>
      </c>
      <c r="Z5" s="18">
        <f>[1]Janeiro!$H$29</f>
        <v>18.720000000000002</v>
      </c>
      <c r="AA5" s="18">
        <f>[1]Janeiro!$H$30</f>
        <v>10.08</v>
      </c>
      <c r="AB5" s="18">
        <f>[1]Janeiro!$H$31</f>
        <v>9</v>
      </c>
      <c r="AC5" s="18">
        <f>[1]Janeiro!$H$32</f>
        <v>10.8</v>
      </c>
      <c r="AD5" s="18">
        <f>[1]Janeiro!$H$33</f>
        <v>11.16</v>
      </c>
      <c r="AE5" s="18">
        <f>[1]Janeiro!$H$34</f>
        <v>11.16</v>
      </c>
      <c r="AF5" s="18">
        <f>[1]Janeiro!$H$35</f>
        <v>16.920000000000002</v>
      </c>
      <c r="AG5" s="37">
        <f>MAX(B5:AF5)</f>
        <v>27.36</v>
      </c>
    </row>
    <row r="6" spans="1:33" ht="17.100000000000001" customHeight="1" x14ac:dyDescent="0.2">
      <c r="A6" s="17" t="s">
        <v>0</v>
      </c>
      <c r="B6" s="19">
        <f>[2]Janeiro!$H$5</f>
        <v>32.76</v>
      </c>
      <c r="C6" s="19">
        <f>[2]Janeiro!$H$6</f>
        <v>12.24</v>
      </c>
      <c r="D6" s="19">
        <f>[2]Janeiro!$H$7</f>
        <v>11.879999999999999</v>
      </c>
      <c r="E6" s="19">
        <f>[2]Janeiro!$H$8</f>
        <v>18</v>
      </c>
      <c r="F6" s="19">
        <f>[2]Janeiro!$H$9</f>
        <v>16.2</v>
      </c>
      <c r="G6" s="19">
        <f>[2]Janeiro!$H$10</f>
        <v>15.48</v>
      </c>
      <c r="H6" s="19">
        <f>[2]Janeiro!$H$11</f>
        <v>24.840000000000003</v>
      </c>
      <c r="I6" s="19">
        <f>[2]Janeiro!$H$12</f>
        <v>19.440000000000001</v>
      </c>
      <c r="J6" s="19">
        <f>[2]Janeiro!$H$13</f>
        <v>11.879999999999999</v>
      </c>
      <c r="K6" s="19">
        <f>[2]Janeiro!$H$14</f>
        <v>18</v>
      </c>
      <c r="L6" s="19">
        <f>[2]Janeiro!$H$15</f>
        <v>21.240000000000002</v>
      </c>
      <c r="M6" s="19">
        <f>[2]Janeiro!$H$16</f>
        <v>20.52</v>
      </c>
      <c r="N6" s="19">
        <f>[2]Janeiro!$H$17</f>
        <v>18.36</v>
      </c>
      <c r="O6" s="19">
        <f>[2]Janeiro!$H$18</f>
        <v>9.7200000000000006</v>
      </c>
      <c r="P6" s="19">
        <f>[2]Janeiro!$H$19</f>
        <v>11.16</v>
      </c>
      <c r="Q6" s="19">
        <f>[2]Janeiro!$H$20</f>
        <v>16.559999999999999</v>
      </c>
      <c r="R6" s="19">
        <f>[2]Janeiro!$H$21</f>
        <v>31.680000000000003</v>
      </c>
      <c r="S6" s="19">
        <f>[2]Janeiro!$H$22</f>
        <v>9</v>
      </c>
      <c r="T6" s="19">
        <f>[2]Janeiro!$H$23</f>
        <v>11.16</v>
      </c>
      <c r="U6" s="19">
        <f>[2]Janeiro!$H$24</f>
        <v>12.24</v>
      </c>
      <c r="V6" s="19">
        <f>[2]Janeiro!$H$25</f>
        <v>28.08</v>
      </c>
      <c r="W6" s="19">
        <f>[2]Janeiro!$H$26</f>
        <v>19.440000000000001</v>
      </c>
      <c r="X6" s="19">
        <f>[2]Janeiro!$H$27</f>
        <v>18</v>
      </c>
      <c r="Y6" s="19">
        <f>[2]Janeiro!$H$28</f>
        <v>10.8</v>
      </c>
      <c r="Z6" s="19">
        <f>[2]Janeiro!$H$29</f>
        <v>21.240000000000002</v>
      </c>
      <c r="AA6" s="19">
        <f>[2]Janeiro!$H$30</f>
        <v>18.720000000000002</v>
      </c>
      <c r="AB6" s="19">
        <f>[2]Janeiro!$H$31</f>
        <v>11.16</v>
      </c>
      <c r="AC6" s="19">
        <f>[2]Janeiro!$H$32</f>
        <v>16.559999999999999</v>
      </c>
      <c r="AD6" s="19">
        <f>[2]Janeiro!$H$33</f>
        <v>19.079999999999998</v>
      </c>
      <c r="AE6" s="19">
        <f>[2]Janeiro!$H$34</f>
        <v>19.079999999999998</v>
      </c>
      <c r="AF6" s="19">
        <f>[2]Janeiro!$H$35</f>
        <v>19.440000000000001</v>
      </c>
      <c r="AG6" s="38">
        <f>MAX(B6:AF6)</f>
        <v>32.76</v>
      </c>
    </row>
    <row r="7" spans="1:33" ht="17.100000000000001" customHeight="1" x14ac:dyDescent="0.2">
      <c r="A7" s="17" t="s">
        <v>1</v>
      </c>
      <c r="B7" s="19">
        <f>[3]Janeiro!$H$5</f>
        <v>10.08</v>
      </c>
      <c r="C7" s="19">
        <f>[3]Janeiro!$H$6</f>
        <v>10.44</v>
      </c>
      <c r="D7" s="19">
        <f>[3]Janeiro!$H$7</f>
        <v>11.16</v>
      </c>
      <c r="E7" s="19">
        <f>[3]Janeiro!$H$8</f>
        <v>20.88</v>
      </c>
      <c r="F7" s="19">
        <f>[3]Janeiro!$H$9</f>
        <v>13.32</v>
      </c>
      <c r="G7" s="19">
        <f>[3]Janeiro!$H$10</f>
        <v>15.48</v>
      </c>
      <c r="H7" s="19">
        <f>[3]Janeiro!$H$11</f>
        <v>14.76</v>
      </c>
      <c r="I7" s="19">
        <f>[3]Janeiro!$H$12</f>
        <v>12.96</v>
      </c>
      <c r="J7" s="19">
        <f>[3]Janeiro!$H$13</f>
        <v>18.36</v>
      </c>
      <c r="K7" s="19">
        <f>[3]Janeiro!$H$14</f>
        <v>10.44</v>
      </c>
      <c r="L7" s="19">
        <f>[3]Janeiro!$H$15</f>
        <v>18</v>
      </c>
      <c r="M7" s="19">
        <f>[3]Janeiro!$H$16</f>
        <v>16.920000000000002</v>
      </c>
      <c r="N7" s="19">
        <f>[3]Janeiro!$H$17</f>
        <v>11.520000000000001</v>
      </c>
      <c r="O7" s="19">
        <f>[3]Janeiro!$H$18</f>
        <v>11.16</v>
      </c>
      <c r="P7" s="19">
        <f>[3]Janeiro!$H$19</f>
        <v>12.96</v>
      </c>
      <c r="Q7" s="19">
        <f>[3]Janeiro!$H$20</f>
        <v>11.879999999999999</v>
      </c>
      <c r="R7" s="19">
        <f>[3]Janeiro!$H$21</f>
        <v>12.6</v>
      </c>
      <c r="S7" s="19">
        <f>[3]Janeiro!$H$22</f>
        <v>10.08</v>
      </c>
      <c r="T7" s="19">
        <f>[3]Janeiro!$H$23</f>
        <v>7.9200000000000008</v>
      </c>
      <c r="U7" s="19">
        <f>[3]Janeiro!$H$24</f>
        <v>9.3600000000000012</v>
      </c>
      <c r="V7" s="19">
        <f>[3]Janeiro!$H$25</f>
        <v>16.920000000000002</v>
      </c>
      <c r="W7" s="19">
        <f>[3]Janeiro!$H$26</f>
        <v>16.2</v>
      </c>
      <c r="X7" s="19">
        <f>[3]Janeiro!$H$27</f>
        <v>10.44</v>
      </c>
      <c r="Y7" s="19">
        <f>[3]Janeiro!$H$28</f>
        <v>11.879999999999999</v>
      </c>
      <c r="Z7" s="19">
        <f>[3]Janeiro!$H$29</f>
        <v>12.96</v>
      </c>
      <c r="AA7" s="19">
        <f>[3]Janeiro!$H$30</f>
        <v>14.76</v>
      </c>
      <c r="AB7" s="19">
        <f>[3]Janeiro!$H$31</f>
        <v>7.9200000000000008</v>
      </c>
      <c r="AC7" s="19">
        <f>[3]Janeiro!$H$32</f>
        <v>7.2</v>
      </c>
      <c r="AD7" s="19">
        <f>[3]Janeiro!$H$33</f>
        <v>15.120000000000001</v>
      </c>
      <c r="AE7" s="19">
        <f>[3]Janeiro!$H$34</f>
        <v>14.76</v>
      </c>
      <c r="AF7" s="19">
        <f>[3]Janeiro!$H$35</f>
        <v>11.879999999999999</v>
      </c>
      <c r="AG7" s="38">
        <f t="shared" ref="AG7:AG18" si="1">MAX(B7:AF7)</f>
        <v>20.88</v>
      </c>
    </row>
    <row r="8" spans="1:33" ht="17.100000000000001" customHeight="1" x14ac:dyDescent="0.2">
      <c r="A8" s="17" t="s">
        <v>49</v>
      </c>
      <c r="B8" s="19">
        <f>[4]Janeiro!$H$5</f>
        <v>23.759999999999998</v>
      </c>
      <c r="C8" s="19">
        <f>[4]Janeiro!$H$6</f>
        <v>11.879999999999999</v>
      </c>
      <c r="D8" s="19">
        <f>[4]Janeiro!$H$7</f>
        <v>7.5600000000000005</v>
      </c>
      <c r="E8" s="19">
        <f>[4]Janeiro!$H$8</f>
        <v>27.216000000000001</v>
      </c>
      <c r="F8" s="19">
        <f>[4]Janeiro!$H$9</f>
        <v>12.96</v>
      </c>
      <c r="G8" s="19">
        <f>[4]Janeiro!$H$10</f>
        <v>16.2</v>
      </c>
      <c r="H8" s="19">
        <f>[4]Janeiro!$H$11</f>
        <v>23.040000000000003</v>
      </c>
      <c r="I8" s="19">
        <f>[4]Janeiro!$H$12</f>
        <v>18.720000000000002</v>
      </c>
      <c r="J8" s="19">
        <f>[4]Janeiro!$H$13</f>
        <v>11.879999999999999</v>
      </c>
      <c r="K8" s="19">
        <f>[4]Janeiro!$H$14</f>
        <v>13.68</v>
      </c>
      <c r="L8" s="19">
        <f>[4]Janeiro!$H$15</f>
        <v>12.6</v>
      </c>
      <c r="M8" s="19">
        <f>[4]Janeiro!$H$16</f>
        <v>12.6</v>
      </c>
      <c r="N8" s="19">
        <f>[4]Janeiro!$H$17</f>
        <v>9.3600000000000012</v>
      </c>
      <c r="O8" s="19">
        <f>[4]Janeiro!$H$18</f>
        <v>10.8</v>
      </c>
      <c r="P8" s="19">
        <f>[4]Janeiro!$H$19</f>
        <v>16.920000000000002</v>
      </c>
      <c r="Q8" s="19">
        <f>[4]Janeiro!$H$20</f>
        <v>12.24</v>
      </c>
      <c r="R8" s="19">
        <f>[4]Janeiro!$H$21</f>
        <v>34.200000000000003</v>
      </c>
      <c r="S8" s="19">
        <f>[4]Janeiro!$H$22</f>
        <v>11.520000000000001</v>
      </c>
      <c r="T8" s="19">
        <f>[4]Janeiro!$H$23</f>
        <v>15.48</v>
      </c>
      <c r="U8" s="19">
        <f>[4]Janeiro!$H$24</f>
        <v>14.4</v>
      </c>
      <c r="V8" s="19">
        <f>[4]Janeiro!$H$25</f>
        <v>16.920000000000002</v>
      </c>
      <c r="W8" s="19">
        <f>[4]Janeiro!$H$26</f>
        <v>10.8</v>
      </c>
      <c r="X8" s="19">
        <f>[4]Janeiro!$H$27</f>
        <v>7.9200000000000008</v>
      </c>
      <c r="Y8" s="19">
        <f>[4]Janeiro!$H$28</f>
        <v>10.08</v>
      </c>
      <c r="Z8" s="19">
        <f>[4]Janeiro!$H$29</f>
        <v>15.48</v>
      </c>
      <c r="AA8" s="19">
        <f>[4]Janeiro!$H$30</f>
        <v>15.120000000000001</v>
      </c>
      <c r="AB8" s="19">
        <f>[4]Janeiro!$H$31</f>
        <v>10.08</v>
      </c>
      <c r="AC8" s="19">
        <f>[4]Janeiro!$H$32</f>
        <v>6.48</v>
      </c>
      <c r="AD8" s="19">
        <f>[4]Janeiro!$H$33</f>
        <v>14.04</v>
      </c>
      <c r="AE8" s="19">
        <f>[4]Janeiro!$H$34</f>
        <v>11.16</v>
      </c>
      <c r="AF8" s="19">
        <f>[4]Janeiro!$H$35</f>
        <v>8.2799999999999994</v>
      </c>
      <c r="AG8" s="38">
        <f t="shared" si="1"/>
        <v>34.200000000000003</v>
      </c>
    </row>
    <row r="9" spans="1:33" ht="17.100000000000001" customHeight="1" x14ac:dyDescent="0.2">
      <c r="A9" s="17" t="s">
        <v>2</v>
      </c>
      <c r="B9" s="19">
        <f>[5]Janeiro!$H$5</f>
        <v>27.720000000000002</v>
      </c>
      <c r="C9" s="19">
        <f>[5]Janeiro!$H$6</f>
        <v>16.2</v>
      </c>
      <c r="D9" s="19">
        <f>[5]Janeiro!$H$7</f>
        <v>21.6</v>
      </c>
      <c r="E9" s="19">
        <f>[5]Janeiro!$H$8</f>
        <v>19.440000000000001</v>
      </c>
      <c r="F9" s="19">
        <f>[5]Janeiro!$H$9</f>
        <v>15.840000000000002</v>
      </c>
      <c r="G9" s="19">
        <f>[5]Janeiro!$H$10</f>
        <v>16.920000000000002</v>
      </c>
      <c r="H9" s="19">
        <f>[5]Janeiro!$H$11</f>
        <v>20.88</v>
      </c>
      <c r="I9" s="19">
        <f>[5]Janeiro!$H$12</f>
        <v>20.16</v>
      </c>
      <c r="J9" s="19">
        <f>[5]Janeiro!$H$13</f>
        <v>21.6</v>
      </c>
      <c r="K9" s="19">
        <f>[5]Janeiro!$H$14</f>
        <v>17.64</v>
      </c>
      <c r="L9" s="19">
        <f>[5]Janeiro!$H$15</f>
        <v>27.720000000000002</v>
      </c>
      <c r="M9" s="19">
        <f>[5]Janeiro!$H$16</f>
        <v>26.28</v>
      </c>
      <c r="N9" s="19">
        <f>[5]Janeiro!$H$17</f>
        <v>18</v>
      </c>
      <c r="O9" s="19">
        <f>[5]Janeiro!$H$18</f>
        <v>17.64</v>
      </c>
      <c r="P9" s="19">
        <f>[5]Janeiro!$H$19</f>
        <v>13.68</v>
      </c>
      <c r="Q9" s="19">
        <f>[5]Janeiro!$H$20</f>
        <v>18.720000000000002</v>
      </c>
      <c r="R9" s="19">
        <f>[5]Janeiro!$H$21</f>
        <v>22.68</v>
      </c>
      <c r="S9" s="19">
        <f>[5]Janeiro!$H$22</f>
        <v>17.64</v>
      </c>
      <c r="T9" s="19">
        <f>[5]Janeiro!$H$23</f>
        <v>20.16</v>
      </c>
      <c r="U9" s="19">
        <f>[5]Janeiro!$H$24</f>
        <v>14.4</v>
      </c>
      <c r="V9" s="19">
        <f>[5]Janeiro!$H$25</f>
        <v>24.12</v>
      </c>
      <c r="W9" s="19">
        <f>[5]Janeiro!$H$26</f>
        <v>25.2</v>
      </c>
      <c r="X9" s="19">
        <f>[5]Janeiro!$H$27</f>
        <v>19.440000000000001</v>
      </c>
      <c r="Y9" s="19">
        <f>[5]Janeiro!$H$28</f>
        <v>12.96</v>
      </c>
      <c r="Z9" s="19">
        <f>[5]Janeiro!$H$29</f>
        <v>17.28</v>
      </c>
      <c r="AA9" s="19">
        <f>[5]Janeiro!$H$30</f>
        <v>21.240000000000002</v>
      </c>
      <c r="AB9" s="19">
        <f>[5]Janeiro!$H$31</f>
        <v>15.48</v>
      </c>
      <c r="AC9" s="19">
        <f>[5]Janeiro!$H$32</f>
        <v>19.8</v>
      </c>
      <c r="AD9" s="19">
        <f>[5]Janeiro!$H$33</f>
        <v>26.28</v>
      </c>
      <c r="AE9" s="19">
        <f>[5]Janeiro!$H$34</f>
        <v>27</v>
      </c>
      <c r="AF9" s="19">
        <f>[5]Janeiro!$H$35</f>
        <v>16.920000000000002</v>
      </c>
      <c r="AG9" s="38">
        <f t="shared" si="1"/>
        <v>27.720000000000002</v>
      </c>
    </row>
    <row r="10" spans="1:33" ht="17.100000000000001" customHeight="1" x14ac:dyDescent="0.2">
      <c r="A10" s="17" t="s">
        <v>3</v>
      </c>
      <c r="B10" s="19">
        <f>[6]Janeiro!$H$5</f>
        <v>18.36</v>
      </c>
      <c r="C10" s="19">
        <f>[6]Janeiro!$H$6</f>
        <v>9.3600000000000012</v>
      </c>
      <c r="D10" s="19">
        <f>[6]Janeiro!$H$7</f>
        <v>13.68</v>
      </c>
      <c r="E10" s="19">
        <f>[6]Janeiro!$H$8</f>
        <v>14.04</v>
      </c>
      <c r="F10" s="19">
        <f>[6]Janeiro!$H$9</f>
        <v>18</v>
      </c>
      <c r="G10" s="19">
        <f>[6]Janeiro!$H$10</f>
        <v>14.4</v>
      </c>
      <c r="H10" s="19">
        <f>[6]Janeiro!$H$11</f>
        <v>12.96</v>
      </c>
      <c r="I10" s="19">
        <f>[6]Janeiro!$H$12</f>
        <v>12.24</v>
      </c>
      <c r="J10" s="19">
        <f>[6]Janeiro!$H$13</f>
        <v>21.240000000000002</v>
      </c>
      <c r="K10" s="19">
        <f>[6]Janeiro!$H$14</f>
        <v>8.64</v>
      </c>
      <c r="L10" s="19">
        <f>[6]Janeiro!$H$15</f>
        <v>21.6</v>
      </c>
      <c r="M10" s="19">
        <f>[6]Janeiro!$H$16</f>
        <v>20.88</v>
      </c>
      <c r="N10" s="19">
        <f>[6]Janeiro!$H$17</f>
        <v>19.8</v>
      </c>
      <c r="O10" s="19">
        <f>[6]Janeiro!$H$18</f>
        <v>9.7200000000000006</v>
      </c>
      <c r="P10" s="19">
        <f>[6]Janeiro!$H$19</f>
        <v>13.32</v>
      </c>
      <c r="Q10" s="19">
        <f>[6]Janeiro!$H$20</f>
        <v>12.6</v>
      </c>
      <c r="R10" s="19">
        <f>[6]Janeiro!$H$21</f>
        <v>16.2</v>
      </c>
      <c r="S10" s="19">
        <f>[6]Janeiro!$H$22</f>
        <v>10.08</v>
      </c>
      <c r="T10" s="19">
        <f>[6]Janeiro!$H$23</f>
        <v>11.520000000000001</v>
      </c>
      <c r="U10" s="19">
        <f>[6]Janeiro!$H$24</f>
        <v>13.32</v>
      </c>
      <c r="V10" s="19">
        <f>[6]Janeiro!$H$25</f>
        <v>11.16</v>
      </c>
      <c r="W10" s="19">
        <f>[6]Janeiro!$H$26</f>
        <v>17.28</v>
      </c>
      <c r="X10" s="19">
        <f>[6]Janeiro!$H$27</f>
        <v>16.2</v>
      </c>
      <c r="Y10" s="19">
        <f>[6]Janeiro!$H$28</f>
        <v>9</v>
      </c>
      <c r="Z10" s="19">
        <f>[6]Janeiro!$H$29</f>
        <v>14.04</v>
      </c>
      <c r="AA10" s="19">
        <f>[6]Janeiro!$H$30</f>
        <v>8.64</v>
      </c>
      <c r="AB10" s="19">
        <f>[6]Janeiro!$H$31</f>
        <v>8.64</v>
      </c>
      <c r="AC10" s="19">
        <f>[6]Janeiro!$H$32</f>
        <v>9.3600000000000012</v>
      </c>
      <c r="AD10" s="19">
        <f>[6]Janeiro!$H$33</f>
        <v>9.3600000000000012</v>
      </c>
      <c r="AE10" s="19">
        <f>[6]Janeiro!$H$34</f>
        <v>9.7200000000000006</v>
      </c>
      <c r="AF10" s="19">
        <f>[6]Janeiro!$H$35</f>
        <v>11.879999999999999</v>
      </c>
      <c r="AG10" s="38">
        <f>MAX(B10:AF10)</f>
        <v>21.6</v>
      </c>
    </row>
    <row r="11" spans="1:33" ht="17.100000000000001" customHeight="1" x14ac:dyDescent="0.2">
      <c r="A11" s="17" t="s">
        <v>4</v>
      </c>
      <c r="B11" s="19">
        <f>[7]Janeiro!$H$5</f>
        <v>21.96</v>
      </c>
      <c r="C11" s="19">
        <f>[7]Janeiro!$H$6</f>
        <v>11.16</v>
      </c>
      <c r="D11" s="19">
        <f>[7]Janeiro!$H$7</f>
        <v>13.32</v>
      </c>
      <c r="E11" s="19">
        <f>[7]Janeiro!$H$8</f>
        <v>24.840000000000003</v>
      </c>
      <c r="F11" s="19">
        <f>[7]Janeiro!$H$9</f>
        <v>19.8</v>
      </c>
      <c r="G11" s="19">
        <f>[7]Janeiro!$H$10</f>
        <v>20.16</v>
      </c>
      <c r="H11" s="19">
        <f>[7]Janeiro!$H$11</f>
        <v>23.400000000000002</v>
      </c>
      <c r="I11" s="19">
        <f>[7]Janeiro!$H$12</f>
        <v>17.28</v>
      </c>
      <c r="J11" s="19">
        <f>[7]Janeiro!$H$13</f>
        <v>13.68</v>
      </c>
      <c r="K11" s="19">
        <f>[7]Janeiro!$H$14</f>
        <v>11.520000000000001</v>
      </c>
      <c r="L11" s="19">
        <f>[7]Janeiro!$H$15</f>
        <v>21.96</v>
      </c>
      <c r="M11" s="19">
        <f>[7]Janeiro!$H$16</f>
        <v>15.120000000000001</v>
      </c>
      <c r="N11" s="19">
        <f>[7]Janeiro!$H$17</f>
        <v>17.64</v>
      </c>
      <c r="O11" s="19">
        <f>[7]Janeiro!$H$18</f>
        <v>12.96</v>
      </c>
      <c r="P11" s="19">
        <f>[7]Janeiro!$H$19</f>
        <v>24.48</v>
      </c>
      <c r="Q11" s="19">
        <f>[7]Janeiro!$H$20</f>
        <v>25.2</v>
      </c>
      <c r="R11" s="19">
        <f>[7]Janeiro!$H$21</f>
        <v>22.32</v>
      </c>
      <c r="S11" s="19">
        <f>[7]Janeiro!$H$22</f>
        <v>14.04</v>
      </c>
      <c r="T11" s="19">
        <f>[7]Janeiro!$H$23</f>
        <v>28.08</v>
      </c>
      <c r="U11" s="19">
        <f>[7]Janeiro!$H$24</f>
        <v>11.520000000000001</v>
      </c>
      <c r="V11" s="19">
        <f>[7]Janeiro!$H$25</f>
        <v>14.4</v>
      </c>
      <c r="W11" s="19">
        <f>[7]Janeiro!$H$26</f>
        <v>15.840000000000002</v>
      </c>
      <c r="X11" s="19">
        <f>[7]Janeiro!$H$27</f>
        <v>13.32</v>
      </c>
      <c r="Y11" s="19">
        <f>[7]Janeiro!$H$28</f>
        <v>15.840000000000002</v>
      </c>
      <c r="Z11" s="19">
        <f>[7]Janeiro!$H$29</f>
        <v>17.28</v>
      </c>
      <c r="AA11" s="19">
        <f>[7]Janeiro!$H$30</f>
        <v>10.8</v>
      </c>
      <c r="AB11" s="19">
        <f>[7]Janeiro!$H$31</f>
        <v>12.96</v>
      </c>
      <c r="AC11" s="19">
        <f>[7]Janeiro!$H$32</f>
        <v>14.04</v>
      </c>
      <c r="AD11" s="19">
        <f>[7]Janeiro!$H$33</f>
        <v>11.16</v>
      </c>
      <c r="AE11" s="19">
        <f>[7]Janeiro!$H$34</f>
        <v>17.64</v>
      </c>
      <c r="AF11" s="19">
        <f>[7]Janeiro!$H$35</f>
        <v>19.440000000000001</v>
      </c>
      <c r="AG11" s="38">
        <f t="shared" si="1"/>
        <v>28.08</v>
      </c>
    </row>
    <row r="12" spans="1:33" ht="17.100000000000001" customHeight="1" x14ac:dyDescent="0.2">
      <c r="A12" s="17" t="s">
        <v>5</v>
      </c>
      <c r="B12" s="19">
        <f>[8]Janeiro!$H$5</f>
        <v>14.04</v>
      </c>
      <c r="C12" s="19">
        <f>[8]Janeiro!$H$6</f>
        <v>12.24</v>
      </c>
      <c r="D12" s="19">
        <f>[8]Janeiro!$H$7</f>
        <v>7.9200000000000008</v>
      </c>
      <c r="E12" s="19">
        <f>[8]Janeiro!$H$8</f>
        <v>10.8</v>
      </c>
      <c r="F12" s="19">
        <f>[8]Janeiro!$H$9</f>
        <v>41.4</v>
      </c>
      <c r="G12" s="19">
        <f>[8]Janeiro!$H$10</f>
        <v>10.8</v>
      </c>
      <c r="H12" s="19">
        <f>[8]Janeiro!$H$11</f>
        <v>20.16</v>
      </c>
      <c r="I12" s="19">
        <f>[8]Janeiro!$H$12</f>
        <v>12.24</v>
      </c>
      <c r="J12" s="19">
        <f>[8]Janeiro!$H$13</f>
        <v>23.400000000000002</v>
      </c>
      <c r="K12" s="19">
        <f>[8]Janeiro!$H$14</f>
        <v>20.88</v>
      </c>
      <c r="L12" s="19">
        <f>[8]Janeiro!$H$15</f>
        <v>16.2</v>
      </c>
      <c r="M12" s="19">
        <f>[8]Janeiro!$H$16</f>
        <v>18.720000000000002</v>
      </c>
      <c r="N12" s="19">
        <f>[8]Janeiro!$H$17</f>
        <v>15.840000000000002</v>
      </c>
      <c r="O12" s="19">
        <f>[8]Janeiro!$H$18</f>
        <v>14.04</v>
      </c>
      <c r="P12" s="19">
        <f>[8]Janeiro!$H$19</f>
        <v>12.96</v>
      </c>
      <c r="Q12" s="19">
        <f>[8]Janeiro!$H$20</f>
        <v>12.6</v>
      </c>
      <c r="R12" s="19">
        <f>[8]Janeiro!$H$21</f>
        <v>10.44</v>
      </c>
      <c r="S12" s="19">
        <f>[8]Janeiro!$H$22</f>
        <v>17.28</v>
      </c>
      <c r="T12" s="19">
        <f>[8]Janeiro!$H$23</f>
        <v>12.24</v>
      </c>
      <c r="U12" s="19">
        <f>[8]Janeiro!$H$24</f>
        <v>14.04</v>
      </c>
      <c r="V12" s="19">
        <f>[8]Janeiro!$H$25</f>
        <v>11.879999999999999</v>
      </c>
      <c r="W12" s="19">
        <f>[8]Janeiro!$H$26</f>
        <v>18.36</v>
      </c>
      <c r="X12" s="19">
        <f>[8]Janeiro!$H$27</f>
        <v>11.520000000000001</v>
      </c>
      <c r="Y12" s="19">
        <f>[8]Janeiro!$H$28</f>
        <v>18</v>
      </c>
      <c r="Z12" s="19">
        <f>[8]Janeiro!$H$29</f>
        <v>14.04</v>
      </c>
      <c r="AA12" s="19">
        <f>[8]Janeiro!$H$30</f>
        <v>22.32</v>
      </c>
      <c r="AB12" s="19">
        <f>[8]Janeiro!$H$31</f>
        <v>10.8</v>
      </c>
      <c r="AC12" s="19">
        <f>[8]Janeiro!$H$32</f>
        <v>6.84</v>
      </c>
      <c r="AD12" s="19">
        <f>[8]Janeiro!$H$33</f>
        <v>12.96</v>
      </c>
      <c r="AE12" s="19">
        <f>[8]Janeiro!$H$34</f>
        <v>7.2</v>
      </c>
      <c r="AF12" s="19">
        <f>[8]Janeiro!$H$35</f>
        <v>10.8</v>
      </c>
      <c r="AG12" s="38">
        <f t="shared" si="1"/>
        <v>41.4</v>
      </c>
    </row>
    <row r="13" spans="1:33" ht="17.100000000000001" customHeight="1" x14ac:dyDescent="0.2">
      <c r="A13" s="17" t="s">
        <v>51</v>
      </c>
      <c r="B13" s="19">
        <f>[9]Janeiro!$H$5</f>
        <v>26.64</v>
      </c>
      <c r="C13" s="19">
        <f>[9]Janeiro!$H$6</f>
        <v>15.840000000000002</v>
      </c>
      <c r="D13" s="19">
        <f>[9]Janeiro!$H$7</f>
        <v>16.920000000000002</v>
      </c>
      <c r="E13" s="19">
        <f>[9]Janeiro!$H$8</f>
        <v>19.079999999999998</v>
      </c>
      <c r="F13" s="19">
        <f>[9]Janeiro!$H$9</f>
        <v>20.16</v>
      </c>
      <c r="G13" s="19">
        <f>[9]Janeiro!$H$10</f>
        <v>20.16</v>
      </c>
      <c r="H13" s="19">
        <f>[9]Janeiro!$H$11</f>
        <v>20.88</v>
      </c>
      <c r="I13" s="19">
        <f>[9]Janeiro!$H$12</f>
        <v>25.56</v>
      </c>
      <c r="J13" s="19">
        <f>[9]Janeiro!$H$13</f>
        <v>34.200000000000003</v>
      </c>
      <c r="K13" s="19">
        <f>[9]Janeiro!$H$14</f>
        <v>20.52</v>
      </c>
      <c r="L13" s="19">
        <f>[9]Janeiro!$H$15</f>
        <v>20.88</v>
      </c>
      <c r="M13" s="19">
        <f>[9]Janeiro!$H$16</f>
        <v>16.920000000000002</v>
      </c>
      <c r="N13" s="19">
        <f>[9]Janeiro!$H$17</f>
        <v>32.4</v>
      </c>
      <c r="O13" s="19">
        <f>[9]Janeiro!$H$18</f>
        <v>22.68</v>
      </c>
      <c r="P13" s="19">
        <f>[9]Janeiro!$H$19</f>
        <v>19.079999999999998</v>
      </c>
      <c r="Q13" s="19">
        <f>[9]Janeiro!$H$20</f>
        <v>26.28</v>
      </c>
      <c r="R13" s="19">
        <f>[9]Janeiro!$H$21</f>
        <v>23.400000000000002</v>
      </c>
      <c r="S13" s="19">
        <f>[9]Janeiro!$H$22</f>
        <v>19.079999999999998</v>
      </c>
      <c r="T13" s="19">
        <f>[9]Janeiro!$H$23</f>
        <v>15.840000000000002</v>
      </c>
      <c r="U13" s="19">
        <f>[9]Janeiro!$H$24</f>
        <v>21.96</v>
      </c>
      <c r="V13" s="19">
        <f>[9]Janeiro!$H$25</f>
        <v>12.96</v>
      </c>
      <c r="W13" s="19">
        <f>[9]Janeiro!$H$26</f>
        <v>24.12</v>
      </c>
      <c r="X13" s="19">
        <f>[9]Janeiro!$H$27</f>
        <v>18</v>
      </c>
      <c r="Y13" s="19">
        <f>[9]Janeiro!$H$28</f>
        <v>18.720000000000002</v>
      </c>
      <c r="Z13" s="19">
        <f>[9]Janeiro!$H$29</f>
        <v>19.8</v>
      </c>
      <c r="AA13" s="19">
        <f>[9]Janeiro!$H$30</f>
        <v>17.64</v>
      </c>
      <c r="AB13" s="19">
        <f>[9]Janeiro!$H$31</f>
        <v>14.04</v>
      </c>
      <c r="AC13" s="19">
        <f>[9]Janeiro!$H$32</f>
        <v>18</v>
      </c>
      <c r="AD13" s="19">
        <f>[9]Janeiro!$H$33</f>
        <v>16.2</v>
      </c>
      <c r="AE13" s="19">
        <f>[9]Janeiro!$H$34</f>
        <v>20.88</v>
      </c>
      <c r="AF13" s="19">
        <f>[9]Janeiro!$H$35</f>
        <v>27</v>
      </c>
      <c r="AG13" s="38">
        <f>MAX(B13:AF13)</f>
        <v>34.200000000000003</v>
      </c>
    </row>
    <row r="14" spans="1:33" ht="17.100000000000001" customHeight="1" x14ac:dyDescent="0.2">
      <c r="A14" s="17" t="s">
        <v>6</v>
      </c>
      <c r="B14" s="19">
        <f>[10]Janeiro!$H$5</f>
        <v>14.76</v>
      </c>
      <c r="C14" s="19">
        <f>[10]Janeiro!$H$6</f>
        <v>14.76</v>
      </c>
      <c r="D14" s="19">
        <f>[10]Janeiro!$H$7</f>
        <v>3.6</v>
      </c>
      <c r="E14" s="19">
        <f>[10]Janeiro!$H$8</f>
        <v>7.2</v>
      </c>
      <c r="F14" s="19">
        <f>[10]Janeiro!$H$9</f>
        <v>3.6</v>
      </c>
      <c r="G14" s="19">
        <f>[10]Janeiro!$H$10</f>
        <v>13.68</v>
      </c>
      <c r="H14" s="19">
        <f>[10]Janeiro!$H$11</f>
        <v>22.32</v>
      </c>
      <c r="I14" s="19">
        <f>[10]Janeiro!$H$12</f>
        <v>14.76</v>
      </c>
      <c r="J14" s="19">
        <f>[10]Janeiro!$H$13</f>
        <v>20.88</v>
      </c>
      <c r="K14" s="19">
        <f>[10]Janeiro!$H$14</f>
        <v>14.4</v>
      </c>
      <c r="L14" s="19">
        <f>[10]Janeiro!$H$15</f>
        <v>13.32</v>
      </c>
      <c r="M14" s="19">
        <f>[10]Janeiro!$H$16</f>
        <v>11.16</v>
      </c>
      <c r="N14" s="19">
        <f>[10]Janeiro!$H$17</f>
        <v>14.4</v>
      </c>
      <c r="O14" s="19">
        <f>[10]Janeiro!$H$18</f>
        <v>10.8</v>
      </c>
      <c r="P14" s="19">
        <f>[10]Janeiro!$H$19</f>
        <v>14.4</v>
      </c>
      <c r="Q14" s="19">
        <f>[10]Janeiro!$H$20</f>
        <v>10.8</v>
      </c>
      <c r="R14" s="19">
        <f>[10]Janeiro!$H$21</f>
        <v>16.2</v>
      </c>
      <c r="S14" s="19">
        <f>[10]Janeiro!$H$22</f>
        <v>13.68</v>
      </c>
      <c r="T14" s="19">
        <f>[10]Janeiro!$H$23</f>
        <v>9.7200000000000006</v>
      </c>
      <c r="U14" s="19">
        <f>[10]Janeiro!$H$24</f>
        <v>12.24</v>
      </c>
      <c r="V14" s="19">
        <f>[10]Janeiro!$H$25</f>
        <v>8.2799999999999994</v>
      </c>
      <c r="W14" s="19">
        <f>[10]Janeiro!$H$26</f>
        <v>11.16</v>
      </c>
      <c r="X14" s="19">
        <f>[10]Janeiro!$H$27</f>
        <v>7.9200000000000008</v>
      </c>
      <c r="Y14" s="19">
        <f>[10]Janeiro!$H$28</f>
        <v>12.6</v>
      </c>
      <c r="Z14" s="19">
        <f>[10]Janeiro!$H$29</f>
        <v>14.76</v>
      </c>
      <c r="AA14" s="19">
        <f>[10]Janeiro!$H$30</f>
        <v>6.12</v>
      </c>
      <c r="AB14" s="19">
        <f>[10]Janeiro!$H$31</f>
        <v>9</v>
      </c>
      <c r="AC14" s="19">
        <f>[10]Janeiro!$H$32</f>
        <v>7.5600000000000005</v>
      </c>
      <c r="AD14" s="19">
        <f>[10]Janeiro!$H$33</f>
        <v>9</v>
      </c>
      <c r="AE14" s="19">
        <f>[10]Janeiro!$H$34</f>
        <v>16.2</v>
      </c>
      <c r="AF14" s="19">
        <f>[10]Janeiro!$H$35</f>
        <v>10.44</v>
      </c>
      <c r="AG14" s="38">
        <f t="shared" si="1"/>
        <v>22.32</v>
      </c>
    </row>
    <row r="15" spans="1:33" ht="17.100000000000001" customHeight="1" x14ac:dyDescent="0.2">
      <c r="A15" s="17" t="s">
        <v>7</v>
      </c>
      <c r="B15" s="19">
        <f>[11]Janeiro!$H$5</f>
        <v>30.6</v>
      </c>
      <c r="C15" s="19">
        <f>[11]Janeiro!$H$6</f>
        <v>17.28</v>
      </c>
      <c r="D15" s="19">
        <f>[11]Janeiro!$H$7</f>
        <v>21.6</v>
      </c>
      <c r="E15" s="19">
        <f>[11]Janeiro!$H$8</f>
        <v>15.48</v>
      </c>
      <c r="F15" s="19">
        <f>[11]Janeiro!$H$9</f>
        <v>17.28</v>
      </c>
      <c r="G15" s="19">
        <f>[11]Janeiro!$H$10</f>
        <v>20.52</v>
      </c>
      <c r="H15" s="19">
        <f>[11]Janeiro!$H$11</f>
        <v>17.28</v>
      </c>
      <c r="I15" s="19">
        <f>[11]Janeiro!$H$12</f>
        <v>20.88</v>
      </c>
      <c r="J15" s="19">
        <f>[11]Janeiro!$H$13</f>
        <v>26.28</v>
      </c>
      <c r="K15" s="19">
        <f>[11]Janeiro!$H$14</f>
        <v>16.559999999999999</v>
      </c>
      <c r="L15" s="19">
        <f>[11]Janeiro!$H$15</f>
        <v>18.36</v>
      </c>
      <c r="M15" s="19">
        <f>[11]Janeiro!$H$16</f>
        <v>18.36</v>
      </c>
      <c r="N15" s="19">
        <f>[11]Janeiro!$H$17</f>
        <v>13.32</v>
      </c>
      <c r="O15" s="19">
        <f>[11]Janeiro!$H$18</f>
        <v>19.079999999999998</v>
      </c>
      <c r="P15" s="19">
        <f>[11]Janeiro!$H$19</f>
        <v>8.64</v>
      </c>
      <c r="Q15" s="19">
        <f>[11]Janeiro!$H$20</f>
        <v>14.04</v>
      </c>
      <c r="R15" s="19">
        <f>[11]Janeiro!$H$21</f>
        <v>20.16</v>
      </c>
      <c r="S15" s="19">
        <f>[11]Janeiro!$H$22</f>
        <v>22.68</v>
      </c>
      <c r="T15" s="19">
        <f>[11]Janeiro!$H$23</f>
        <v>16.2</v>
      </c>
      <c r="U15" s="19">
        <f>[11]Janeiro!$H$24</f>
        <v>18.36</v>
      </c>
      <c r="V15" s="19">
        <f>[11]Janeiro!$H$25</f>
        <v>22.32</v>
      </c>
      <c r="W15" s="19">
        <f>[11]Janeiro!$H$26</f>
        <v>19.079999999999998</v>
      </c>
      <c r="X15" s="19">
        <f>[11]Janeiro!$H$27</f>
        <v>17.28</v>
      </c>
      <c r="Y15" s="19">
        <f>[11]Janeiro!$H$28</f>
        <v>12.96</v>
      </c>
      <c r="Z15" s="19">
        <f>[11]Janeiro!$H$29</f>
        <v>24.12</v>
      </c>
      <c r="AA15" s="19">
        <f>[11]Janeiro!$H$30</f>
        <v>19.079999999999998</v>
      </c>
      <c r="AB15" s="19">
        <f>[11]Janeiro!$H$31</f>
        <v>12.96</v>
      </c>
      <c r="AC15" s="19">
        <f>[11]Janeiro!$H$32</f>
        <v>14.76</v>
      </c>
      <c r="AD15" s="19">
        <f>[11]Janeiro!$H$33</f>
        <v>16.2</v>
      </c>
      <c r="AE15" s="19">
        <f>[11]Janeiro!$H$34</f>
        <v>16.559999999999999</v>
      </c>
      <c r="AF15" s="19">
        <f>[11]Janeiro!$H$35</f>
        <v>14.76</v>
      </c>
      <c r="AG15" s="38">
        <f t="shared" si="1"/>
        <v>30.6</v>
      </c>
    </row>
    <row r="16" spans="1:33" ht="17.100000000000001" customHeight="1" x14ac:dyDescent="0.2">
      <c r="A16" s="17" t="s">
        <v>8</v>
      </c>
      <c r="B16" s="19">
        <f>[12]Janeiro!$H$5</f>
        <v>35.28</v>
      </c>
      <c r="C16" s="19">
        <f>[12]Janeiro!$H$6</f>
        <v>17.28</v>
      </c>
      <c r="D16" s="19">
        <f>[12]Janeiro!$H$7</f>
        <v>20.88</v>
      </c>
      <c r="E16" s="19">
        <f>[12]Janeiro!$H$8</f>
        <v>17.64</v>
      </c>
      <c r="F16" s="19">
        <f>[12]Janeiro!$H$9</f>
        <v>26.64</v>
      </c>
      <c r="G16" s="19">
        <f>[12]Janeiro!$H$10</f>
        <v>20.16</v>
      </c>
      <c r="H16" s="19">
        <f>[12]Janeiro!$H$11</f>
        <v>19.079999999999998</v>
      </c>
      <c r="I16" s="19">
        <f>[12]Janeiro!$H$12</f>
        <v>21.96</v>
      </c>
      <c r="J16" s="19">
        <f>[12]Janeiro!$H$13</f>
        <v>11.879999999999999</v>
      </c>
      <c r="K16" s="19">
        <f>[12]Janeiro!$H$14</f>
        <v>21.6</v>
      </c>
      <c r="L16" s="19">
        <f>[12]Janeiro!$H$15</f>
        <v>16.2</v>
      </c>
      <c r="M16" s="19">
        <f>[12]Janeiro!$H$16</f>
        <v>24.48</v>
      </c>
      <c r="N16" s="19">
        <f>[12]Janeiro!$H$17</f>
        <v>18</v>
      </c>
      <c r="O16" s="19">
        <f>[12]Janeiro!$H$18</f>
        <v>18.720000000000002</v>
      </c>
      <c r="P16" s="19">
        <f>[12]Janeiro!$H$19</f>
        <v>11.520000000000001</v>
      </c>
      <c r="Q16" s="19">
        <f>[12]Janeiro!$H$20</f>
        <v>18.720000000000002</v>
      </c>
      <c r="R16" s="19">
        <f>[12]Janeiro!$H$21</f>
        <v>15.840000000000002</v>
      </c>
      <c r="S16" s="19">
        <f>[12]Janeiro!$H$22</f>
        <v>15.840000000000002</v>
      </c>
      <c r="T16" s="19">
        <f>[12]Janeiro!$H$23</f>
        <v>13.32</v>
      </c>
      <c r="U16" s="19">
        <f>[12]Janeiro!$H$24</f>
        <v>21.240000000000002</v>
      </c>
      <c r="V16" s="19">
        <f>[12]Janeiro!$H$25</f>
        <v>29.16</v>
      </c>
      <c r="W16" s="19">
        <f>[12]Janeiro!$H$26</f>
        <v>22.32</v>
      </c>
      <c r="X16" s="19">
        <f>[12]Janeiro!$H$27</f>
        <v>20.88</v>
      </c>
      <c r="Y16" s="19">
        <f>[12]Janeiro!$H$28</f>
        <v>15.48</v>
      </c>
      <c r="Z16" s="19">
        <f>[12]Janeiro!$H$29</f>
        <v>21.240000000000002</v>
      </c>
      <c r="AA16" s="19">
        <f>[12]Janeiro!$H$30</f>
        <v>19.440000000000001</v>
      </c>
      <c r="AB16" s="19">
        <f>[12]Janeiro!$H$31</f>
        <v>13.68</v>
      </c>
      <c r="AC16" s="19">
        <f>[12]Janeiro!$H$32</f>
        <v>18.36</v>
      </c>
      <c r="AD16" s="19">
        <f>[12]Janeiro!$H$33</f>
        <v>18.36</v>
      </c>
      <c r="AE16" s="19">
        <f>[12]Janeiro!$H$34</f>
        <v>22.32</v>
      </c>
      <c r="AF16" s="19">
        <f>[12]Janeiro!$H$35</f>
        <v>25.2</v>
      </c>
      <c r="AG16" s="38">
        <f t="shared" si="1"/>
        <v>35.28</v>
      </c>
    </row>
    <row r="17" spans="1:33" ht="17.100000000000001" customHeight="1" x14ac:dyDescent="0.2">
      <c r="A17" s="17" t="s">
        <v>9</v>
      </c>
      <c r="B17" s="19">
        <f>[13]Janeiro!$H$5</f>
        <v>36</v>
      </c>
      <c r="C17" s="19">
        <f>[13]Janeiro!$H$6</f>
        <v>19.079999999999998</v>
      </c>
      <c r="D17" s="19">
        <f>[13]Janeiro!$H$7</f>
        <v>13.68</v>
      </c>
      <c r="E17" s="19">
        <f>[13]Janeiro!$H$8</f>
        <v>14.04</v>
      </c>
      <c r="F17" s="19">
        <f>[13]Janeiro!$H$9</f>
        <v>15.120000000000001</v>
      </c>
      <c r="G17" s="19">
        <f>[13]Janeiro!$H$10</f>
        <v>20.52</v>
      </c>
      <c r="H17" s="19">
        <f>[13]Janeiro!$H$11</f>
        <v>27</v>
      </c>
      <c r="I17" s="19">
        <f>[13]Janeiro!$H$12</f>
        <v>32.4</v>
      </c>
      <c r="J17" s="19">
        <f>[13]Janeiro!$H$13</f>
        <v>11.16</v>
      </c>
      <c r="K17" s="19">
        <f>[13]Janeiro!$H$14</f>
        <v>21.6</v>
      </c>
      <c r="L17" s="19">
        <f>[13]Janeiro!$H$15</f>
        <v>15.48</v>
      </c>
      <c r="M17" s="19">
        <f>[13]Janeiro!$H$16</f>
        <v>20.52</v>
      </c>
      <c r="N17" s="19">
        <f>[13]Janeiro!$H$17</f>
        <v>14.4</v>
      </c>
      <c r="O17" s="19">
        <f>[13]Janeiro!$H$18</f>
        <v>16.920000000000002</v>
      </c>
      <c r="P17" s="19">
        <f>[13]Janeiro!$H$19</f>
        <v>23.759999999999998</v>
      </c>
      <c r="Q17" s="19">
        <f>[13]Janeiro!$H$20</f>
        <v>15.840000000000002</v>
      </c>
      <c r="R17" s="19">
        <f>[13]Janeiro!$H$21</f>
        <v>14.4</v>
      </c>
      <c r="S17" s="19">
        <f>[13]Janeiro!$H$22</f>
        <v>12.24</v>
      </c>
      <c r="T17" s="19">
        <f>[13]Janeiro!$H$23</f>
        <v>15.120000000000001</v>
      </c>
      <c r="U17" s="19">
        <f>[13]Janeiro!$H$24</f>
        <v>15.48</v>
      </c>
      <c r="V17" s="19">
        <f>[13]Janeiro!$H$25</f>
        <v>22.32</v>
      </c>
      <c r="W17" s="19">
        <f>[13]Janeiro!$H$26</f>
        <v>23.400000000000002</v>
      </c>
      <c r="X17" s="19">
        <f>[13]Janeiro!$H$27</f>
        <v>17.28</v>
      </c>
      <c r="Y17" s="19">
        <f>[13]Janeiro!$H$28</f>
        <v>10.8</v>
      </c>
      <c r="Z17" s="19">
        <f>[13]Janeiro!$H$29</f>
        <v>25.92</v>
      </c>
      <c r="AA17" s="19">
        <f>[13]Janeiro!$H$30</f>
        <v>19.8</v>
      </c>
      <c r="AB17" s="19">
        <f>[13]Janeiro!$H$31</f>
        <v>17.28</v>
      </c>
      <c r="AC17" s="19">
        <f>[13]Janeiro!$H$32</f>
        <v>17.64</v>
      </c>
      <c r="AD17" s="19">
        <f>[13]Janeiro!$H$33</f>
        <v>18</v>
      </c>
      <c r="AE17" s="19">
        <f>[13]Janeiro!$H$34</f>
        <v>19.079999999999998</v>
      </c>
      <c r="AF17" s="19">
        <f>[13]Janeiro!$H$35</f>
        <v>16.559999999999999</v>
      </c>
      <c r="AG17" s="38">
        <f t="shared" si="1"/>
        <v>36</v>
      </c>
    </row>
    <row r="18" spans="1:33" ht="17.100000000000001" customHeight="1" x14ac:dyDescent="0.2">
      <c r="A18" s="17" t="s">
        <v>50</v>
      </c>
      <c r="B18" s="19">
        <f>[14]Janeiro!$H$5</f>
        <v>10.44</v>
      </c>
      <c r="C18" s="19">
        <f>[14]Janeiro!$H$6</f>
        <v>5.7600000000000007</v>
      </c>
      <c r="D18" s="19">
        <f>[14]Janeiro!$H$7</f>
        <v>10.44</v>
      </c>
      <c r="E18" s="19">
        <f>[14]Janeiro!$H$8</f>
        <v>14.4</v>
      </c>
      <c r="F18" s="19">
        <f>[14]Janeiro!$H$9</f>
        <v>21.6</v>
      </c>
      <c r="G18" s="19">
        <f>[14]Janeiro!$H$10</f>
        <v>19.440000000000001</v>
      </c>
      <c r="H18" s="19">
        <f>[14]Janeiro!$H$11</f>
        <v>23.400000000000002</v>
      </c>
      <c r="I18" s="19">
        <f>[14]Janeiro!$H$12</f>
        <v>14.76</v>
      </c>
      <c r="J18" s="19">
        <f>[14]Janeiro!$H$13</f>
        <v>10.44</v>
      </c>
      <c r="K18" s="19">
        <f>[14]Janeiro!$H$14</f>
        <v>5.4</v>
      </c>
      <c r="L18" s="19">
        <f>[14]Janeiro!$H$15</f>
        <v>12.96</v>
      </c>
      <c r="M18" s="19">
        <f>[14]Janeiro!$H$16</f>
        <v>12.96</v>
      </c>
      <c r="N18" s="19">
        <f>[14]Janeiro!$H$17</f>
        <v>7.5600000000000005</v>
      </c>
      <c r="O18" s="19">
        <f>[14]Janeiro!$H$18</f>
        <v>16.559999999999999</v>
      </c>
      <c r="P18" s="19">
        <f>[14]Janeiro!$H$19</f>
        <v>11.16</v>
      </c>
      <c r="Q18" s="19">
        <f>[14]Janeiro!$H$20</f>
        <v>11.520000000000001</v>
      </c>
      <c r="R18" s="19">
        <f>[14]Janeiro!$H$21</f>
        <v>20.52</v>
      </c>
      <c r="S18" s="19">
        <f>[14]Janeiro!$H$22</f>
        <v>9.7200000000000006</v>
      </c>
      <c r="T18" s="19">
        <f>[14]Janeiro!$H$23</f>
        <v>12.6</v>
      </c>
      <c r="U18" s="19">
        <f>[14]Janeiro!$H$24</f>
        <v>11.520000000000001</v>
      </c>
      <c r="V18" s="19">
        <f>[14]Janeiro!$H$25</f>
        <v>14.4</v>
      </c>
      <c r="W18" s="19">
        <f>[14]Janeiro!$H$26</f>
        <v>11.16</v>
      </c>
      <c r="X18" s="19">
        <f>[14]Janeiro!$H$27</f>
        <v>7.2</v>
      </c>
      <c r="Y18" s="19">
        <f>[14]Janeiro!$H$28</f>
        <v>19.8</v>
      </c>
      <c r="Z18" s="19">
        <f>[14]Janeiro!$H$29</f>
        <v>9.3600000000000012</v>
      </c>
      <c r="AA18" s="19">
        <f>[14]Janeiro!$H$30</f>
        <v>9.3600000000000012</v>
      </c>
      <c r="AB18" s="19">
        <f>[14]Janeiro!$H$31</f>
        <v>10.08</v>
      </c>
      <c r="AC18" s="19">
        <f>[14]Janeiro!$H$32</f>
        <v>9.3600000000000012</v>
      </c>
      <c r="AD18" s="19">
        <f>[14]Janeiro!$H$33</f>
        <v>10.44</v>
      </c>
      <c r="AE18" s="19">
        <f>[14]Janeiro!$H$34</f>
        <v>11.879999999999999</v>
      </c>
      <c r="AF18" s="19">
        <f>[14]Janeiro!$H$35</f>
        <v>16.559999999999999</v>
      </c>
      <c r="AG18" s="38">
        <f t="shared" si="1"/>
        <v>23.400000000000002</v>
      </c>
    </row>
    <row r="19" spans="1:33" ht="17.100000000000001" customHeight="1" x14ac:dyDescent="0.2">
      <c r="A19" s="17" t="s">
        <v>10</v>
      </c>
      <c r="B19" s="19">
        <f>[15]Janeiro!$H$5</f>
        <v>19.079999999999998</v>
      </c>
      <c r="C19" s="19">
        <f>[15]Janeiro!$H$6</f>
        <v>9.7200000000000006</v>
      </c>
      <c r="D19" s="19">
        <f>[15]Janeiro!$H$7</f>
        <v>7.2</v>
      </c>
      <c r="E19" s="19">
        <f>[15]Janeiro!$H$8</f>
        <v>12.6</v>
      </c>
      <c r="F19" s="19">
        <f>[15]Janeiro!$H$9</f>
        <v>14.4</v>
      </c>
      <c r="G19" s="19">
        <f>[15]Janeiro!$H$10</f>
        <v>12.96</v>
      </c>
      <c r="H19" s="19">
        <f>[15]Janeiro!$H$11</f>
        <v>18.720000000000002</v>
      </c>
      <c r="I19" s="19">
        <f>[15]Janeiro!$H$12</f>
        <v>12.96</v>
      </c>
      <c r="J19" s="19">
        <f>[15]Janeiro!$H$13</f>
        <v>12.24</v>
      </c>
      <c r="K19" s="19">
        <f>[15]Janeiro!$H$14</f>
        <v>11.879999999999999</v>
      </c>
      <c r="L19" s="19">
        <f>[15]Janeiro!$H$15</f>
        <v>11.520000000000001</v>
      </c>
      <c r="M19" s="19">
        <f>[15]Janeiro!$H$16</f>
        <v>12.6</v>
      </c>
      <c r="N19" s="19">
        <f>[15]Janeiro!$H$17</f>
        <v>8.2799999999999994</v>
      </c>
      <c r="O19" s="19">
        <f>[15]Janeiro!$H$18</f>
        <v>7.5600000000000005</v>
      </c>
      <c r="P19" s="19">
        <f>[15]Janeiro!$H$19</f>
        <v>7.2</v>
      </c>
      <c r="Q19" s="19">
        <f>[15]Janeiro!$H$20</f>
        <v>14.4</v>
      </c>
      <c r="R19" s="19">
        <f>[15]Janeiro!$H$21</f>
        <v>20.88</v>
      </c>
      <c r="S19" s="19">
        <f>[15]Janeiro!$H$22</f>
        <v>8.64</v>
      </c>
      <c r="T19" s="19">
        <f>[15]Janeiro!$H$23</f>
        <v>10.44</v>
      </c>
      <c r="U19" s="19">
        <f>[15]Janeiro!$H$24</f>
        <v>9</v>
      </c>
      <c r="V19" s="19">
        <f>[15]Janeiro!$H$25</f>
        <v>13.68</v>
      </c>
      <c r="W19" s="19">
        <f>[15]Janeiro!$H$26</f>
        <v>16.2</v>
      </c>
      <c r="X19" s="19">
        <f>[15]Janeiro!$H$27</f>
        <v>11.520000000000001</v>
      </c>
      <c r="Y19" s="19">
        <f>[15]Janeiro!$H$28</f>
        <v>7.2</v>
      </c>
      <c r="Z19" s="19">
        <f>[15]Janeiro!$H$29</f>
        <v>12.96</v>
      </c>
      <c r="AA19" s="19">
        <f>[15]Janeiro!$H$30</f>
        <v>11.520000000000001</v>
      </c>
      <c r="AB19" s="19">
        <f>[15]Janeiro!$H$31</f>
        <v>7.9200000000000008</v>
      </c>
      <c r="AC19" s="19">
        <f>[15]Janeiro!$H$32</f>
        <v>9</v>
      </c>
      <c r="AD19" s="19">
        <f>[15]Janeiro!$H$33</f>
        <v>11.16</v>
      </c>
      <c r="AE19" s="19">
        <f>[15]Janeiro!$H$34</f>
        <v>10.08</v>
      </c>
      <c r="AF19" s="19">
        <f>[15]Janeiro!$H$35</f>
        <v>13.68</v>
      </c>
      <c r="AG19" s="38">
        <f>MAX(B19:AF19)</f>
        <v>20.88</v>
      </c>
    </row>
    <row r="20" spans="1:33" ht="17.100000000000001" customHeight="1" x14ac:dyDescent="0.2">
      <c r="A20" s="17" t="s">
        <v>11</v>
      </c>
      <c r="B20" s="19">
        <f>[16]Janeiro!$H$5</f>
        <v>19.440000000000001</v>
      </c>
      <c r="C20" s="19">
        <f>[16]Janeiro!$H$6</f>
        <v>10.08</v>
      </c>
      <c r="D20" s="19">
        <f>[16]Janeiro!$H$7</f>
        <v>9</v>
      </c>
      <c r="E20" s="19">
        <f>[16]Janeiro!$H$8</f>
        <v>10.44</v>
      </c>
      <c r="F20" s="19">
        <f>[16]Janeiro!$H$9</f>
        <v>6.84</v>
      </c>
      <c r="G20" s="19">
        <f>[16]Janeiro!$H$10</f>
        <v>14.4</v>
      </c>
      <c r="H20" s="19">
        <f>[16]Janeiro!$H$11</f>
        <v>14.04</v>
      </c>
      <c r="I20" s="19">
        <f>[16]Janeiro!$H$12</f>
        <v>11.520000000000001</v>
      </c>
      <c r="J20" s="19">
        <f>[16]Janeiro!$H$13</f>
        <v>12.24</v>
      </c>
      <c r="K20" s="19">
        <f>[16]Janeiro!$H$14</f>
        <v>14.04</v>
      </c>
      <c r="L20" s="19">
        <f>[16]Janeiro!$H$15</f>
        <v>15.840000000000002</v>
      </c>
      <c r="M20" s="19">
        <f>[16]Janeiro!$H$16</f>
        <v>15.840000000000002</v>
      </c>
      <c r="N20" s="19">
        <f>[16]Janeiro!$H$17</f>
        <v>11.879999999999999</v>
      </c>
      <c r="O20" s="19">
        <f>[16]Janeiro!$H$18</f>
        <v>7.9200000000000008</v>
      </c>
      <c r="P20" s="19">
        <f>[16]Janeiro!$H$19</f>
        <v>15.840000000000002</v>
      </c>
      <c r="Q20" s="19">
        <f>[16]Janeiro!$H$20</f>
        <v>14.76</v>
      </c>
      <c r="R20" s="19">
        <f>[16]Janeiro!$H$21</f>
        <v>37.440000000000005</v>
      </c>
      <c r="S20" s="19">
        <f>[16]Janeiro!$H$22</f>
        <v>6.84</v>
      </c>
      <c r="T20" s="19">
        <f>[16]Janeiro!$H$23</f>
        <v>11.16</v>
      </c>
      <c r="U20" s="19">
        <f>[16]Janeiro!$H$24</f>
        <v>10.44</v>
      </c>
      <c r="V20" s="19">
        <f>[16]Janeiro!$H$25</f>
        <v>17.28</v>
      </c>
      <c r="W20" s="19">
        <f>[16]Janeiro!$H$26</f>
        <v>16.2</v>
      </c>
      <c r="X20" s="19">
        <f>[16]Janeiro!$H$27</f>
        <v>10.8</v>
      </c>
      <c r="Y20" s="19">
        <f>[16]Janeiro!$H$28</f>
        <v>6.48</v>
      </c>
      <c r="Z20" s="19">
        <f>[16]Janeiro!$H$29</f>
        <v>18.36</v>
      </c>
      <c r="AA20" s="19">
        <f>[16]Janeiro!$H$30</f>
        <v>10.8</v>
      </c>
      <c r="AB20" s="19">
        <f>[16]Janeiro!$H$31</f>
        <v>7.9200000000000008</v>
      </c>
      <c r="AC20" s="19">
        <f>[16]Janeiro!$H$32</f>
        <v>10.08</v>
      </c>
      <c r="AD20" s="19">
        <f>[16]Janeiro!$H$33</f>
        <v>16.920000000000002</v>
      </c>
      <c r="AE20" s="19">
        <f>[16]Janeiro!$H$34</f>
        <v>12.96</v>
      </c>
      <c r="AF20" s="19">
        <f>[16]Janeiro!$H$35</f>
        <v>11.879999999999999</v>
      </c>
      <c r="AG20" s="38">
        <f>MAX(B20:AF20)</f>
        <v>37.440000000000005</v>
      </c>
    </row>
    <row r="21" spans="1:33" ht="17.100000000000001" customHeight="1" x14ac:dyDescent="0.2">
      <c r="A21" s="17" t="s">
        <v>12</v>
      </c>
      <c r="B21" s="19">
        <f>[17]Janeiro!$H$5</f>
        <v>19.440000000000001</v>
      </c>
      <c r="C21" s="19">
        <f>[17]Janeiro!$H$6</f>
        <v>11.16</v>
      </c>
      <c r="D21" s="19">
        <f>[17]Janeiro!$H$7</f>
        <v>8.2799999999999994</v>
      </c>
      <c r="E21" s="19">
        <f>[17]Janeiro!$H$8</f>
        <v>19.8</v>
      </c>
      <c r="F21" s="19">
        <f>[17]Janeiro!$H$9</f>
        <v>11.16</v>
      </c>
      <c r="G21" s="19">
        <f>[17]Janeiro!$H$10</f>
        <v>10.08</v>
      </c>
      <c r="H21" s="19">
        <f>[17]Janeiro!$H$11</f>
        <v>15.120000000000001</v>
      </c>
      <c r="I21" s="19">
        <f>[17]Janeiro!$H$12</f>
        <v>13.68</v>
      </c>
      <c r="J21" s="19">
        <f>[17]Janeiro!$H$13</f>
        <v>15.48</v>
      </c>
      <c r="K21" s="19">
        <f>[17]Janeiro!$H$14</f>
        <v>9.3600000000000012</v>
      </c>
      <c r="L21" s="19">
        <f>[17]Janeiro!$H$15</f>
        <v>10.08</v>
      </c>
      <c r="M21" s="19">
        <f>[17]Janeiro!$H$16</f>
        <v>6.12</v>
      </c>
      <c r="N21" s="19">
        <f>[17]Janeiro!$H$17</f>
        <v>6.48</v>
      </c>
      <c r="O21" s="19">
        <f>[17]Janeiro!$H$18</f>
        <v>5.7600000000000007</v>
      </c>
      <c r="P21" s="19">
        <f>[17]Janeiro!$H$19</f>
        <v>7.2</v>
      </c>
      <c r="Q21" s="19">
        <f>[17]Janeiro!$H$20</f>
        <v>9</v>
      </c>
      <c r="R21" s="19">
        <f>[17]Janeiro!$H$21</f>
        <v>11.16</v>
      </c>
      <c r="S21" s="19">
        <f>[17]Janeiro!$H$22</f>
        <v>16.920000000000002</v>
      </c>
      <c r="T21" s="19">
        <f>[17]Janeiro!$H$23</f>
        <v>7.5600000000000005</v>
      </c>
      <c r="U21" s="19">
        <f>[17]Janeiro!$H$24</f>
        <v>7.9200000000000008</v>
      </c>
      <c r="V21" s="19">
        <f>[17]Janeiro!$H$25</f>
        <v>10.44</v>
      </c>
      <c r="W21" s="19">
        <f>[17]Janeiro!$H$26</f>
        <v>11.16</v>
      </c>
      <c r="X21" s="19">
        <f>[17]Janeiro!$H$27</f>
        <v>10.44</v>
      </c>
      <c r="Y21" s="19">
        <f>[17]Janeiro!$H$28</f>
        <v>10.44</v>
      </c>
      <c r="Z21" s="19">
        <f>[17]Janeiro!$H$29</f>
        <v>11.16</v>
      </c>
      <c r="AA21" s="19">
        <f>[17]Janeiro!$H$30</f>
        <v>10.08</v>
      </c>
      <c r="AB21" s="19">
        <f>[17]Janeiro!$H$31</f>
        <v>9</v>
      </c>
      <c r="AC21" s="19">
        <f>[17]Janeiro!$H$32</f>
        <v>8.2799999999999994</v>
      </c>
      <c r="AD21" s="19">
        <f>[17]Janeiro!$H$33</f>
        <v>7.9200000000000008</v>
      </c>
      <c r="AE21" s="19">
        <f>[17]Janeiro!$H$34</f>
        <v>10.44</v>
      </c>
      <c r="AF21" s="19">
        <f>[17]Janeiro!$H$35</f>
        <v>10.44</v>
      </c>
      <c r="AG21" s="38">
        <f>MAX(B21:AF21)</f>
        <v>19.8</v>
      </c>
    </row>
    <row r="22" spans="1:33" ht="17.100000000000001" customHeight="1" x14ac:dyDescent="0.2">
      <c r="A22" s="17" t="s">
        <v>13</v>
      </c>
      <c r="B22" s="19">
        <f>[18]Janeiro!$H$5</f>
        <v>29.880000000000003</v>
      </c>
      <c r="C22" s="19">
        <f>[18]Janeiro!$H$6</f>
        <v>11.520000000000001</v>
      </c>
      <c r="D22" s="19">
        <f>[18]Janeiro!$H$7</f>
        <v>2.16</v>
      </c>
      <c r="E22" s="19">
        <f>[18]Janeiro!$H$8</f>
        <v>12.96</v>
      </c>
      <c r="F22" s="19">
        <f>[18]Janeiro!$H$9</f>
        <v>22.32</v>
      </c>
      <c r="G22" s="19">
        <f>[18]Janeiro!$H$10</f>
        <v>19.079999999999998</v>
      </c>
      <c r="H22" s="19">
        <f>[18]Janeiro!$H$11</f>
        <v>21.96</v>
      </c>
      <c r="I22" s="19">
        <f>[18]Janeiro!$H$12</f>
        <v>19.079999999999998</v>
      </c>
      <c r="J22" s="19">
        <f>[18]Janeiro!$H$13</f>
        <v>19.440000000000001</v>
      </c>
      <c r="K22" s="19">
        <f>[18]Janeiro!$H$14</f>
        <v>9.7200000000000006</v>
      </c>
      <c r="L22" s="19">
        <f>[18]Janeiro!$H$15</f>
        <v>18.36</v>
      </c>
      <c r="M22" s="19">
        <f>[18]Janeiro!$H$16</f>
        <v>10.44</v>
      </c>
      <c r="N22" s="19">
        <f>[18]Janeiro!$H$17</f>
        <v>2.52</v>
      </c>
      <c r="O22" s="19">
        <f>[18]Janeiro!$H$18</f>
        <v>16.2</v>
      </c>
      <c r="P22" s="19">
        <f>[18]Janeiro!$H$19</f>
        <v>15.840000000000002</v>
      </c>
      <c r="Q22" s="19">
        <f>[18]Janeiro!$H$20</f>
        <v>15.840000000000002</v>
      </c>
      <c r="R22" s="19">
        <f>[18]Janeiro!$H$21</f>
        <v>19.8</v>
      </c>
      <c r="S22" s="19">
        <f>[18]Janeiro!$H$22</f>
        <v>18.720000000000002</v>
      </c>
      <c r="T22" s="19">
        <f>[18]Janeiro!$H$23</f>
        <v>8.2799999999999994</v>
      </c>
      <c r="U22" s="19">
        <f>[18]Janeiro!$H$24</f>
        <v>16.2</v>
      </c>
      <c r="V22" s="19">
        <f>[18]Janeiro!$H$25</f>
        <v>2.8800000000000003</v>
      </c>
      <c r="W22" s="19">
        <f>[18]Janeiro!$H$26</f>
        <v>4.32</v>
      </c>
      <c r="X22" s="19">
        <f>[18]Janeiro!$H$27</f>
        <v>2.52</v>
      </c>
      <c r="Y22" s="19">
        <f>[18]Janeiro!$H$28</f>
        <v>15.840000000000002</v>
      </c>
      <c r="Z22" s="19">
        <f>[18]Janeiro!$H$29</f>
        <v>21.240000000000002</v>
      </c>
      <c r="AA22" s="19">
        <f>[18]Janeiro!$H$30</f>
        <v>17.64</v>
      </c>
      <c r="AB22" s="19">
        <f>[18]Janeiro!$H$31</f>
        <v>12.24</v>
      </c>
      <c r="AC22" s="19">
        <f>[18]Janeiro!$H$32</f>
        <v>0.72000000000000008</v>
      </c>
      <c r="AD22" s="19">
        <f>[18]Janeiro!$H$33</f>
        <v>14.4</v>
      </c>
      <c r="AE22" s="19">
        <f>[18]Janeiro!$H$34</f>
        <v>15.48</v>
      </c>
      <c r="AF22" s="19">
        <f>[18]Janeiro!$H$35</f>
        <v>19.079999999999998</v>
      </c>
      <c r="AG22" s="38">
        <f>MAX(B22:AF22)</f>
        <v>29.880000000000003</v>
      </c>
    </row>
    <row r="23" spans="1:33" ht="17.100000000000001" customHeight="1" x14ac:dyDescent="0.2">
      <c r="A23" s="17" t="s">
        <v>14</v>
      </c>
      <c r="B23" s="19">
        <f>[19]Janeiro!$H$5</f>
        <v>29.16</v>
      </c>
      <c r="C23" s="19">
        <f>[19]Janeiro!$H$6</f>
        <v>16.559999999999999</v>
      </c>
      <c r="D23" s="19">
        <f>[19]Janeiro!$H$7</f>
        <v>18</v>
      </c>
      <c r="E23" s="19">
        <f>[19]Janeiro!$H$8</f>
        <v>14.04</v>
      </c>
      <c r="F23" s="19">
        <f>[19]Janeiro!$H$9</f>
        <v>20.88</v>
      </c>
      <c r="G23" s="19">
        <f>[19]Janeiro!$H$10</f>
        <v>19.8</v>
      </c>
      <c r="H23" s="19">
        <f>[19]Janeiro!$H$11</f>
        <v>20.16</v>
      </c>
      <c r="I23" s="19">
        <f>[19]Janeiro!$H$12</f>
        <v>32.4</v>
      </c>
      <c r="J23" s="19">
        <f>[19]Janeiro!$H$13</f>
        <v>20.52</v>
      </c>
      <c r="K23" s="19">
        <f>[19]Janeiro!$H$14</f>
        <v>18.720000000000002</v>
      </c>
      <c r="L23" s="19">
        <f>[19]Janeiro!$H$15</f>
        <v>19.440000000000001</v>
      </c>
      <c r="M23" s="19">
        <f>[19]Janeiro!$H$16</f>
        <v>23.759999999999998</v>
      </c>
      <c r="N23" s="19">
        <f>[19]Janeiro!$H$17</f>
        <v>19.440000000000001</v>
      </c>
      <c r="O23" s="19">
        <f>[19]Janeiro!$H$18</f>
        <v>17.28</v>
      </c>
      <c r="P23" s="19">
        <f>[19]Janeiro!$H$19</f>
        <v>16.2</v>
      </c>
      <c r="Q23" s="19">
        <f>[19]Janeiro!$H$20</f>
        <v>12.24</v>
      </c>
      <c r="R23" s="19">
        <f>[19]Janeiro!$H$21</f>
        <v>15.840000000000002</v>
      </c>
      <c r="S23" s="19">
        <f>[19]Janeiro!$H$22</f>
        <v>13.68</v>
      </c>
      <c r="T23" s="19">
        <f>[19]Janeiro!$H$23</f>
        <v>11.520000000000001</v>
      </c>
      <c r="U23" s="19">
        <f>[19]Janeiro!$H$24</f>
        <v>19.440000000000001</v>
      </c>
      <c r="V23" s="19">
        <f>[19]Janeiro!$H$25</f>
        <v>13.68</v>
      </c>
      <c r="W23" s="19">
        <f>[19]Janeiro!$H$26</f>
        <v>16.920000000000002</v>
      </c>
      <c r="X23" s="19">
        <f>[19]Janeiro!$H$27</f>
        <v>13.32</v>
      </c>
      <c r="Y23" s="19">
        <f>[19]Janeiro!$H$28</f>
        <v>15.120000000000001</v>
      </c>
      <c r="Z23" s="19">
        <f>[19]Janeiro!$H$29</f>
        <v>20.52</v>
      </c>
      <c r="AA23" s="19">
        <f>[19]Janeiro!$H$30</f>
        <v>16.2</v>
      </c>
      <c r="AB23" s="19">
        <f>[19]Janeiro!$H$31</f>
        <v>10.8</v>
      </c>
      <c r="AC23" s="19">
        <f>[19]Janeiro!$H$32</f>
        <v>14.04</v>
      </c>
      <c r="AD23" s="19">
        <f>[19]Janeiro!$H$33</f>
        <v>14.04</v>
      </c>
      <c r="AE23" s="19">
        <f>[19]Janeiro!$H$34</f>
        <v>12.6</v>
      </c>
      <c r="AF23" s="19">
        <f>[19]Janeiro!$H$35</f>
        <v>18.36</v>
      </c>
      <c r="AG23" s="38">
        <f>MAX(B23:AF23)</f>
        <v>32.4</v>
      </c>
    </row>
    <row r="24" spans="1:33" ht="17.100000000000001" customHeight="1" x14ac:dyDescent="0.2">
      <c r="A24" s="17" t="s">
        <v>15</v>
      </c>
      <c r="B24" s="19">
        <f>[20]Janeiro!$H$5</f>
        <v>20.52</v>
      </c>
      <c r="C24" s="19">
        <f>[20]Janeiro!$H$6</f>
        <v>12.6</v>
      </c>
      <c r="D24" s="19">
        <f>[20]Janeiro!$H$7</f>
        <v>10.8</v>
      </c>
      <c r="E24" s="19">
        <f>[20]Janeiro!$H$8</f>
        <v>17.28</v>
      </c>
      <c r="F24" s="19">
        <f>[20]Janeiro!$H$9</f>
        <v>21.240000000000002</v>
      </c>
      <c r="G24" s="19">
        <f>[20]Janeiro!$H$10</f>
        <v>15.48</v>
      </c>
      <c r="H24" s="19">
        <f>[20]Janeiro!$H$11</f>
        <v>19.079999999999998</v>
      </c>
      <c r="I24" s="19">
        <f>[20]Janeiro!$H$12</f>
        <v>16.920000000000002</v>
      </c>
      <c r="J24" s="19">
        <f>[20]Janeiro!$H$13</f>
        <v>15.840000000000002</v>
      </c>
      <c r="K24" s="19">
        <f>[20]Janeiro!$H$14</f>
        <v>14.04</v>
      </c>
      <c r="L24" s="19">
        <f>[20]Janeiro!$H$15</f>
        <v>18.720000000000002</v>
      </c>
      <c r="M24" s="19">
        <f>[20]Janeiro!$H$16</f>
        <v>22.68</v>
      </c>
      <c r="N24" s="19">
        <f>[20]Janeiro!$H$17</f>
        <v>13.32</v>
      </c>
      <c r="O24" s="19">
        <f>[20]Janeiro!$H$18</f>
        <v>15.840000000000002</v>
      </c>
      <c r="P24" s="19">
        <f>[20]Janeiro!$H$19</f>
        <v>14.76</v>
      </c>
      <c r="Q24" s="19">
        <f>[20]Janeiro!$H$20</f>
        <v>16.920000000000002</v>
      </c>
      <c r="R24" s="19">
        <f>[20]Janeiro!$H$21</f>
        <v>19.8</v>
      </c>
      <c r="S24" s="19">
        <f>[20]Janeiro!$H$22</f>
        <v>14.4</v>
      </c>
      <c r="T24" s="19">
        <f>[20]Janeiro!$H$23</f>
        <v>16.920000000000002</v>
      </c>
      <c r="U24" s="19">
        <f>[20]Janeiro!$H$24</f>
        <v>10.8</v>
      </c>
      <c r="V24" s="19">
        <f>[20]Janeiro!$H$25</f>
        <v>23.759999999999998</v>
      </c>
      <c r="W24" s="19">
        <f>[20]Janeiro!$H$26</f>
        <v>22.68</v>
      </c>
      <c r="X24" s="19">
        <f>[20]Janeiro!$H$27</f>
        <v>16.559999999999999</v>
      </c>
      <c r="Y24" s="19">
        <f>[20]Janeiro!$H$28</f>
        <v>11.879999999999999</v>
      </c>
      <c r="Z24" s="19">
        <f>[20]Janeiro!$H$29</f>
        <v>11.520000000000001</v>
      </c>
      <c r="AA24" s="19">
        <f>[20]Janeiro!$H$30</f>
        <v>15.48</v>
      </c>
      <c r="AB24" s="19">
        <f>[20]Janeiro!$H$31</f>
        <v>10.8</v>
      </c>
      <c r="AC24" s="19">
        <f>[20]Janeiro!$H$32</f>
        <v>16.2</v>
      </c>
      <c r="AD24" s="19">
        <f>[20]Janeiro!$H$33</f>
        <v>18.36</v>
      </c>
      <c r="AE24" s="19">
        <f>[20]Janeiro!$H$34</f>
        <v>17.64</v>
      </c>
      <c r="AF24" s="19">
        <f>[20]Janeiro!$H$35</f>
        <v>16.2</v>
      </c>
      <c r="AG24" s="38">
        <f t="shared" ref="AG24:AG31" si="2">MAX(B24:AF24)</f>
        <v>23.759999999999998</v>
      </c>
    </row>
    <row r="25" spans="1:33" ht="17.100000000000001" customHeight="1" x14ac:dyDescent="0.2">
      <c r="A25" s="17" t="s">
        <v>16</v>
      </c>
      <c r="B25" s="19">
        <f>[21]Janeiro!$H$5</f>
        <v>34.92</v>
      </c>
      <c r="C25" s="19">
        <f>[21]Janeiro!$H$6</f>
        <v>15.840000000000002</v>
      </c>
      <c r="D25" s="19">
        <f>[21]Janeiro!$H$7</f>
        <v>13.32</v>
      </c>
      <c r="E25" s="19">
        <f>[21]Janeiro!$H$8</f>
        <v>12.96</v>
      </c>
      <c r="F25" s="19">
        <f>[21]Janeiro!$H$9</f>
        <v>16.2</v>
      </c>
      <c r="G25" s="19">
        <f>[21]Janeiro!$H$10</f>
        <v>16.2</v>
      </c>
      <c r="H25" s="19">
        <f>[21]Janeiro!$H$11</f>
        <v>18</v>
      </c>
      <c r="I25" s="19">
        <f>[21]Janeiro!$H$12</f>
        <v>15.120000000000001</v>
      </c>
      <c r="J25" s="19">
        <f>[21]Janeiro!$H$13</f>
        <v>17.28</v>
      </c>
      <c r="K25" s="19">
        <f>[21]Janeiro!$H$14</f>
        <v>13.32</v>
      </c>
      <c r="L25" s="19">
        <f>[21]Janeiro!$H$15</f>
        <v>15.120000000000001</v>
      </c>
      <c r="M25" s="19">
        <f>[21]Janeiro!$H$16</f>
        <v>14.4</v>
      </c>
      <c r="N25" s="19">
        <f>[21]Janeiro!$H$17</f>
        <v>11.16</v>
      </c>
      <c r="O25" s="19">
        <f>[21]Janeiro!$H$18</f>
        <v>9.7200000000000006</v>
      </c>
      <c r="P25" s="19">
        <f>[21]Janeiro!$H$19</f>
        <v>17.64</v>
      </c>
      <c r="Q25" s="19">
        <f>[21]Janeiro!$H$20</f>
        <v>8.2799999999999994</v>
      </c>
      <c r="R25" s="19">
        <f>[21]Janeiro!$H$21</f>
        <v>18</v>
      </c>
      <c r="S25" s="19">
        <f>[21]Janeiro!$H$22</f>
        <v>12.24</v>
      </c>
      <c r="T25" s="19">
        <f>[21]Janeiro!$H$23</f>
        <v>17.64</v>
      </c>
      <c r="U25" s="19">
        <f>[21]Janeiro!$H$24</f>
        <v>19.440000000000001</v>
      </c>
      <c r="V25" s="19">
        <f>[21]Janeiro!$H$25</f>
        <v>12.96</v>
      </c>
      <c r="W25" s="19">
        <f>[21]Janeiro!$H$26</f>
        <v>11.520000000000001</v>
      </c>
      <c r="X25" s="19">
        <f>[21]Janeiro!$H$27</f>
        <v>11.16</v>
      </c>
      <c r="Y25" s="19">
        <f>[21]Janeiro!$H$28</f>
        <v>14.76</v>
      </c>
      <c r="Z25" s="19">
        <f>[21]Janeiro!$H$29</f>
        <v>27</v>
      </c>
      <c r="AA25" s="19">
        <f>[21]Janeiro!$H$30</f>
        <v>14.76</v>
      </c>
      <c r="AB25" s="19">
        <f>[21]Janeiro!$H$31</f>
        <v>12.96</v>
      </c>
      <c r="AC25" s="19">
        <f>[21]Janeiro!$H$32</f>
        <v>10.08</v>
      </c>
      <c r="AD25" s="19">
        <f>[21]Janeiro!$H$33</f>
        <v>15.120000000000001</v>
      </c>
      <c r="AE25" s="19">
        <f>[21]Janeiro!$H$34</f>
        <v>11.520000000000001</v>
      </c>
      <c r="AF25" s="19">
        <f>[21]Janeiro!$H$35</f>
        <v>13.32</v>
      </c>
      <c r="AG25" s="38">
        <f t="shared" si="2"/>
        <v>34.92</v>
      </c>
    </row>
    <row r="26" spans="1:33" ht="17.100000000000001" customHeight="1" x14ac:dyDescent="0.2">
      <c r="A26" s="17" t="s">
        <v>17</v>
      </c>
      <c r="B26" s="19">
        <f>[22]Janeiro!$H$5</f>
        <v>29.52</v>
      </c>
      <c r="C26" s="19">
        <f>[22]Janeiro!$H$6</f>
        <v>13.32</v>
      </c>
      <c r="D26" s="19">
        <f>[22]Janeiro!$H$7</f>
        <v>16.559999999999999</v>
      </c>
      <c r="E26" s="19">
        <f>[22]Janeiro!$H$8</f>
        <v>0.72000000000000008</v>
      </c>
      <c r="F26" s="19">
        <f>[22]Janeiro!$H$9</f>
        <v>7.2</v>
      </c>
      <c r="G26" s="19">
        <f>[22]Janeiro!$H$10</f>
        <v>21.240000000000002</v>
      </c>
      <c r="H26" s="19">
        <f>[22]Janeiro!$H$11</f>
        <v>29.16</v>
      </c>
      <c r="I26" s="19">
        <f>[22]Janeiro!$H$12</f>
        <v>27.720000000000002</v>
      </c>
      <c r="J26" s="19">
        <f>[22]Janeiro!$H$13</f>
        <v>12.6</v>
      </c>
      <c r="K26" s="19">
        <f>[22]Janeiro!$H$14</f>
        <v>9</v>
      </c>
      <c r="L26" s="19">
        <f>[22]Janeiro!$H$15</f>
        <v>11.879999999999999</v>
      </c>
      <c r="M26" s="19">
        <f>[22]Janeiro!$H$16</f>
        <v>7.9200000000000008</v>
      </c>
      <c r="N26" s="19">
        <f>[22]Janeiro!$H$17</f>
        <v>5.4</v>
      </c>
      <c r="O26" s="19">
        <f>[22]Janeiro!$H$18</f>
        <v>10.8</v>
      </c>
      <c r="P26" s="19">
        <f>[22]Janeiro!$H$19</f>
        <v>8.64</v>
      </c>
      <c r="Q26" s="19">
        <f>[22]Janeiro!$H$20</f>
        <v>15.840000000000002</v>
      </c>
      <c r="R26" s="19">
        <f>[22]Janeiro!$H$21</f>
        <v>11.16</v>
      </c>
      <c r="S26" s="19">
        <f>[22]Janeiro!$H$22</f>
        <v>8.2799999999999994</v>
      </c>
      <c r="T26" s="19">
        <f>[22]Janeiro!$H$23</f>
        <v>13.68</v>
      </c>
      <c r="U26" s="19">
        <f>[22]Janeiro!$H$24</f>
        <v>12.24</v>
      </c>
      <c r="V26" s="19">
        <f>[22]Janeiro!$H$25</f>
        <v>9.3600000000000012</v>
      </c>
      <c r="W26" s="19">
        <f>[22]Janeiro!$H$26</f>
        <v>9.3600000000000012</v>
      </c>
      <c r="X26" s="19">
        <f>[22]Janeiro!$H$27</f>
        <v>6.84</v>
      </c>
      <c r="Y26" s="19">
        <f>[22]Janeiro!$H$28</f>
        <v>7.2</v>
      </c>
      <c r="Z26" s="19">
        <f>[22]Janeiro!$H$29</f>
        <v>16.920000000000002</v>
      </c>
      <c r="AA26" s="19">
        <f>[22]Janeiro!$H$30</f>
        <v>14.4</v>
      </c>
      <c r="AB26" s="19">
        <f>[22]Janeiro!$H$31</f>
        <v>6.12</v>
      </c>
      <c r="AC26" s="19">
        <f>[22]Janeiro!$H$32</f>
        <v>11.520000000000001</v>
      </c>
      <c r="AD26" s="19">
        <f>[22]Janeiro!$H$33</f>
        <v>14.76</v>
      </c>
      <c r="AE26" s="19">
        <f>[22]Janeiro!$H$34</f>
        <v>9.7200000000000006</v>
      </c>
      <c r="AF26" s="19">
        <f>[22]Janeiro!$H$35</f>
        <v>12.6</v>
      </c>
      <c r="AG26" s="38">
        <f t="shared" si="2"/>
        <v>29.52</v>
      </c>
    </row>
    <row r="27" spans="1:33" ht="17.100000000000001" customHeight="1" x14ac:dyDescent="0.2">
      <c r="A27" s="17" t="s">
        <v>18</v>
      </c>
      <c r="B27" s="19">
        <f>[23]Janeiro!$H$5</f>
        <v>25.56</v>
      </c>
      <c r="C27" s="19">
        <f>[23]Janeiro!$H$6</f>
        <v>16.2</v>
      </c>
      <c r="D27" s="19">
        <f>[23]Janeiro!$H$7</f>
        <v>20.16</v>
      </c>
      <c r="E27" s="19">
        <f>[23]Janeiro!$H$8</f>
        <v>18.720000000000002</v>
      </c>
      <c r="F27" s="19">
        <f>[23]Janeiro!$H$9</f>
        <v>1.08</v>
      </c>
      <c r="G27" s="19">
        <f>[23]Janeiro!$H$10</f>
        <v>19.079999999999998</v>
      </c>
      <c r="H27" s="19">
        <f>[23]Janeiro!$H$11</f>
        <v>26.28</v>
      </c>
      <c r="I27" s="19">
        <f>[23]Janeiro!$H$12</f>
        <v>24.840000000000003</v>
      </c>
      <c r="J27" s="19">
        <f>[23]Janeiro!$H$13</f>
        <v>37.080000000000005</v>
      </c>
      <c r="K27" s="19">
        <f>[23]Janeiro!$H$14</f>
        <v>21.240000000000002</v>
      </c>
      <c r="L27" s="19">
        <f>[23]Janeiro!$H$15</f>
        <v>20.16</v>
      </c>
      <c r="M27" s="19">
        <f>[23]Janeiro!$H$16</f>
        <v>22.32</v>
      </c>
      <c r="N27" s="19">
        <f>[23]Janeiro!$H$17</f>
        <v>9</v>
      </c>
      <c r="O27" s="19">
        <f>[23]Janeiro!$H$18</f>
        <v>0</v>
      </c>
      <c r="P27" s="19">
        <f>[23]Janeiro!$H$19</f>
        <v>14.76</v>
      </c>
      <c r="Q27" s="19">
        <f>[23]Janeiro!$H$20</f>
        <v>19.8</v>
      </c>
      <c r="R27" s="19">
        <f>[23]Janeiro!$H$21</f>
        <v>24.48</v>
      </c>
      <c r="S27" s="19">
        <f>[23]Janeiro!$H$22</f>
        <v>21.240000000000002</v>
      </c>
      <c r="T27" s="19">
        <f>[23]Janeiro!$H$23</f>
        <v>14.04</v>
      </c>
      <c r="U27" s="19">
        <f>[23]Janeiro!$H$24</f>
        <v>21.240000000000002</v>
      </c>
      <c r="V27" s="19">
        <f>[23]Janeiro!$H$25</f>
        <v>17.28</v>
      </c>
      <c r="W27" s="19">
        <f>[23]Janeiro!$H$26</f>
        <v>20.88</v>
      </c>
      <c r="X27" s="19">
        <f>[23]Janeiro!$H$27</f>
        <v>13.32</v>
      </c>
      <c r="Y27" s="19">
        <f>[23]Janeiro!$H$28</f>
        <v>10.44</v>
      </c>
      <c r="Z27" s="19">
        <f>[23]Janeiro!$H$29</f>
        <v>19.8</v>
      </c>
      <c r="AA27" s="19">
        <f>[23]Janeiro!$H$30</f>
        <v>11.520000000000001</v>
      </c>
      <c r="AB27" s="19">
        <f>[23]Janeiro!$H$31</f>
        <v>16.559999999999999</v>
      </c>
      <c r="AC27" s="19">
        <f>[23]Janeiro!$H$32</f>
        <v>14.4</v>
      </c>
      <c r="AD27" s="19">
        <f>[23]Janeiro!$H$33</f>
        <v>17.64</v>
      </c>
      <c r="AE27" s="19">
        <f>[23]Janeiro!$H$34</f>
        <v>22.68</v>
      </c>
      <c r="AF27" s="19">
        <f>[23]Janeiro!$H$35</f>
        <v>13.68</v>
      </c>
      <c r="AG27" s="38">
        <f t="shared" si="2"/>
        <v>37.080000000000005</v>
      </c>
    </row>
    <row r="28" spans="1:33" ht="17.100000000000001" customHeight="1" x14ac:dyDescent="0.2">
      <c r="A28" s="17" t="s">
        <v>19</v>
      </c>
      <c r="B28" s="19">
        <f>[24]Janeiro!$H$5</f>
        <v>17.28</v>
      </c>
      <c r="C28" s="19">
        <f>[24]Janeiro!$H$6</f>
        <v>15.120000000000001</v>
      </c>
      <c r="D28" s="19">
        <f>[24]Janeiro!$H$7</f>
        <v>13.32</v>
      </c>
      <c r="E28" s="19">
        <f>[24]Janeiro!$H$8</f>
        <v>19.079999999999998</v>
      </c>
      <c r="F28" s="19">
        <f>[24]Janeiro!$H$9</f>
        <v>26.64</v>
      </c>
      <c r="G28" s="19">
        <f>[24]Janeiro!$H$10</f>
        <v>20.88</v>
      </c>
      <c r="H28" s="19">
        <f>[24]Janeiro!$H$11</f>
        <v>18</v>
      </c>
      <c r="I28" s="19">
        <f>[24]Janeiro!$H$12</f>
        <v>10.08</v>
      </c>
      <c r="J28" s="19">
        <f>[24]Janeiro!$H$13</f>
        <v>15.120000000000001</v>
      </c>
      <c r="K28" s="19">
        <f>[24]Janeiro!$H$14</f>
        <v>18.720000000000002</v>
      </c>
      <c r="L28" s="19">
        <f>[24]Janeiro!$H$15</f>
        <v>17.28</v>
      </c>
      <c r="M28" s="19">
        <f>[24]Janeiro!$H$16</f>
        <v>17.64</v>
      </c>
      <c r="N28" s="19">
        <f>[24]Janeiro!$H$17</f>
        <v>15.120000000000001</v>
      </c>
      <c r="O28" s="19">
        <f>[24]Janeiro!$H$18</f>
        <v>13.32</v>
      </c>
      <c r="P28" s="19">
        <f>[24]Janeiro!$H$19</f>
        <v>24.12</v>
      </c>
      <c r="Q28" s="19">
        <f>[24]Janeiro!$H$20</f>
        <v>14.76</v>
      </c>
      <c r="R28" s="19">
        <f>[24]Janeiro!$H$21</f>
        <v>16.2</v>
      </c>
      <c r="S28" s="19">
        <f>[24]Janeiro!$H$22</f>
        <v>19.8</v>
      </c>
      <c r="T28" s="19">
        <f>[24]Janeiro!$H$23</f>
        <v>20.16</v>
      </c>
      <c r="U28" s="19">
        <f>[24]Janeiro!$H$24</f>
        <v>16.920000000000002</v>
      </c>
      <c r="V28" s="19">
        <f>[24]Janeiro!$H$25</f>
        <v>22.32</v>
      </c>
      <c r="W28" s="19">
        <f>[24]Janeiro!$H$26</f>
        <v>21.96</v>
      </c>
      <c r="X28" s="19">
        <f>[24]Janeiro!$H$27</f>
        <v>19.079999999999998</v>
      </c>
      <c r="Y28" s="19">
        <f>[24]Janeiro!$H$28</f>
        <v>16.559999999999999</v>
      </c>
      <c r="Z28" s="19">
        <f>[24]Janeiro!$H$29</f>
        <v>30.240000000000002</v>
      </c>
      <c r="AA28" s="19">
        <f>[24]Janeiro!$H$30</f>
        <v>23.400000000000002</v>
      </c>
      <c r="AB28" s="19">
        <f>[24]Janeiro!$H$31</f>
        <v>12.96</v>
      </c>
      <c r="AC28" s="19">
        <f>[24]Janeiro!$H$32</f>
        <v>14.76</v>
      </c>
      <c r="AD28" s="19">
        <f>[24]Janeiro!$H$33</f>
        <v>20.52</v>
      </c>
      <c r="AE28" s="19">
        <f>[24]Janeiro!$H$34</f>
        <v>19.440000000000001</v>
      </c>
      <c r="AF28" s="19">
        <f>[24]Janeiro!$H$35</f>
        <v>18.720000000000002</v>
      </c>
      <c r="AG28" s="38">
        <f t="shared" si="2"/>
        <v>30.240000000000002</v>
      </c>
    </row>
    <row r="29" spans="1:33" ht="17.100000000000001" customHeight="1" x14ac:dyDescent="0.2">
      <c r="A29" s="17" t="s">
        <v>31</v>
      </c>
      <c r="B29" s="19">
        <f>[25]Janeiro!$H$5</f>
        <v>24.48</v>
      </c>
      <c r="C29" s="19">
        <f>[25]Janeiro!$H$6</f>
        <v>14.4</v>
      </c>
      <c r="D29" s="19">
        <f>[25]Janeiro!$H$7</f>
        <v>27.36</v>
      </c>
      <c r="E29" s="19">
        <f>[25]Janeiro!$H$8</f>
        <v>14.76</v>
      </c>
      <c r="F29" s="19">
        <f>[25]Janeiro!$H$9</f>
        <v>15.120000000000001</v>
      </c>
      <c r="G29" s="19">
        <f>[25]Janeiro!$H$10</f>
        <v>17.64</v>
      </c>
      <c r="H29" s="19">
        <f>[25]Janeiro!$H$11</f>
        <v>21.6</v>
      </c>
      <c r="I29" s="19">
        <f>[25]Janeiro!$H$12</f>
        <v>11.879999999999999</v>
      </c>
      <c r="J29" s="19">
        <f>[25]Janeiro!$H$13</f>
        <v>15.840000000000002</v>
      </c>
      <c r="K29" s="19">
        <f>[25]Janeiro!$H$14</f>
        <v>12.6</v>
      </c>
      <c r="L29" s="19">
        <f>[25]Janeiro!$H$15</f>
        <v>16.920000000000002</v>
      </c>
      <c r="M29" s="19">
        <f>[25]Janeiro!$H$16</f>
        <v>15.840000000000002</v>
      </c>
      <c r="N29" s="19">
        <f>[25]Janeiro!$H$17</f>
        <v>11.879999999999999</v>
      </c>
      <c r="O29" s="19">
        <f>[25]Janeiro!$H$18</f>
        <v>12.96</v>
      </c>
      <c r="P29" s="19">
        <f>[25]Janeiro!$H$19</f>
        <v>13.68</v>
      </c>
      <c r="Q29" s="19">
        <f>[25]Janeiro!$H$20</f>
        <v>18.720000000000002</v>
      </c>
      <c r="R29" s="19">
        <f>[25]Janeiro!$H$21</f>
        <v>15.48</v>
      </c>
      <c r="S29" s="19">
        <f>[25]Janeiro!$H$22</f>
        <v>17.64</v>
      </c>
      <c r="T29" s="19">
        <f>[25]Janeiro!$H$23</f>
        <v>14.76</v>
      </c>
      <c r="U29" s="19">
        <f>[25]Janeiro!$H$24</f>
        <v>12.6</v>
      </c>
      <c r="V29" s="19">
        <f>[25]Janeiro!$H$25</f>
        <v>18.720000000000002</v>
      </c>
      <c r="W29" s="19">
        <f>[25]Janeiro!$H$26</f>
        <v>14.4</v>
      </c>
      <c r="X29" s="19">
        <f>[25]Janeiro!$H$27</f>
        <v>11.520000000000001</v>
      </c>
      <c r="Y29" s="19">
        <f>[25]Janeiro!$H$28</f>
        <v>11.520000000000001</v>
      </c>
      <c r="Z29" s="19">
        <f>[25]Janeiro!$H$29</f>
        <v>15.840000000000002</v>
      </c>
      <c r="AA29" s="19">
        <f>[25]Janeiro!$H$30</f>
        <v>18</v>
      </c>
      <c r="AB29" s="19">
        <f>[25]Janeiro!$H$31</f>
        <v>13.32</v>
      </c>
      <c r="AC29" s="19">
        <f>[25]Janeiro!$H$32</f>
        <v>12.24</v>
      </c>
      <c r="AD29" s="19">
        <f>[25]Janeiro!$H$33</f>
        <v>14.04</v>
      </c>
      <c r="AE29" s="19">
        <f>[25]Janeiro!$H$34</f>
        <v>15.48</v>
      </c>
      <c r="AF29" s="19">
        <f>[25]Janeiro!$H$35</f>
        <v>12.6</v>
      </c>
      <c r="AG29" s="38">
        <f t="shared" si="2"/>
        <v>27.36</v>
      </c>
    </row>
    <row r="30" spans="1:33" ht="17.100000000000001" customHeight="1" x14ac:dyDescent="0.2">
      <c r="A30" s="17" t="s">
        <v>52</v>
      </c>
      <c r="B30" s="19">
        <f>[26]Janeiro!$H$5</f>
        <v>28.8</v>
      </c>
      <c r="C30" s="19">
        <f>[26]Janeiro!$H$6</f>
        <v>19.079999999999998</v>
      </c>
      <c r="D30" s="19">
        <f>[26]Janeiro!$H$7</f>
        <v>15.48</v>
      </c>
      <c r="E30" s="19">
        <f>[26]Janeiro!$H$8</f>
        <v>24.48</v>
      </c>
      <c r="F30" s="19">
        <f>[26]Janeiro!$H$9</f>
        <v>26.28</v>
      </c>
      <c r="G30" s="19">
        <f>[26]Janeiro!$H$10</f>
        <v>18.36</v>
      </c>
      <c r="H30" s="19">
        <f>[26]Janeiro!$H$11</f>
        <v>23.759999999999998</v>
      </c>
      <c r="I30" s="19">
        <f>[26]Janeiro!$H$12</f>
        <v>28.44</v>
      </c>
      <c r="J30" s="19">
        <f>[26]Janeiro!$H$13</f>
        <v>21.96</v>
      </c>
      <c r="K30" s="19">
        <f>[26]Janeiro!$H$14</f>
        <v>16.2</v>
      </c>
      <c r="L30" s="19">
        <f>[26]Janeiro!$H$15</f>
        <v>19.8</v>
      </c>
      <c r="M30" s="19">
        <f>[26]Janeiro!$H$16</f>
        <v>21.240000000000002</v>
      </c>
      <c r="N30" s="19">
        <f>[26]Janeiro!$H$17</f>
        <v>24.840000000000003</v>
      </c>
      <c r="O30" s="19">
        <f>[26]Janeiro!$H$18</f>
        <v>23.040000000000003</v>
      </c>
      <c r="P30" s="19">
        <f>[26]Janeiro!$H$19</f>
        <v>23.400000000000002</v>
      </c>
      <c r="Q30" s="19">
        <f>[26]Janeiro!$H$20</f>
        <v>19.079999999999998</v>
      </c>
      <c r="R30" s="19">
        <f>[26]Janeiro!$H$21</f>
        <v>20.88</v>
      </c>
      <c r="S30" s="19">
        <f>[26]Janeiro!$H$22</f>
        <v>18.36</v>
      </c>
      <c r="T30" s="19">
        <f>[26]Janeiro!$H$23</f>
        <v>16.559999999999999</v>
      </c>
      <c r="U30" s="19">
        <f>[26]Janeiro!$H$24</f>
        <v>12.96</v>
      </c>
      <c r="V30" s="19">
        <f>[26]Janeiro!$H$25</f>
        <v>13.32</v>
      </c>
      <c r="W30" s="19">
        <f>[26]Janeiro!$H$26</f>
        <v>13.32</v>
      </c>
      <c r="X30" s="19">
        <f>[26]Janeiro!$H$27</f>
        <v>12.96</v>
      </c>
      <c r="Y30" s="19">
        <f>[26]Janeiro!$H$28</f>
        <v>18</v>
      </c>
      <c r="Z30" s="19">
        <f>[26]Janeiro!$H$29</f>
        <v>27</v>
      </c>
      <c r="AA30" s="19">
        <f>[26]Janeiro!$H$30</f>
        <v>11.16</v>
      </c>
      <c r="AB30" s="19">
        <f>[26]Janeiro!$H$31</f>
        <v>16.920000000000002</v>
      </c>
      <c r="AC30" s="19">
        <f>[26]Janeiro!$H$32</f>
        <v>10.8</v>
      </c>
      <c r="AD30" s="19">
        <f>[26]Janeiro!$H$33</f>
        <v>8.2799999999999994</v>
      </c>
      <c r="AE30" s="58" t="str">
        <f>[26]Janeiro!$H$34</f>
        <v>*</v>
      </c>
      <c r="AF30" s="58" t="str">
        <f>[26]Janeiro!$H$35</f>
        <v>*</v>
      </c>
      <c r="AG30" s="38">
        <f>MAX(B30:AF30)</f>
        <v>28.8</v>
      </c>
    </row>
    <row r="31" spans="1:33" ht="17.100000000000001" customHeight="1" x14ac:dyDescent="0.2">
      <c r="A31" s="17" t="s">
        <v>20</v>
      </c>
      <c r="B31" s="19">
        <f>[27]Janeiro!$H$5</f>
        <v>15.48</v>
      </c>
      <c r="C31" s="19">
        <f>[27]Janeiro!$H$6</f>
        <v>11.879999999999999</v>
      </c>
      <c r="D31" s="19">
        <f>[27]Janeiro!$H$7</f>
        <v>12.24</v>
      </c>
      <c r="E31" s="19">
        <f>[27]Janeiro!$H$8</f>
        <v>9.3600000000000012</v>
      </c>
      <c r="F31" s="19">
        <f>[27]Janeiro!$H$9</f>
        <v>15.840000000000002</v>
      </c>
      <c r="G31" s="19">
        <f>[27]Janeiro!$H$10</f>
        <v>17.64</v>
      </c>
      <c r="H31" s="19">
        <f>[27]Janeiro!$H$11</f>
        <v>16.2</v>
      </c>
      <c r="I31" s="19">
        <f>[27]Janeiro!$H$12</f>
        <v>13.32</v>
      </c>
      <c r="J31" s="19">
        <f>[27]Janeiro!$H$13</f>
        <v>16.2</v>
      </c>
      <c r="K31" s="19">
        <f>[27]Janeiro!$H$14</f>
        <v>9.7200000000000006</v>
      </c>
      <c r="L31" s="19">
        <f>[27]Janeiro!$H$15</f>
        <v>12.96</v>
      </c>
      <c r="M31" s="19">
        <f>[27]Janeiro!$H$16</f>
        <v>15.48</v>
      </c>
      <c r="N31" s="19">
        <f>[27]Janeiro!$H$17</f>
        <v>16.920000000000002</v>
      </c>
      <c r="O31" s="19">
        <f>[27]Janeiro!$H$18</f>
        <v>11.16</v>
      </c>
      <c r="P31" s="19">
        <f>[27]Janeiro!$H$19</f>
        <v>8.64</v>
      </c>
      <c r="Q31" s="19">
        <f>[27]Janeiro!$H$20</f>
        <v>11.520000000000001</v>
      </c>
      <c r="R31" s="19">
        <f>[27]Janeiro!$H$21</f>
        <v>10.44</v>
      </c>
      <c r="S31" s="19">
        <f>[27]Janeiro!$H$22</f>
        <v>16.920000000000002</v>
      </c>
      <c r="T31" s="19">
        <f>[27]Janeiro!$H$23</f>
        <v>7.2</v>
      </c>
      <c r="U31" s="19">
        <f>[27]Janeiro!$H$24</f>
        <v>13.68</v>
      </c>
      <c r="V31" s="19">
        <f>[27]Janeiro!$H$25</f>
        <v>13.68</v>
      </c>
      <c r="W31" s="19">
        <f>[27]Janeiro!$H$26</f>
        <v>10.44</v>
      </c>
      <c r="X31" s="19">
        <f>[27]Janeiro!$H$27</f>
        <v>12.6</v>
      </c>
      <c r="Y31" s="19">
        <f>[27]Janeiro!$H$28</f>
        <v>11.520000000000001</v>
      </c>
      <c r="Z31" s="19">
        <f>[27]Janeiro!$H$29</f>
        <v>9.7200000000000006</v>
      </c>
      <c r="AA31" s="19">
        <f>[27]Janeiro!$H$30</f>
        <v>9.7200000000000006</v>
      </c>
      <c r="AB31" s="19">
        <f>[27]Janeiro!$H$31</f>
        <v>10.08</v>
      </c>
      <c r="AC31" s="19">
        <f>[27]Janeiro!$H$32</f>
        <v>12.24</v>
      </c>
      <c r="AD31" s="19">
        <f>[27]Janeiro!$H$33</f>
        <v>9.3600000000000012</v>
      </c>
      <c r="AE31" s="19">
        <f>[27]Janeiro!$H$34</f>
        <v>9.7200000000000006</v>
      </c>
      <c r="AF31" s="19">
        <f>[27]Janeiro!$H$35</f>
        <v>18</v>
      </c>
      <c r="AG31" s="38">
        <f t="shared" si="2"/>
        <v>18</v>
      </c>
    </row>
    <row r="32" spans="1:33" s="5" customFormat="1" ht="17.100000000000001" customHeight="1" x14ac:dyDescent="0.2">
      <c r="A32" s="34" t="s">
        <v>33</v>
      </c>
      <c r="B32" s="35">
        <f t="shared" ref="B32:AG32" si="3">MAX(B5:B31)</f>
        <v>36</v>
      </c>
      <c r="C32" s="35">
        <f t="shared" si="3"/>
        <v>19.079999999999998</v>
      </c>
      <c r="D32" s="35">
        <f t="shared" si="3"/>
        <v>27.36</v>
      </c>
      <c r="E32" s="35">
        <f t="shared" si="3"/>
        <v>27.216000000000001</v>
      </c>
      <c r="F32" s="35">
        <f t="shared" si="3"/>
        <v>41.4</v>
      </c>
      <c r="G32" s="35">
        <f t="shared" si="3"/>
        <v>21.240000000000002</v>
      </c>
      <c r="H32" s="35">
        <f t="shared" si="3"/>
        <v>29.16</v>
      </c>
      <c r="I32" s="35">
        <f t="shared" si="3"/>
        <v>32.4</v>
      </c>
      <c r="J32" s="35">
        <f t="shared" si="3"/>
        <v>37.080000000000005</v>
      </c>
      <c r="K32" s="35">
        <f t="shared" si="3"/>
        <v>21.6</v>
      </c>
      <c r="L32" s="35">
        <f t="shared" si="3"/>
        <v>27.720000000000002</v>
      </c>
      <c r="M32" s="35">
        <f t="shared" si="3"/>
        <v>26.28</v>
      </c>
      <c r="N32" s="35">
        <f t="shared" si="3"/>
        <v>32.4</v>
      </c>
      <c r="O32" s="35">
        <f t="shared" si="3"/>
        <v>23.040000000000003</v>
      </c>
      <c r="P32" s="35">
        <f t="shared" si="3"/>
        <v>24.48</v>
      </c>
      <c r="Q32" s="35">
        <f t="shared" si="3"/>
        <v>26.28</v>
      </c>
      <c r="R32" s="35">
        <f t="shared" si="3"/>
        <v>37.440000000000005</v>
      </c>
      <c r="S32" s="35">
        <f t="shared" si="3"/>
        <v>22.68</v>
      </c>
      <c r="T32" s="35">
        <f t="shared" si="3"/>
        <v>28.08</v>
      </c>
      <c r="U32" s="35">
        <f t="shared" si="3"/>
        <v>21.96</v>
      </c>
      <c r="V32" s="35">
        <f t="shared" si="3"/>
        <v>29.16</v>
      </c>
      <c r="W32" s="35">
        <f t="shared" si="3"/>
        <v>25.2</v>
      </c>
      <c r="X32" s="35">
        <f t="shared" si="3"/>
        <v>20.88</v>
      </c>
      <c r="Y32" s="35">
        <f t="shared" si="3"/>
        <v>19.8</v>
      </c>
      <c r="Z32" s="35">
        <f t="shared" si="3"/>
        <v>30.240000000000002</v>
      </c>
      <c r="AA32" s="35">
        <f t="shared" si="3"/>
        <v>23.400000000000002</v>
      </c>
      <c r="AB32" s="35">
        <f t="shared" si="3"/>
        <v>17.28</v>
      </c>
      <c r="AC32" s="35">
        <f t="shared" si="3"/>
        <v>19.8</v>
      </c>
      <c r="AD32" s="35">
        <f t="shared" si="3"/>
        <v>26.28</v>
      </c>
      <c r="AE32" s="35">
        <f t="shared" si="3"/>
        <v>27</v>
      </c>
      <c r="AF32" s="35">
        <f t="shared" si="3"/>
        <v>27</v>
      </c>
      <c r="AG32" s="38">
        <f t="shared" si="3"/>
        <v>41.4</v>
      </c>
    </row>
    <row r="34" spans="1:27" x14ac:dyDescent="0.2">
      <c r="A34" s="31"/>
      <c r="B34" s="32" t="s">
        <v>54</v>
      </c>
      <c r="C34" s="32"/>
      <c r="D34" s="32"/>
      <c r="E34" s="32"/>
      <c r="N34" s="3" t="s">
        <v>55</v>
      </c>
      <c r="Y34" s="3" t="s">
        <v>57</v>
      </c>
    </row>
    <row r="35" spans="1:27" x14ac:dyDescent="0.2">
      <c r="K35" s="53"/>
      <c r="L35" s="53"/>
      <c r="M35" s="53"/>
      <c r="N35" s="53" t="s">
        <v>56</v>
      </c>
      <c r="O35" s="53"/>
      <c r="P35" s="53"/>
      <c r="Q35" s="53"/>
      <c r="W35" s="53"/>
      <c r="X35" s="53"/>
      <c r="Y35" s="53" t="s">
        <v>58</v>
      </c>
      <c r="Z35" s="53"/>
      <c r="AA35" s="53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workbookViewId="0">
      <selection activeCell="AG8" sqref="AG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x14ac:dyDescent="0.2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16.5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7"/>
    </row>
    <row r="3" spans="1:34" s="5" customFormat="1" ht="12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54" t="s">
        <v>44</v>
      </c>
      <c r="AH3" s="10"/>
    </row>
    <row r="4" spans="1:34" s="5" customFormat="1" ht="13.5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54" t="s">
        <v>39</v>
      </c>
      <c r="AH4" s="10"/>
    </row>
    <row r="5" spans="1:34" s="5" customFormat="1" ht="13.5" customHeight="1" x14ac:dyDescent="0.2">
      <c r="A5" s="17" t="s">
        <v>48</v>
      </c>
      <c r="B5" s="21" t="str">
        <f>[1]Janeiro!$I$5</f>
        <v>L</v>
      </c>
      <c r="C5" s="21" t="str">
        <f>[1]Janeiro!$I$6</f>
        <v>NO</v>
      </c>
      <c r="D5" s="21" t="str">
        <f>[1]Janeiro!$I$7</f>
        <v>SO</v>
      </c>
      <c r="E5" s="21" t="str">
        <f>[1]Janeiro!$I$8</f>
        <v>O</v>
      </c>
      <c r="F5" s="21" t="str">
        <f>[1]Janeiro!$I$9</f>
        <v>SE</v>
      </c>
      <c r="G5" s="21" t="str">
        <f>[1]Janeiro!$I$10</f>
        <v>L</v>
      </c>
      <c r="H5" s="21" t="str">
        <f>[1]Janeiro!$I$11</f>
        <v>L</v>
      </c>
      <c r="I5" s="21" t="str">
        <f>[1]Janeiro!$I$12</f>
        <v>SE</v>
      </c>
      <c r="J5" s="21" t="str">
        <f>[1]Janeiro!$I$13</f>
        <v>O</v>
      </c>
      <c r="K5" s="21" t="str">
        <f>[1]Janeiro!$I$14</f>
        <v>NO</v>
      </c>
      <c r="L5" s="21" t="str">
        <f>[1]Janeiro!$I$15</f>
        <v>O</v>
      </c>
      <c r="M5" s="21" t="str">
        <f>[1]Janeiro!$I$16</f>
        <v>SO</v>
      </c>
      <c r="N5" s="21" t="str">
        <f>[1]Janeiro!$I$17</f>
        <v>SE</v>
      </c>
      <c r="O5" s="21" t="str">
        <f>[1]Janeiro!$I$18</f>
        <v>L</v>
      </c>
      <c r="P5" s="21" t="str">
        <f>[1]Janeiro!$I$19</f>
        <v>SE</v>
      </c>
      <c r="Q5" s="21" t="str">
        <f>[1]Janeiro!$I$20</f>
        <v>NE</v>
      </c>
      <c r="R5" s="21" t="str">
        <f>[1]Janeiro!$I$21</f>
        <v>NE</v>
      </c>
      <c r="S5" s="21" t="str">
        <f>[1]Janeiro!$I$22</f>
        <v>NE</v>
      </c>
      <c r="T5" s="21" t="str">
        <f>[1]Janeiro!$I$23</f>
        <v>NE</v>
      </c>
      <c r="U5" s="21" t="str">
        <f>[1]Janeiro!$I$24</f>
        <v>O</v>
      </c>
      <c r="V5" s="21" t="str">
        <f>[1]Janeiro!$I$25</f>
        <v>O</v>
      </c>
      <c r="W5" s="21" t="str">
        <f>[1]Janeiro!$I$26</f>
        <v>SO</v>
      </c>
      <c r="X5" s="21" t="str">
        <f>[1]Janeiro!$I$27</f>
        <v>O</v>
      </c>
      <c r="Y5" s="21" t="str">
        <f>[1]Janeiro!$I$28</f>
        <v>SE</v>
      </c>
      <c r="Z5" s="21" t="str">
        <f>[1]Janeiro!$I$29</f>
        <v>O</v>
      </c>
      <c r="AA5" s="21" t="str">
        <f>[1]Janeiro!$I$30</f>
        <v>O</v>
      </c>
      <c r="AB5" s="21" t="str">
        <f>[1]Janeiro!$I$31</f>
        <v>O</v>
      </c>
      <c r="AC5" s="21" t="str">
        <f>[1]Janeiro!$I$32</f>
        <v>O</v>
      </c>
      <c r="AD5" s="21" t="str">
        <f>[1]Janeiro!$I$33</f>
        <v>O</v>
      </c>
      <c r="AE5" s="21" t="str">
        <f>[1]Janeiro!$I$34</f>
        <v>O</v>
      </c>
      <c r="AF5" s="21" t="str">
        <f>[1]Janeiro!$I$35</f>
        <v>SE</v>
      </c>
      <c r="AG5" s="55" t="s">
        <v>69</v>
      </c>
      <c r="AH5" s="10"/>
    </row>
    <row r="6" spans="1:34" s="1" customFormat="1" ht="12.75" customHeight="1" x14ac:dyDescent="0.2">
      <c r="A6" s="17" t="s">
        <v>0</v>
      </c>
      <c r="B6" s="19" t="str">
        <f>[2]Janeiro!$I$5</f>
        <v>L</v>
      </c>
      <c r="C6" s="19" t="str">
        <f>[2]Janeiro!$I$6</f>
        <v>S</v>
      </c>
      <c r="D6" s="19" t="str">
        <f>[2]Janeiro!$I$7</f>
        <v>L</v>
      </c>
      <c r="E6" s="19" t="str">
        <f>[2]Janeiro!$I$8</f>
        <v>NE</v>
      </c>
      <c r="F6" s="19" t="str">
        <f>[2]Janeiro!$I$9</f>
        <v>L</v>
      </c>
      <c r="G6" s="19" t="str">
        <f>[2]Janeiro!$I$10</f>
        <v>NO</v>
      </c>
      <c r="H6" s="19" t="str">
        <f>[2]Janeiro!$I$11</f>
        <v>NO</v>
      </c>
      <c r="I6" s="19" t="str">
        <f>[2]Janeiro!$I$12</f>
        <v>NO</v>
      </c>
      <c r="J6" s="19" t="str">
        <f>[2]Janeiro!$I$13</f>
        <v>L</v>
      </c>
      <c r="K6" s="19" t="str">
        <f>[2]Janeiro!$I$14</f>
        <v>SE</v>
      </c>
      <c r="L6" s="19" t="str">
        <f>[2]Janeiro!$I$15</f>
        <v>L</v>
      </c>
      <c r="M6" s="19" t="str">
        <f>[2]Janeiro!$I$16</f>
        <v>L</v>
      </c>
      <c r="N6" s="19" t="str">
        <f>[2]Janeiro!$I$17</f>
        <v>L</v>
      </c>
      <c r="O6" s="19" t="str">
        <f>[2]Janeiro!$I$18</f>
        <v>L</v>
      </c>
      <c r="P6" s="19" t="str">
        <f>[2]Janeiro!$I$19</f>
        <v>NE</v>
      </c>
      <c r="Q6" s="19" t="str">
        <f>[2]Janeiro!$I$20</f>
        <v>L</v>
      </c>
      <c r="R6" s="19" t="str">
        <f>[2]Janeiro!$I$21</f>
        <v>L</v>
      </c>
      <c r="S6" s="19" t="str">
        <f>[2]Janeiro!$I$22</f>
        <v>SO</v>
      </c>
      <c r="T6" s="22" t="str">
        <f>[2]Janeiro!$I$23</f>
        <v>SO</v>
      </c>
      <c r="U6" s="22" t="str">
        <f>[2]Janeiro!$I$24</f>
        <v>S</v>
      </c>
      <c r="V6" s="22" t="str">
        <f>[2]Janeiro!$I$25</f>
        <v>L</v>
      </c>
      <c r="W6" s="22" t="str">
        <f>[2]Janeiro!$I$26</f>
        <v>L</v>
      </c>
      <c r="X6" s="22" t="str">
        <f>[2]Janeiro!$I$27</f>
        <v>L</v>
      </c>
      <c r="Y6" s="22" t="str">
        <f>[2]Janeiro!$I$28</f>
        <v>SO</v>
      </c>
      <c r="Z6" s="22" t="str">
        <f>[2]Janeiro!$I$29</f>
        <v>S</v>
      </c>
      <c r="AA6" s="22" t="str">
        <f>[2]Janeiro!$I$30</f>
        <v>S</v>
      </c>
      <c r="AB6" s="22" t="str">
        <f>[2]Janeiro!$I$31</f>
        <v>SO</v>
      </c>
      <c r="AC6" s="22" t="str">
        <f>[2]Janeiro!$I$32</f>
        <v>SO</v>
      </c>
      <c r="AD6" s="22" t="str">
        <f>[2]Janeiro!$I$33</f>
        <v>L</v>
      </c>
      <c r="AE6" s="22" t="str">
        <f>[2]Janeiro!$I$34</f>
        <v>NE</v>
      </c>
      <c r="AF6" s="22" t="str">
        <f>[2]Janeiro!$I$35</f>
        <v>NE</v>
      </c>
      <c r="AG6" s="55" t="s">
        <v>64</v>
      </c>
      <c r="AH6" s="2"/>
    </row>
    <row r="7" spans="1:34" ht="12" customHeight="1" x14ac:dyDescent="0.2">
      <c r="A7" s="17" t="s">
        <v>1</v>
      </c>
      <c r="B7" s="20" t="str">
        <f>[3]Janeiro!$I$5</f>
        <v>NO</v>
      </c>
      <c r="C7" s="20" t="str">
        <f>[3]Janeiro!$I$6</f>
        <v>S</v>
      </c>
      <c r="D7" s="20" t="str">
        <f>[3]Janeiro!$I$7</f>
        <v>SE</v>
      </c>
      <c r="E7" s="20" t="str">
        <f>[3]Janeiro!$I$8</f>
        <v>SE</v>
      </c>
      <c r="F7" s="20" t="str">
        <f>[3]Janeiro!$I$9</f>
        <v>N</v>
      </c>
      <c r="G7" s="20" t="str">
        <f>[3]Janeiro!$I$10</f>
        <v>N</v>
      </c>
      <c r="H7" s="20" t="str">
        <f>[3]Janeiro!$I$11</f>
        <v>N</v>
      </c>
      <c r="I7" s="20" t="str">
        <f>[3]Janeiro!$I$12</f>
        <v>NO</v>
      </c>
      <c r="J7" s="20" t="str">
        <f>[3]Janeiro!$I$13</f>
        <v>N</v>
      </c>
      <c r="K7" s="20" t="str">
        <f>[3]Janeiro!$I$14</f>
        <v>S</v>
      </c>
      <c r="L7" s="20" t="str">
        <f>[3]Janeiro!$I$15</f>
        <v>SE</v>
      </c>
      <c r="M7" s="20" t="str">
        <f>[3]Janeiro!$I$16</f>
        <v>SE</v>
      </c>
      <c r="N7" s="20" t="str">
        <f>[3]Janeiro!$I$17</f>
        <v>SE</v>
      </c>
      <c r="O7" s="20" t="str">
        <f>[3]Janeiro!$I$18</f>
        <v>NO</v>
      </c>
      <c r="P7" s="20" t="str">
        <f>[3]Janeiro!$I$19</f>
        <v>N</v>
      </c>
      <c r="Q7" s="20" t="str">
        <f>[3]Janeiro!$I$20</f>
        <v>L</v>
      </c>
      <c r="R7" s="20" t="str">
        <f>[3]Janeiro!$I$21</f>
        <v>NO</v>
      </c>
      <c r="S7" s="20" t="str">
        <f>[3]Janeiro!$I$22</f>
        <v>S</v>
      </c>
      <c r="T7" s="23" t="str">
        <f>[3]Janeiro!$I$23</f>
        <v>O</v>
      </c>
      <c r="U7" s="23" t="str">
        <f>[3]Janeiro!$I$24</f>
        <v>S</v>
      </c>
      <c r="V7" s="23" t="str">
        <f>[3]Janeiro!$I$25</f>
        <v>SE</v>
      </c>
      <c r="W7" s="23" t="str">
        <f>[3]Janeiro!$I$26</f>
        <v>L</v>
      </c>
      <c r="X7" s="23" t="str">
        <f>[3]Janeiro!$I$27</f>
        <v>S</v>
      </c>
      <c r="Y7" s="23" t="str">
        <f>[3]Janeiro!$I$28</f>
        <v>NO</v>
      </c>
      <c r="Z7" s="23" t="str">
        <f>[3]Janeiro!$I$29</f>
        <v>N</v>
      </c>
      <c r="AA7" s="23" t="str">
        <f>[3]Janeiro!$I$30</f>
        <v>S</v>
      </c>
      <c r="AB7" s="23" t="str">
        <f>[3]Janeiro!$I$31</f>
        <v>S</v>
      </c>
      <c r="AC7" s="23" t="str">
        <f>[3]Janeiro!$I$32</f>
        <v>S</v>
      </c>
      <c r="AD7" s="23" t="str">
        <f>[3]Janeiro!$I$33</f>
        <v>L</v>
      </c>
      <c r="AE7" s="23" t="str">
        <f>[3]Janeiro!$I$34</f>
        <v>SE</v>
      </c>
      <c r="AF7" s="23" t="str">
        <f>[3]Janeiro!$I$35</f>
        <v>NO</v>
      </c>
      <c r="AG7" s="55" t="s">
        <v>70</v>
      </c>
      <c r="AH7" s="2"/>
    </row>
    <row r="8" spans="1:34" ht="13.5" customHeight="1" x14ac:dyDescent="0.2">
      <c r="A8" s="17" t="s">
        <v>49</v>
      </c>
      <c r="B8" s="24" t="str">
        <f>[4]Janeiro!$I$5</f>
        <v>N</v>
      </c>
      <c r="C8" s="24" t="str">
        <f>[4]Janeiro!$I$6</f>
        <v>S</v>
      </c>
      <c r="D8" s="24" t="str">
        <f>[4]Janeiro!$I$7</f>
        <v>S</v>
      </c>
      <c r="E8" s="24" t="str">
        <f>[4]Janeiro!$I$8</f>
        <v>NE</v>
      </c>
      <c r="F8" s="24" t="str">
        <f>[4]Janeiro!$I$9</f>
        <v>NE</v>
      </c>
      <c r="G8" s="24" t="str">
        <f>[4]Janeiro!$I$10</f>
        <v>N</v>
      </c>
      <c r="H8" s="24" t="str">
        <f>[4]Janeiro!$I$11</f>
        <v>N</v>
      </c>
      <c r="I8" s="24" t="str">
        <f>[4]Janeiro!$I$12</f>
        <v>N</v>
      </c>
      <c r="J8" s="24" t="str">
        <f>[4]Janeiro!$I$13</f>
        <v>N</v>
      </c>
      <c r="K8" s="24" t="str">
        <f>[4]Janeiro!$I$14</f>
        <v>S</v>
      </c>
      <c r="L8" s="24" t="str">
        <f>[4]Janeiro!$I$15</f>
        <v>L</v>
      </c>
      <c r="M8" s="24" t="str">
        <f>[4]Janeiro!$I$16</f>
        <v>NE</v>
      </c>
      <c r="N8" s="24" t="str">
        <f>[4]Janeiro!$I$17</f>
        <v>L</v>
      </c>
      <c r="O8" s="24" t="str">
        <f>[4]Janeiro!$I$18</f>
        <v>NE</v>
      </c>
      <c r="P8" s="24" t="str">
        <f>[4]Janeiro!$I$19</f>
        <v>NE</v>
      </c>
      <c r="Q8" s="24" t="str">
        <f>[4]Janeiro!$I$20</f>
        <v>NE</v>
      </c>
      <c r="R8" s="24" t="str">
        <f>[4]Janeiro!$I$21</f>
        <v>NE</v>
      </c>
      <c r="S8" s="24" t="str">
        <f>[4]Janeiro!$I$22</f>
        <v>NE</v>
      </c>
      <c r="T8" s="23" t="str">
        <f>[4]Janeiro!$I$23</f>
        <v>SO</v>
      </c>
      <c r="U8" s="23" t="str">
        <f>[4]Janeiro!$I$24</f>
        <v>S</v>
      </c>
      <c r="V8" s="23" t="str">
        <f>[4]Janeiro!$I$25</f>
        <v>NE</v>
      </c>
      <c r="W8" s="23" t="str">
        <f>[4]Janeiro!$I$26</f>
        <v>NE</v>
      </c>
      <c r="X8" s="23" t="str">
        <f>[4]Janeiro!$I$27</f>
        <v>NE</v>
      </c>
      <c r="Y8" s="23" t="str">
        <f>[4]Janeiro!$I$28</f>
        <v>NE</v>
      </c>
      <c r="Z8" s="23" t="str">
        <f>[4]Janeiro!$I$29</f>
        <v>NE</v>
      </c>
      <c r="AA8" s="23" t="str">
        <f>[4]Janeiro!$I$30</f>
        <v>S</v>
      </c>
      <c r="AB8" s="23" t="str">
        <f>[4]Janeiro!$I$31</f>
        <v>SO</v>
      </c>
      <c r="AC8" s="23" t="str">
        <f>[4]Janeiro!$I$32</f>
        <v>NE</v>
      </c>
      <c r="AD8" s="23" t="str">
        <f>[4]Janeiro!$I$33</f>
        <v>NE</v>
      </c>
      <c r="AE8" s="23" t="str">
        <f>[4]Janeiro!$I$34</f>
        <v>NE</v>
      </c>
      <c r="AF8" s="23" t="str">
        <f>[4]Janeiro!$I$35</f>
        <v>NE</v>
      </c>
      <c r="AG8" s="55" t="s">
        <v>67</v>
      </c>
      <c r="AH8" s="2"/>
    </row>
    <row r="9" spans="1:34" ht="13.5" customHeight="1" x14ac:dyDescent="0.2">
      <c r="A9" s="17" t="s">
        <v>2</v>
      </c>
      <c r="B9" s="25" t="str">
        <f>[5]Janeiro!$I$5</f>
        <v>N</v>
      </c>
      <c r="C9" s="25" t="str">
        <f>[5]Janeiro!$I$6</f>
        <v>N</v>
      </c>
      <c r="D9" s="25" t="str">
        <f>[5]Janeiro!$I$7</f>
        <v>SE</v>
      </c>
      <c r="E9" s="25" t="str">
        <f>[5]Janeiro!$I$8</f>
        <v>L</v>
      </c>
      <c r="F9" s="25" t="str">
        <f>[5]Janeiro!$I$9</f>
        <v>N</v>
      </c>
      <c r="G9" s="25" t="str">
        <f>[5]Janeiro!$I$10</f>
        <v>N</v>
      </c>
      <c r="H9" s="25" t="str">
        <f>[5]Janeiro!$I$11</f>
        <v>N</v>
      </c>
      <c r="I9" s="25" t="str">
        <f>[5]Janeiro!$I$12</f>
        <v>N</v>
      </c>
      <c r="J9" s="25" t="str">
        <f>[5]Janeiro!$I$13</f>
        <v>N</v>
      </c>
      <c r="K9" s="25" t="str">
        <f>[5]Janeiro!$I$14</f>
        <v>L</v>
      </c>
      <c r="L9" s="25" t="str">
        <f>[5]Janeiro!$I$15</f>
        <v>SE</v>
      </c>
      <c r="M9" s="25" t="str">
        <f>[5]Janeiro!$I$16</f>
        <v>SE</v>
      </c>
      <c r="N9" s="25" t="str">
        <f>[5]Janeiro!$I$17</f>
        <v>SE</v>
      </c>
      <c r="O9" s="25" t="str">
        <f>[5]Janeiro!$I$18</f>
        <v>N</v>
      </c>
      <c r="P9" s="25" t="str">
        <f>[5]Janeiro!$I$19</f>
        <v>N</v>
      </c>
      <c r="Q9" s="25" t="str">
        <f>[5]Janeiro!$I$20</f>
        <v>N</v>
      </c>
      <c r="R9" s="25" t="str">
        <f>[5]Janeiro!$I$21</f>
        <v>N</v>
      </c>
      <c r="S9" s="25" t="str">
        <f>[5]Janeiro!$I$22</f>
        <v>N</v>
      </c>
      <c r="T9" s="22" t="str">
        <f>[5]Janeiro!$I$23</f>
        <v>N</v>
      </c>
      <c r="U9" s="22" t="str">
        <f>[5]Janeiro!$I$24</f>
        <v>N</v>
      </c>
      <c r="V9" s="25" t="str">
        <f>[5]Janeiro!$I$25</f>
        <v>L</v>
      </c>
      <c r="W9" s="22" t="str">
        <f>[5]Janeiro!$I$26</f>
        <v>SE</v>
      </c>
      <c r="X9" s="22" t="str">
        <f>[5]Janeiro!$I$27</f>
        <v>SE</v>
      </c>
      <c r="Y9" s="22" t="str">
        <f>[5]Janeiro!$I$28</f>
        <v>N</v>
      </c>
      <c r="Z9" s="22" t="str">
        <f>[5]Janeiro!$I$29</f>
        <v>N</v>
      </c>
      <c r="AA9" s="22" t="str">
        <f>[5]Janeiro!$I$30</f>
        <v>N</v>
      </c>
      <c r="AB9" s="22" t="str">
        <f>[5]Janeiro!$I$31</f>
        <v>SE</v>
      </c>
      <c r="AC9" s="22" t="str">
        <f>[5]Janeiro!$I$32</f>
        <v>L</v>
      </c>
      <c r="AD9" s="22" t="str">
        <f>[5]Janeiro!$I$33</f>
        <v>SE</v>
      </c>
      <c r="AE9" s="22" t="str">
        <f>[5]Janeiro!$I$34</f>
        <v>SE</v>
      </c>
      <c r="AF9" s="22" t="str">
        <f>[5]Janeiro!$I$35</f>
        <v>N</v>
      </c>
      <c r="AG9" s="55" t="s">
        <v>65</v>
      </c>
      <c r="AH9" s="2"/>
    </row>
    <row r="10" spans="1:34" ht="12.75" customHeight="1" x14ac:dyDescent="0.2">
      <c r="A10" s="17" t="s">
        <v>3</v>
      </c>
      <c r="B10" s="25" t="str">
        <f>[6]Janeiro!$I$5</f>
        <v>NO</v>
      </c>
      <c r="C10" s="25" t="str">
        <f>[6]Janeiro!$I$6</f>
        <v>SE</v>
      </c>
      <c r="D10" s="25" t="str">
        <f>[6]Janeiro!$I$7</f>
        <v>L</v>
      </c>
      <c r="E10" s="25" t="str">
        <f>[6]Janeiro!$I$8</f>
        <v>L</v>
      </c>
      <c r="F10" s="25" t="str">
        <f>[6]Janeiro!$I$9</f>
        <v>L</v>
      </c>
      <c r="G10" s="25" t="str">
        <f>[6]Janeiro!$I$10</f>
        <v>SO</v>
      </c>
      <c r="H10" s="25" t="str">
        <f>[6]Janeiro!$I$11</f>
        <v>NO</v>
      </c>
      <c r="I10" s="25" t="str">
        <f>[6]Janeiro!$I$12</f>
        <v>SO</v>
      </c>
      <c r="J10" s="25" t="str">
        <f>[6]Janeiro!$I$13</f>
        <v>L</v>
      </c>
      <c r="K10" s="25" t="str">
        <f>[6]Janeiro!$I$14</f>
        <v>SE</v>
      </c>
      <c r="L10" s="25" t="str">
        <f>[6]Janeiro!$I$15</f>
        <v>L</v>
      </c>
      <c r="M10" s="25" t="str">
        <f>[6]Janeiro!$I$16</f>
        <v>L</v>
      </c>
      <c r="N10" s="25" t="str">
        <f>[6]Janeiro!$I$17</f>
        <v>N</v>
      </c>
      <c r="O10" s="25" t="str">
        <f>[6]Janeiro!$I$18</f>
        <v>N</v>
      </c>
      <c r="P10" s="25" t="str">
        <f>[6]Janeiro!$I$19</f>
        <v>NO</v>
      </c>
      <c r="Q10" s="25" t="str">
        <f>[6]Janeiro!$I$20</f>
        <v>O</v>
      </c>
      <c r="R10" s="25" t="str">
        <f>[6]Janeiro!$I$21</f>
        <v>O</v>
      </c>
      <c r="S10" s="25" t="str">
        <f>[6]Janeiro!$I$22</f>
        <v>O</v>
      </c>
      <c r="T10" s="22" t="str">
        <f>[6]Janeiro!$I$23</f>
        <v>O</v>
      </c>
      <c r="U10" s="22" t="str">
        <f>[6]Janeiro!$I$24</f>
        <v>O</v>
      </c>
      <c r="V10" s="22" t="str">
        <f>[6]Janeiro!$I$25</f>
        <v>SE</v>
      </c>
      <c r="W10" s="22" t="str">
        <f>[6]Janeiro!$I$26</f>
        <v>L</v>
      </c>
      <c r="X10" s="22" t="str">
        <f>[6]Janeiro!$I$27</f>
        <v>L</v>
      </c>
      <c r="Y10" s="22" t="str">
        <f>[6]Janeiro!$I$28</f>
        <v>NE</v>
      </c>
      <c r="Z10" s="22" t="str">
        <f>[6]Janeiro!$I$29</f>
        <v>NO</v>
      </c>
      <c r="AA10" s="22" t="str">
        <f>[6]Janeiro!$I$30</f>
        <v>NO</v>
      </c>
      <c r="AB10" s="22" t="str">
        <f>[6]Janeiro!$I$31</f>
        <v>SO</v>
      </c>
      <c r="AC10" s="22" t="str">
        <f>[6]Janeiro!$I$32</f>
        <v>SE</v>
      </c>
      <c r="AD10" s="22" t="str">
        <f>[6]Janeiro!$I$33</f>
        <v>SE</v>
      </c>
      <c r="AE10" s="22" t="str">
        <f>[6]Janeiro!$I$34</f>
        <v>NO</v>
      </c>
      <c r="AF10" s="22" t="str">
        <f>[6]Janeiro!$I$35</f>
        <v>L</v>
      </c>
      <c r="AG10" s="55" t="s">
        <v>64</v>
      </c>
      <c r="AH10" s="2" t="s">
        <v>63</v>
      </c>
    </row>
    <row r="11" spans="1:34" ht="13.5" customHeight="1" x14ac:dyDescent="0.2">
      <c r="A11" s="17" t="s">
        <v>4</v>
      </c>
      <c r="B11" s="25" t="str">
        <f>[7]Janeiro!$I$5</f>
        <v>N</v>
      </c>
      <c r="C11" s="25" t="str">
        <f>[7]Janeiro!$I$6</f>
        <v>S</v>
      </c>
      <c r="D11" s="25" t="str">
        <f>[7]Janeiro!$I$7</f>
        <v>SE</v>
      </c>
      <c r="E11" s="25" t="str">
        <f>[7]Janeiro!$I$8</f>
        <v>NE</v>
      </c>
      <c r="F11" s="25" t="str">
        <f>[7]Janeiro!$I$9</f>
        <v>NE</v>
      </c>
      <c r="G11" s="25" t="str">
        <f>[7]Janeiro!$I$10</f>
        <v>N</v>
      </c>
      <c r="H11" s="25" t="str">
        <f>[7]Janeiro!$I$11</f>
        <v>NO</v>
      </c>
      <c r="I11" s="25" t="str">
        <f>[7]Janeiro!$I$12</f>
        <v>N</v>
      </c>
      <c r="J11" s="25" t="str">
        <f>[7]Janeiro!$I$13</f>
        <v>N</v>
      </c>
      <c r="K11" s="25" t="str">
        <f>[7]Janeiro!$I$14</f>
        <v>N</v>
      </c>
      <c r="L11" s="25" t="str">
        <f>[7]Janeiro!$I$15</f>
        <v>SE</v>
      </c>
      <c r="M11" s="25" t="str">
        <f>[7]Janeiro!$I$16</f>
        <v>SE</v>
      </c>
      <c r="N11" s="25" t="str">
        <f>[7]Janeiro!$I$17</f>
        <v>NE</v>
      </c>
      <c r="O11" s="25" t="str">
        <f>[7]Janeiro!$I$18</f>
        <v>N</v>
      </c>
      <c r="P11" s="25" t="str">
        <f>[7]Janeiro!$I$19</f>
        <v>NO</v>
      </c>
      <c r="Q11" s="25" t="str">
        <f>[7]Janeiro!$I$20</f>
        <v>O</v>
      </c>
      <c r="R11" s="25" t="str">
        <f>[7]Janeiro!$I$21</f>
        <v>NO</v>
      </c>
      <c r="S11" s="25" t="str">
        <f>[7]Janeiro!$I$22</f>
        <v>O</v>
      </c>
      <c r="T11" s="22" t="str">
        <f>[7]Janeiro!$I$23</f>
        <v>O</v>
      </c>
      <c r="U11" s="22" t="str">
        <f>[7]Janeiro!$I$24</f>
        <v>SO</v>
      </c>
      <c r="V11" s="22" t="str">
        <f>[7]Janeiro!$I$25</f>
        <v>L</v>
      </c>
      <c r="W11" s="22" t="str">
        <f>[7]Janeiro!$I$26</f>
        <v>SE</v>
      </c>
      <c r="X11" s="22" t="str">
        <f>[7]Janeiro!$I$27</f>
        <v>NE</v>
      </c>
      <c r="Y11" s="22" t="str">
        <f>[7]Janeiro!$I$28</f>
        <v>N</v>
      </c>
      <c r="Z11" s="22" t="str">
        <f>[7]Janeiro!$I$29</f>
        <v>NO</v>
      </c>
      <c r="AA11" s="22" t="str">
        <f>[7]Janeiro!$I$30</f>
        <v>SO</v>
      </c>
      <c r="AB11" s="22" t="str">
        <f>[7]Janeiro!$I$31</f>
        <v>SO</v>
      </c>
      <c r="AC11" s="22" t="str">
        <f>[7]Janeiro!$I$32</f>
        <v>SE</v>
      </c>
      <c r="AD11" s="22" t="str">
        <f>[7]Janeiro!$I$33</f>
        <v>SE</v>
      </c>
      <c r="AE11" s="22" t="str">
        <f>[7]Janeiro!$I$34</f>
        <v>N</v>
      </c>
      <c r="AF11" s="22" t="str">
        <f>[7]Janeiro!$I$35</f>
        <v>N</v>
      </c>
      <c r="AG11" s="55" t="s">
        <v>65</v>
      </c>
      <c r="AH11" s="2"/>
    </row>
    <row r="12" spans="1:34" ht="12" customHeight="1" x14ac:dyDescent="0.2">
      <c r="A12" s="17" t="s">
        <v>5</v>
      </c>
      <c r="B12" s="22" t="str">
        <f>[8]Janeiro!$I$5</f>
        <v>L</v>
      </c>
      <c r="C12" s="22" t="str">
        <f>[8]Janeiro!$I$6</f>
        <v>SO</v>
      </c>
      <c r="D12" s="22" t="str">
        <f>[8]Janeiro!$I$7</f>
        <v>O</v>
      </c>
      <c r="E12" s="22" t="str">
        <f>[8]Janeiro!$I$8</f>
        <v>SE</v>
      </c>
      <c r="F12" s="22" t="str">
        <f>[8]Janeiro!$I$9</f>
        <v>N</v>
      </c>
      <c r="G12" s="22" t="str">
        <f>[8]Janeiro!$I$10</f>
        <v>N</v>
      </c>
      <c r="H12" s="22" t="str">
        <f>[8]Janeiro!$I$11</f>
        <v>NO</v>
      </c>
      <c r="I12" s="22" t="str">
        <f>[8]Janeiro!$I$12</f>
        <v>N</v>
      </c>
      <c r="J12" s="22" t="str">
        <f>[8]Janeiro!$I$13</f>
        <v>NO</v>
      </c>
      <c r="K12" s="22" t="str">
        <f>[8]Janeiro!$I$14</f>
        <v>SE</v>
      </c>
      <c r="L12" s="22" t="str">
        <f>[8]Janeiro!$I$15</f>
        <v>SE</v>
      </c>
      <c r="M12" s="22" t="str">
        <f>[8]Janeiro!$I$16</f>
        <v>SE</v>
      </c>
      <c r="N12" s="22" t="str">
        <f>[8]Janeiro!$I$17</f>
        <v>L</v>
      </c>
      <c r="O12" s="22" t="str">
        <f>[8]Janeiro!$I$18</f>
        <v>L</v>
      </c>
      <c r="P12" s="22" t="str">
        <f>[8]Janeiro!$I$19</f>
        <v>N</v>
      </c>
      <c r="Q12" s="22" t="str">
        <f>[8]Janeiro!$I$20</f>
        <v>O</v>
      </c>
      <c r="R12" s="22" t="str">
        <f>[8]Janeiro!$I$21</f>
        <v>O</v>
      </c>
      <c r="S12" s="22" t="str">
        <f>[8]Janeiro!$I$22</f>
        <v>O</v>
      </c>
      <c r="T12" s="22" t="str">
        <f>[8]Janeiro!$I$23</f>
        <v>NO</v>
      </c>
      <c r="U12" s="22" t="str">
        <f>[8]Janeiro!$I$24</f>
        <v>S</v>
      </c>
      <c r="V12" s="22" t="str">
        <f>[8]Janeiro!$I$25</f>
        <v>S</v>
      </c>
      <c r="W12" s="22" t="str">
        <f>[8]Janeiro!$I$26</f>
        <v>SE</v>
      </c>
      <c r="X12" s="22" t="str">
        <f>[8]Janeiro!$I$27</f>
        <v>L</v>
      </c>
      <c r="Y12" s="22" t="str">
        <f>[8]Janeiro!$I$28</f>
        <v>O</v>
      </c>
      <c r="Z12" s="22" t="str">
        <f>[8]Janeiro!$I$29</f>
        <v>NE</v>
      </c>
      <c r="AA12" s="22" t="str">
        <f>[8]Janeiro!$I$30</f>
        <v>SO</v>
      </c>
      <c r="AB12" s="22" t="str">
        <f>[8]Janeiro!$I$31</f>
        <v>O</v>
      </c>
      <c r="AC12" s="22" t="str">
        <f>[8]Janeiro!$I$32</f>
        <v>NO</v>
      </c>
      <c r="AD12" s="22" t="str">
        <f>[8]Janeiro!$I$33</f>
        <v>L</v>
      </c>
      <c r="AE12" s="22" t="str">
        <f>[8]Janeiro!$I$34</f>
        <v>NO</v>
      </c>
      <c r="AF12" s="22" t="str">
        <f>[8]Janeiro!$I$35</f>
        <v>L</v>
      </c>
      <c r="AG12" s="55" t="s">
        <v>69</v>
      </c>
      <c r="AH12" s="2" t="s">
        <v>63</v>
      </c>
    </row>
    <row r="13" spans="1:34" ht="12.75" customHeight="1" x14ac:dyDescent="0.2">
      <c r="A13" s="17" t="s">
        <v>51</v>
      </c>
      <c r="B13" s="22" t="str">
        <f>[9]Janeiro!$I$5</f>
        <v>NE</v>
      </c>
      <c r="C13" s="22" t="str">
        <f>[9]Janeiro!$I$6</f>
        <v>S</v>
      </c>
      <c r="D13" s="22" t="str">
        <f>[9]Janeiro!$I$7</f>
        <v>L</v>
      </c>
      <c r="E13" s="22" t="str">
        <f>[9]Janeiro!$I$8</f>
        <v>NE</v>
      </c>
      <c r="F13" s="22" t="str">
        <f>[9]Janeiro!$I$9</f>
        <v>L</v>
      </c>
      <c r="G13" s="22" t="str">
        <f>[9]Janeiro!$I$10</f>
        <v>NE</v>
      </c>
      <c r="H13" s="22" t="str">
        <f>[9]Janeiro!$I$11</f>
        <v>NE</v>
      </c>
      <c r="I13" s="22" t="str">
        <f>[9]Janeiro!$I$12</f>
        <v>N</v>
      </c>
      <c r="J13" s="22" t="str">
        <f>[9]Janeiro!$I$13</f>
        <v>NE</v>
      </c>
      <c r="K13" s="22" t="str">
        <f>[9]Janeiro!$I$14</f>
        <v>NE</v>
      </c>
      <c r="L13" s="22" t="str">
        <f>[9]Janeiro!$I$15</f>
        <v>SE</v>
      </c>
      <c r="M13" s="22" t="str">
        <f>[9]Janeiro!$I$16</f>
        <v>L</v>
      </c>
      <c r="N13" s="22" t="str">
        <f>[9]Janeiro!$I$17</f>
        <v>NE</v>
      </c>
      <c r="O13" s="22" t="str">
        <f>[9]Janeiro!$I$18</f>
        <v>N</v>
      </c>
      <c r="P13" s="22" t="str">
        <f>[9]Janeiro!$I$19</f>
        <v>N</v>
      </c>
      <c r="Q13" s="22" t="str">
        <f>[9]Janeiro!$I$20</f>
        <v>O</v>
      </c>
      <c r="R13" s="22" t="str">
        <f>[9]Janeiro!$I$21</f>
        <v>O</v>
      </c>
      <c r="S13" s="22" t="str">
        <f>[9]Janeiro!$I$22</f>
        <v>NE</v>
      </c>
      <c r="T13" s="22" t="str">
        <f>[9]Janeiro!$I$23</f>
        <v>NO</v>
      </c>
      <c r="U13" s="22" t="str">
        <f>[9]Janeiro!$I$24</f>
        <v>N</v>
      </c>
      <c r="V13" s="22" t="str">
        <f>[9]Janeiro!$I$25</f>
        <v>L</v>
      </c>
      <c r="W13" s="22" t="str">
        <f>[9]Janeiro!$I$26</f>
        <v>L</v>
      </c>
      <c r="X13" s="22" t="str">
        <f>[9]Janeiro!$I$27</f>
        <v>NE</v>
      </c>
      <c r="Y13" s="22" t="str">
        <f>[9]Janeiro!$I$28</f>
        <v>NE</v>
      </c>
      <c r="Z13" s="22" t="str">
        <f>[9]Janeiro!$I$29</f>
        <v>N</v>
      </c>
      <c r="AA13" s="22" t="str">
        <f>[9]Janeiro!$I$30</f>
        <v>S</v>
      </c>
      <c r="AB13" s="22" t="str">
        <f>[9]Janeiro!$I$31</f>
        <v>NE</v>
      </c>
      <c r="AC13" s="22" t="str">
        <f>[9]Janeiro!$I$32</f>
        <v>SE</v>
      </c>
      <c r="AD13" s="22" t="str">
        <f>[9]Janeiro!$I$33</f>
        <v>L</v>
      </c>
      <c r="AE13" s="22" t="str">
        <f>[9]Janeiro!$I$34</f>
        <v>NE</v>
      </c>
      <c r="AF13" s="22" t="str">
        <f>[9]Janeiro!$I$35</f>
        <v>NE</v>
      </c>
      <c r="AG13" s="55" t="s">
        <v>67</v>
      </c>
      <c r="AH13" s="2"/>
    </row>
    <row r="14" spans="1:34" ht="13.5" customHeight="1" x14ac:dyDescent="0.2">
      <c r="A14" s="17" t="s">
        <v>6</v>
      </c>
      <c r="B14" s="22" t="str">
        <f>[10]Janeiro!$I$5</f>
        <v>L</v>
      </c>
      <c r="C14" s="22" t="str">
        <f>[10]Janeiro!$I$6</f>
        <v>SO</v>
      </c>
      <c r="D14" s="22" t="str">
        <f>[10]Janeiro!$I$7</f>
        <v>SE</v>
      </c>
      <c r="E14" s="22" t="str">
        <f>[10]Janeiro!$I$8</f>
        <v>L</v>
      </c>
      <c r="F14" s="22" t="str">
        <f>[10]Janeiro!$I$9</f>
        <v>L</v>
      </c>
      <c r="G14" s="22" t="str">
        <f>[10]Janeiro!$I$10</f>
        <v>L</v>
      </c>
      <c r="H14" s="22" t="str">
        <f>[10]Janeiro!$I$11</f>
        <v>NO</v>
      </c>
      <c r="I14" s="22" t="str">
        <f>[10]Janeiro!$I$12</f>
        <v>O</v>
      </c>
      <c r="J14" s="22" t="str">
        <f>[10]Janeiro!$I$13</f>
        <v>O</v>
      </c>
      <c r="K14" s="22" t="str">
        <f>[10]Janeiro!$I$14</f>
        <v>SE</v>
      </c>
      <c r="L14" s="22" t="str">
        <f>[10]Janeiro!$I$15</f>
        <v>SE</v>
      </c>
      <c r="M14" s="22" t="str">
        <f>[10]Janeiro!$I$16</f>
        <v>SE</v>
      </c>
      <c r="N14" s="22" t="str">
        <f>[10]Janeiro!$I$17</f>
        <v>NE</v>
      </c>
      <c r="O14" s="22" t="str">
        <f>[10]Janeiro!$I$18</f>
        <v>NE</v>
      </c>
      <c r="P14" s="22" t="str">
        <f>[10]Janeiro!$I$19</f>
        <v>NO</v>
      </c>
      <c r="Q14" s="22" t="str">
        <f>[10]Janeiro!$I$20</f>
        <v>NE</v>
      </c>
      <c r="R14" s="22" t="str">
        <f>[10]Janeiro!$I$21</f>
        <v>O</v>
      </c>
      <c r="S14" s="22" t="str">
        <f>[10]Janeiro!$I$22</f>
        <v>O</v>
      </c>
      <c r="T14" s="22" t="str">
        <f>[10]Janeiro!$I$23</f>
        <v>NO</v>
      </c>
      <c r="U14" s="22" t="str">
        <f>[10]Janeiro!$I$24</f>
        <v>NO</v>
      </c>
      <c r="V14" s="22" t="str">
        <f>[10]Janeiro!$I$25</f>
        <v>NO</v>
      </c>
      <c r="W14" s="22" t="str">
        <f>[10]Janeiro!$I$26</f>
        <v>L</v>
      </c>
      <c r="X14" s="22" t="str">
        <f>[10]Janeiro!$I$27</f>
        <v>SE</v>
      </c>
      <c r="Y14" s="22" t="str">
        <f>[10]Janeiro!$I$28</f>
        <v>NE</v>
      </c>
      <c r="Z14" s="22" t="str">
        <f>[10]Janeiro!$I$29</f>
        <v>NO</v>
      </c>
      <c r="AA14" s="22" t="str">
        <f>[10]Janeiro!$I$30</f>
        <v>NO</v>
      </c>
      <c r="AB14" s="22" t="str">
        <f>[10]Janeiro!$I$31</f>
        <v>SE</v>
      </c>
      <c r="AC14" s="22" t="str">
        <f>[10]Janeiro!$I$32</f>
        <v>NO</v>
      </c>
      <c r="AD14" s="22" t="str">
        <f>[10]Janeiro!$I$33</f>
        <v>SE</v>
      </c>
      <c r="AE14" s="22" t="str">
        <f>[10]Janeiro!$I$34</f>
        <v>L</v>
      </c>
      <c r="AF14" s="22" t="str">
        <f>[10]Janeiro!$I$35</f>
        <v>NE</v>
      </c>
      <c r="AG14" s="55" t="s">
        <v>66</v>
      </c>
      <c r="AH14" s="2"/>
    </row>
    <row r="15" spans="1:34" ht="13.5" customHeight="1" x14ac:dyDescent="0.2">
      <c r="A15" s="17" t="s">
        <v>7</v>
      </c>
      <c r="B15" s="25" t="str">
        <f>[11]Janeiro!$I$5</f>
        <v>N</v>
      </c>
      <c r="C15" s="25" t="str">
        <f>[11]Janeiro!$I$6</f>
        <v>S</v>
      </c>
      <c r="D15" s="25" t="str">
        <f>[11]Janeiro!$I$7</f>
        <v>S</v>
      </c>
      <c r="E15" s="25" t="str">
        <f>[11]Janeiro!$I$8</f>
        <v>NE</v>
      </c>
      <c r="F15" s="25" t="str">
        <f>[11]Janeiro!$I$9</f>
        <v>N</v>
      </c>
      <c r="G15" s="25" t="str">
        <f>[11]Janeiro!$I$10</f>
        <v>N</v>
      </c>
      <c r="H15" s="25" t="str">
        <f>[11]Janeiro!$I$11</f>
        <v>N</v>
      </c>
      <c r="I15" s="25" t="str">
        <f>[11]Janeiro!$I$12</f>
        <v>N</v>
      </c>
      <c r="J15" s="25" t="str">
        <f>[11]Janeiro!$I$13</f>
        <v>NE</v>
      </c>
      <c r="K15" s="25" t="str">
        <f>[11]Janeiro!$I$14</f>
        <v>SE</v>
      </c>
      <c r="L15" s="25" t="str">
        <f>[11]Janeiro!$I$15</f>
        <v>L</v>
      </c>
      <c r="M15" s="25" t="str">
        <f>[11]Janeiro!$I$16</f>
        <v>L</v>
      </c>
      <c r="N15" s="25" t="str">
        <f>[11]Janeiro!$I$17</f>
        <v>L</v>
      </c>
      <c r="O15" s="25" t="str">
        <f>[11]Janeiro!$I$18</f>
        <v>L</v>
      </c>
      <c r="P15" s="25" t="str">
        <f>[11]Janeiro!$I$19</f>
        <v>NE</v>
      </c>
      <c r="Q15" s="25" t="str">
        <f>[11]Janeiro!$I$20</f>
        <v>N</v>
      </c>
      <c r="R15" s="25" t="str">
        <f>[11]Janeiro!$I$21</f>
        <v>NE</v>
      </c>
      <c r="S15" s="25" t="str">
        <f>[11]Janeiro!$I$22</f>
        <v>O</v>
      </c>
      <c r="T15" s="22" t="str">
        <f>[11]Janeiro!$I$23</f>
        <v>SO</v>
      </c>
      <c r="U15" s="22" t="str">
        <f>[11]Janeiro!$I$24</f>
        <v>S</v>
      </c>
      <c r="V15" s="22" t="str">
        <f>[11]Janeiro!$I$25</f>
        <v>L</v>
      </c>
      <c r="W15" s="22" t="str">
        <f>[11]Janeiro!$I$26</f>
        <v>L</v>
      </c>
      <c r="X15" s="22" t="str">
        <f>[11]Janeiro!$I$27</f>
        <v>L</v>
      </c>
      <c r="Y15" s="22" t="str">
        <f>[11]Janeiro!$I$28</f>
        <v>NE</v>
      </c>
      <c r="Z15" s="22" t="str">
        <f>[11]Janeiro!$I$29</f>
        <v>S</v>
      </c>
      <c r="AA15" s="22" t="str">
        <f>[11]Janeiro!$I$30</f>
        <v>S</v>
      </c>
      <c r="AB15" s="22" t="str">
        <f>[11]Janeiro!$I$31</f>
        <v>S</v>
      </c>
      <c r="AC15" s="22" t="str">
        <f>[11]Janeiro!$I$32</f>
        <v>NE</v>
      </c>
      <c r="AD15" s="22" t="str">
        <f>[11]Janeiro!$I$33</f>
        <v>L</v>
      </c>
      <c r="AE15" s="22" t="str">
        <f>[11]Janeiro!$I$34</f>
        <v>L</v>
      </c>
      <c r="AF15" s="22" t="str">
        <f>[11]Janeiro!$I$35</f>
        <v>L</v>
      </c>
      <c r="AG15" s="55" t="s">
        <v>64</v>
      </c>
      <c r="AH15" s="2"/>
    </row>
    <row r="16" spans="1:34" ht="12.75" customHeight="1" x14ac:dyDescent="0.2">
      <c r="A16" s="17" t="s">
        <v>8</v>
      </c>
      <c r="B16" s="25" t="str">
        <f>[12]Janeiro!$I$5</f>
        <v>S</v>
      </c>
      <c r="C16" s="25" t="str">
        <f>[12]Janeiro!$I$6</f>
        <v>S</v>
      </c>
      <c r="D16" s="25" t="str">
        <f>[12]Janeiro!$I$7</f>
        <v>L</v>
      </c>
      <c r="E16" s="25" t="str">
        <f>[12]Janeiro!$I$8</f>
        <v>L</v>
      </c>
      <c r="F16" s="25" t="str">
        <f>[12]Janeiro!$I$9</f>
        <v>NE</v>
      </c>
      <c r="G16" s="25" t="str">
        <f>[12]Janeiro!$I$10</f>
        <v>NO</v>
      </c>
      <c r="H16" s="25" t="str">
        <f>[12]Janeiro!$I$11</f>
        <v>N</v>
      </c>
      <c r="I16" s="25" t="str">
        <f>[12]Janeiro!$I$12</f>
        <v>N</v>
      </c>
      <c r="J16" s="25" t="str">
        <f>[12]Janeiro!$I$13</f>
        <v>SE</v>
      </c>
      <c r="K16" s="25" t="str">
        <f>[12]Janeiro!$I$14</f>
        <v>SE</v>
      </c>
      <c r="L16" s="25" t="str">
        <f>[12]Janeiro!$I$15</f>
        <v>SE</v>
      </c>
      <c r="M16" s="25" t="str">
        <f>[12]Janeiro!$I$16</f>
        <v>SE</v>
      </c>
      <c r="N16" s="25" t="str">
        <f>[12]Janeiro!$I$17</f>
        <v>SE</v>
      </c>
      <c r="O16" s="25" t="str">
        <f>[12]Janeiro!$I$18</f>
        <v>L</v>
      </c>
      <c r="P16" s="25" t="str">
        <f>[12]Janeiro!$I$19</f>
        <v>NE</v>
      </c>
      <c r="Q16" s="22" t="str">
        <f>[12]Janeiro!$I$20</f>
        <v>NE</v>
      </c>
      <c r="R16" s="22" t="str">
        <f>[12]Janeiro!$I$21</f>
        <v>NE</v>
      </c>
      <c r="S16" s="22" t="str">
        <f>[12]Janeiro!$I$22</f>
        <v>NO</v>
      </c>
      <c r="T16" s="22" t="str">
        <f>[12]Janeiro!$I$23</f>
        <v>S</v>
      </c>
      <c r="U16" s="22" t="str">
        <f>[12]Janeiro!$I$24</f>
        <v>S</v>
      </c>
      <c r="V16" s="22" t="str">
        <f>[12]Janeiro!$I$25</f>
        <v>L</v>
      </c>
      <c r="W16" s="22" t="str">
        <f>[12]Janeiro!$I$26</f>
        <v>L</v>
      </c>
      <c r="X16" s="22" t="str">
        <f>[12]Janeiro!$I$27</f>
        <v>L</v>
      </c>
      <c r="Y16" s="22" t="str">
        <f>[12]Janeiro!$I$28</f>
        <v>L</v>
      </c>
      <c r="Z16" s="22" t="str">
        <f>[12]Janeiro!$I$29</f>
        <v>S</v>
      </c>
      <c r="AA16" s="22" t="str">
        <f>[12]Janeiro!$I$30</f>
        <v>S</v>
      </c>
      <c r="AB16" s="22" t="str">
        <f>[12]Janeiro!$I$31</f>
        <v>S</v>
      </c>
      <c r="AC16" s="22" t="str">
        <f>[12]Janeiro!$I$32</f>
        <v>NE</v>
      </c>
      <c r="AD16" s="22" t="str">
        <f>[12]Janeiro!$I$33</f>
        <v>NE</v>
      </c>
      <c r="AE16" s="22" t="str">
        <f>[12]Janeiro!$I$34</f>
        <v>L</v>
      </c>
      <c r="AF16" s="22" t="str">
        <f>[12]Janeiro!$I$35</f>
        <v>NE</v>
      </c>
      <c r="AG16" s="55" t="s">
        <v>64</v>
      </c>
      <c r="AH16" s="2"/>
    </row>
    <row r="17" spans="1:34" ht="13.5" customHeight="1" x14ac:dyDescent="0.2">
      <c r="A17" s="17" t="s">
        <v>9</v>
      </c>
      <c r="B17" s="25" t="str">
        <f>[13]Janeiro!$I$5</f>
        <v>N</v>
      </c>
      <c r="C17" s="25" t="str">
        <f>[13]Janeiro!$I$6</f>
        <v>S</v>
      </c>
      <c r="D17" s="25" t="str">
        <f>[13]Janeiro!$I$7</f>
        <v>L</v>
      </c>
      <c r="E17" s="25" t="str">
        <f>[13]Janeiro!$I$8</f>
        <v>L</v>
      </c>
      <c r="F17" s="25" t="str">
        <f>[13]Janeiro!$I$9</f>
        <v>L</v>
      </c>
      <c r="G17" s="25" t="str">
        <f>[13]Janeiro!$I$10</f>
        <v>NE</v>
      </c>
      <c r="H17" s="25" t="str">
        <f>[13]Janeiro!$I$11</f>
        <v>N</v>
      </c>
      <c r="I17" s="25" t="str">
        <f>[13]Janeiro!$I$12</f>
        <v>NE</v>
      </c>
      <c r="J17" s="25" t="str">
        <f>[13]Janeiro!$I$13</f>
        <v>NE</v>
      </c>
      <c r="K17" s="25" t="str">
        <f>[13]Janeiro!$I$14</f>
        <v>SE</v>
      </c>
      <c r="L17" s="25" t="str">
        <f>[13]Janeiro!$I$15</f>
        <v>L</v>
      </c>
      <c r="M17" s="25" t="str">
        <f>[13]Janeiro!$I$16</f>
        <v>SE</v>
      </c>
      <c r="N17" s="25" t="str">
        <f>[13]Janeiro!$I$17</f>
        <v>SE</v>
      </c>
      <c r="O17" s="25" t="str">
        <f>[13]Janeiro!$I$18</f>
        <v>L</v>
      </c>
      <c r="P17" s="25" t="str">
        <f>[13]Janeiro!$I$19</f>
        <v>NE</v>
      </c>
      <c r="Q17" s="25" t="str">
        <f>[13]Janeiro!$I$20</f>
        <v>NO</v>
      </c>
      <c r="R17" s="25" t="str">
        <f>[13]Janeiro!$I$21</f>
        <v>NE</v>
      </c>
      <c r="S17" s="25" t="str">
        <f>[13]Janeiro!$I$22</f>
        <v>NO</v>
      </c>
      <c r="T17" s="22" t="str">
        <f>[13]Janeiro!$I$23</f>
        <v>O</v>
      </c>
      <c r="U17" s="22" t="str">
        <f>[13]Janeiro!$I$24</f>
        <v>S</v>
      </c>
      <c r="V17" s="22" t="str">
        <f>[13]Janeiro!$I$25</f>
        <v>L</v>
      </c>
      <c r="W17" s="22" t="str">
        <f>[13]Janeiro!$I$26</f>
        <v>L</v>
      </c>
      <c r="X17" s="22" t="str">
        <f>[13]Janeiro!$I$27</f>
        <v>SE</v>
      </c>
      <c r="Y17" s="22" t="str">
        <f>[13]Janeiro!$I$28</f>
        <v>SE</v>
      </c>
      <c r="Z17" s="22" t="str">
        <f>[13]Janeiro!$I$29</f>
        <v>NE</v>
      </c>
      <c r="AA17" s="22" t="str">
        <f>[13]Janeiro!$I$30</f>
        <v>S</v>
      </c>
      <c r="AB17" s="22" t="str">
        <f>[13]Janeiro!$I$31</f>
        <v>S</v>
      </c>
      <c r="AC17" s="22" t="str">
        <f>[13]Janeiro!$I$32</f>
        <v>L</v>
      </c>
      <c r="AD17" s="22" t="str">
        <f>[13]Janeiro!$I$33</f>
        <v>SE</v>
      </c>
      <c r="AE17" s="22" t="str">
        <f>[13]Janeiro!$I$34</f>
        <v>L</v>
      </c>
      <c r="AF17" s="22" t="str">
        <f>[13]Janeiro!$I$35</f>
        <v>L</v>
      </c>
      <c r="AG17" s="55" t="s">
        <v>64</v>
      </c>
      <c r="AH17" s="2"/>
    </row>
    <row r="18" spans="1:34" ht="12.75" customHeight="1" x14ac:dyDescent="0.2">
      <c r="A18" s="17" t="s">
        <v>50</v>
      </c>
      <c r="B18" s="25" t="str">
        <f>[14]Janeiro!$I$5</f>
        <v>N</v>
      </c>
      <c r="C18" s="25" t="str">
        <f>[14]Janeiro!$I$6</f>
        <v>S</v>
      </c>
      <c r="D18" s="25" t="str">
        <f>[14]Janeiro!$I$7</f>
        <v>S</v>
      </c>
      <c r="E18" s="25" t="str">
        <f>[14]Janeiro!$I$8</f>
        <v>N</v>
      </c>
      <c r="F18" s="25" t="str">
        <f>[14]Janeiro!$I$9</f>
        <v>N</v>
      </c>
      <c r="G18" s="25" t="str">
        <f>[14]Janeiro!$I$10</f>
        <v>N</v>
      </c>
      <c r="H18" s="25" t="str">
        <f>[14]Janeiro!$I$11</f>
        <v>N</v>
      </c>
      <c r="I18" s="25" t="str">
        <f>[14]Janeiro!$I$12</f>
        <v>N</v>
      </c>
      <c r="J18" s="25" t="str">
        <f>[14]Janeiro!$I$13</f>
        <v>N</v>
      </c>
      <c r="K18" s="25" t="str">
        <f>[14]Janeiro!$I$14</f>
        <v>S</v>
      </c>
      <c r="L18" s="25" t="str">
        <f>[14]Janeiro!$I$15</f>
        <v>SE</v>
      </c>
      <c r="M18" s="25" t="str">
        <f>[14]Janeiro!$I$16</f>
        <v>SE</v>
      </c>
      <c r="N18" s="25" t="str">
        <f>[14]Janeiro!$I$17</f>
        <v>SE</v>
      </c>
      <c r="O18" s="25" t="str">
        <f>[14]Janeiro!$I$18</f>
        <v>N</v>
      </c>
      <c r="P18" s="25" t="str">
        <f>[14]Janeiro!$I$19</f>
        <v>NE</v>
      </c>
      <c r="Q18" s="25" t="str">
        <f>[14]Janeiro!$I$20</f>
        <v>SE</v>
      </c>
      <c r="R18" s="25" t="str">
        <f>[14]Janeiro!$I$21</f>
        <v>L</v>
      </c>
      <c r="S18" s="25" t="str">
        <f>[14]Janeiro!$I$22</f>
        <v>S</v>
      </c>
      <c r="T18" s="22" t="str">
        <f>[14]Janeiro!$I$23</f>
        <v>S</v>
      </c>
      <c r="U18" s="22" t="str">
        <f>[14]Janeiro!$I$24</f>
        <v>SO</v>
      </c>
      <c r="V18" s="22" t="str">
        <f>[14]Janeiro!$I$25</f>
        <v>L</v>
      </c>
      <c r="W18" s="22" t="str">
        <f>[14]Janeiro!$I$26</f>
        <v>L</v>
      </c>
      <c r="X18" s="22" t="str">
        <f>[14]Janeiro!$I$27</f>
        <v>SE</v>
      </c>
      <c r="Y18" s="22" t="str">
        <f>[14]Janeiro!$I$28</f>
        <v>L</v>
      </c>
      <c r="Z18" s="22" t="str">
        <f>[14]Janeiro!$I$29</f>
        <v>N</v>
      </c>
      <c r="AA18" s="22" t="str">
        <f>[14]Janeiro!$I$30</f>
        <v>S</v>
      </c>
      <c r="AB18" s="22" t="str">
        <f>[14]Janeiro!$I$31</f>
        <v>S</v>
      </c>
      <c r="AC18" s="22" t="str">
        <f>[14]Janeiro!$I$32</f>
        <v>SE</v>
      </c>
      <c r="AD18" s="22" t="str">
        <f>[14]Janeiro!$I$33</f>
        <v>L</v>
      </c>
      <c r="AE18" s="22" t="str">
        <f>[14]Janeiro!$I$34</f>
        <v>L</v>
      </c>
      <c r="AF18" s="22" t="str">
        <f>[14]Janeiro!$I$35</f>
        <v>N</v>
      </c>
      <c r="AG18" s="55" t="s">
        <v>65</v>
      </c>
      <c r="AH18" s="2"/>
    </row>
    <row r="19" spans="1:34" ht="12.75" customHeight="1" x14ac:dyDescent="0.2">
      <c r="A19" s="17" t="s">
        <v>10</v>
      </c>
      <c r="B19" s="19" t="str">
        <f>[15]Janeiro!$I$5</f>
        <v>N</v>
      </c>
      <c r="C19" s="19" t="str">
        <f>[15]Janeiro!$I$6</f>
        <v>S</v>
      </c>
      <c r="D19" s="19" t="str">
        <f>[15]Janeiro!$I$7</f>
        <v>SE</v>
      </c>
      <c r="E19" s="19" t="str">
        <f>[15]Janeiro!$I$8</f>
        <v>NE</v>
      </c>
      <c r="F19" s="19" t="str">
        <f>[15]Janeiro!$I$9</f>
        <v>NE</v>
      </c>
      <c r="G19" s="19" t="str">
        <f>[15]Janeiro!$I$10</f>
        <v>N</v>
      </c>
      <c r="H19" s="19" t="str">
        <f>[15]Janeiro!$I$11</f>
        <v>N</v>
      </c>
      <c r="I19" s="19" t="str">
        <f>[15]Janeiro!$I$12</f>
        <v>N</v>
      </c>
      <c r="J19" s="19" t="str">
        <f>[15]Janeiro!$I$13</f>
        <v>SE</v>
      </c>
      <c r="K19" s="19" t="str">
        <f>[15]Janeiro!$I$14</f>
        <v>SE</v>
      </c>
      <c r="L19" s="19" t="str">
        <f>[15]Janeiro!$I$15</f>
        <v>L</v>
      </c>
      <c r="M19" s="19" t="str">
        <f>[15]Janeiro!$I$16</f>
        <v>L</v>
      </c>
      <c r="N19" s="19" t="str">
        <f>[15]Janeiro!$I$17</f>
        <v>SE</v>
      </c>
      <c r="O19" s="19" t="str">
        <f>[15]Janeiro!$I$18</f>
        <v>L</v>
      </c>
      <c r="P19" s="19" t="str">
        <f>[15]Janeiro!$I$19</f>
        <v>N</v>
      </c>
      <c r="Q19" s="19" t="str">
        <f>[15]Janeiro!$I$20</f>
        <v>L</v>
      </c>
      <c r="R19" s="19" t="str">
        <f>[15]Janeiro!$I$21</f>
        <v>N</v>
      </c>
      <c r="S19" s="19" t="str">
        <f>[15]Janeiro!$I$22</f>
        <v>O</v>
      </c>
      <c r="T19" s="22" t="str">
        <f>[15]Janeiro!$I$23</f>
        <v>SO</v>
      </c>
      <c r="U19" s="22" t="str">
        <f>[15]Janeiro!$I$24</f>
        <v>S</v>
      </c>
      <c r="V19" s="22" t="str">
        <f>[15]Janeiro!$I$25</f>
        <v>L</v>
      </c>
      <c r="W19" s="22" t="str">
        <f>[15]Janeiro!$I$26</f>
        <v>L</v>
      </c>
      <c r="X19" s="22" t="str">
        <f>[15]Janeiro!$I$27</f>
        <v>L</v>
      </c>
      <c r="Y19" s="22" t="str">
        <f>[15]Janeiro!$I$28</f>
        <v>L</v>
      </c>
      <c r="Z19" s="22" t="str">
        <f>[15]Janeiro!$I$29</f>
        <v>NO</v>
      </c>
      <c r="AA19" s="22" t="str">
        <f>[15]Janeiro!$I$30</f>
        <v>S</v>
      </c>
      <c r="AB19" s="22" t="str">
        <f>[15]Janeiro!$I$31</f>
        <v>S</v>
      </c>
      <c r="AC19" s="22" t="str">
        <f>[15]Janeiro!$I$32</f>
        <v>NE</v>
      </c>
      <c r="AD19" s="22" t="str">
        <f>[15]Janeiro!$I$33</f>
        <v>L</v>
      </c>
      <c r="AE19" s="22" t="str">
        <f>[15]Janeiro!$I$34</f>
        <v>SE</v>
      </c>
      <c r="AF19" s="22" t="str">
        <f>[15]Janeiro!$I$35</f>
        <v>NE</v>
      </c>
      <c r="AG19" s="55" t="s">
        <v>64</v>
      </c>
      <c r="AH19" s="2"/>
    </row>
    <row r="20" spans="1:34" ht="13.5" customHeight="1" x14ac:dyDescent="0.2">
      <c r="A20" s="17" t="s">
        <v>11</v>
      </c>
      <c r="B20" s="25" t="str">
        <f>[16]Janeiro!$I$5</f>
        <v>NO</v>
      </c>
      <c r="C20" s="25" t="str">
        <f>[16]Janeiro!$I$6</f>
        <v>S</v>
      </c>
      <c r="D20" s="25" t="str">
        <f>[16]Janeiro!$I$7</f>
        <v>SE</v>
      </c>
      <c r="E20" s="25" t="str">
        <f>[16]Janeiro!$I$8</f>
        <v>L</v>
      </c>
      <c r="F20" s="25" t="str">
        <f>[16]Janeiro!$I$9</f>
        <v>NO</v>
      </c>
      <c r="G20" s="25" t="str">
        <f>[16]Janeiro!$I$10</f>
        <v>NO</v>
      </c>
      <c r="H20" s="25" t="str">
        <f>[16]Janeiro!$I$11</f>
        <v>NO</v>
      </c>
      <c r="I20" s="25" t="str">
        <f>[16]Janeiro!$I$12</f>
        <v>NO</v>
      </c>
      <c r="J20" s="25" t="str">
        <f>[16]Janeiro!$I$13</f>
        <v>SE</v>
      </c>
      <c r="K20" s="25" t="str">
        <f>[16]Janeiro!$I$14</f>
        <v>L</v>
      </c>
      <c r="L20" s="25" t="str">
        <f>[16]Janeiro!$I$15</f>
        <v>L</v>
      </c>
      <c r="M20" s="25" t="str">
        <f>[16]Janeiro!$I$16</f>
        <v>SE</v>
      </c>
      <c r="N20" s="25" t="str">
        <f>[16]Janeiro!$I$17</f>
        <v>L</v>
      </c>
      <c r="O20" s="25" t="str">
        <f>[16]Janeiro!$I$18</f>
        <v>NO</v>
      </c>
      <c r="P20" s="25" t="str">
        <f>[16]Janeiro!$I$19</f>
        <v>O</v>
      </c>
      <c r="Q20" s="25" t="str">
        <f>[16]Janeiro!$I$20</f>
        <v>O</v>
      </c>
      <c r="R20" s="25" t="str">
        <f>[16]Janeiro!$I$21</f>
        <v>O</v>
      </c>
      <c r="S20" s="25" t="str">
        <f>[16]Janeiro!$I$22</f>
        <v>O</v>
      </c>
      <c r="T20" s="22" t="str">
        <f>[16]Janeiro!$I$23</f>
        <v>O</v>
      </c>
      <c r="U20" s="22" t="str">
        <f>[16]Janeiro!$I$24</f>
        <v>O</v>
      </c>
      <c r="V20" s="22" t="str">
        <f>[16]Janeiro!$I$25</f>
        <v>L</v>
      </c>
      <c r="W20" s="22" t="str">
        <f>[16]Janeiro!$I$26</f>
        <v>L</v>
      </c>
      <c r="X20" s="22" t="str">
        <f>[16]Janeiro!$I$27</f>
        <v>L</v>
      </c>
      <c r="Y20" s="22" t="str">
        <f>[16]Janeiro!$I$28</f>
        <v>O</v>
      </c>
      <c r="Z20" s="22" t="str">
        <f>[16]Janeiro!$I$29</f>
        <v>O</v>
      </c>
      <c r="AA20" s="22" t="str">
        <f>[16]Janeiro!$I$30</f>
        <v>S</v>
      </c>
      <c r="AB20" s="22" t="str">
        <f>[16]Janeiro!$I$31</f>
        <v>O</v>
      </c>
      <c r="AC20" s="22" t="str">
        <f>[16]Janeiro!$I$32</f>
        <v>O</v>
      </c>
      <c r="AD20" s="22" t="str">
        <f>[16]Janeiro!$I$33</f>
        <v>L</v>
      </c>
      <c r="AE20" s="22" t="str">
        <f>[16]Janeiro!$I$34</f>
        <v>L</v>
      </c>
      <c r="AF20" s="22" t="str">
        <f>[16]Janeiro!$I$35</f>
        <v>L</v>
      </c>
      <c r="AG20" s="55" t="s">
        <v>69</v>
      </c>
      <c r="AH20" s="2"/>
    </row>
    <row r="21" spans="1:34" ht="13.5" customHeight="1" x14ac:dyDescent="0.2">
      <c r="A21" s="17" t="s">
        <v>12</v>
      </c>
      <c r="B21" s="25" t="str">
        <f>[17]Janeiro!$I$5</f>
        <v>N</v>
      </c>
      <c r="C21" s="25" t="str">
        <f>[17]Janeiro!$I$6</f>
        <v>S</v>
      </c>
      <c r="D21" s="25" t="str">
        <f>[17]Janeiro!$I$7</f>
        <v>S</v>
      </c>
      <c r="E21" s="25" t="str">
        <f>[17]Janeiro!$I$8</f>
        <v>S</v>
      </c>
      <c r="F21" s="25" t="str">
        <f>[17]Janeiro!$I$9</f>
        <v>N</v>
      </c>
      <c r="G21" s="25" t="str">
        <f>[17]Janeiro!$I$10</f>
        <v>O</v>
      </c>
      <c r="H21" s="25" t="str">
        <f>[17]Janeiro!$I$11</f>
        <v>N</v>
      </c>
      <c r="I21" s="25" t="str">
        <f>[17]Janeiro!$I$12</f>
        <v>N</v>
      </c>
      <c r="J21" s="25" t="str">
        <f>[17]Janeiro!$I$13</f>
        <v>N</v>
      </c>
      <c r="K21" s="25" t="str">
        <f>[17]Janeiro!$I$14</f>
        <v>S</v>
      </c>
      <c r="L21" s="25" t="str">
        <f>[17]Janeiro!$I$15</f>
        <v>SE</v>
      </c>
      <c r="M21" s="25" t="str">
        <f>[17]Janeiro!$I$16</f>
        <v>S</v>
      </c>
      <c r="N21" s="25" t="str">
        <f>[17]Janeiro!$I$17</f>
        <v>S</v>
      </c>
      <c r="O21" s="25" t="str">
        <f>[17]Janeiro!$I$18</f>
        <v>N</v>
      </c>
      <c r="P21" s="25" t="str">
        <f>[17]Janeiro!$I$19</f>
        <v>N</v>
      </c>
      <c r="Q21" s="25" t="str">
        <f>[17]Janeiro!$I$20</f>
        <v>O</v>
      </c>
      <c r="R21" s="25" t="str">
        <f>[17]Janeiro!$I$21</f>
        <v>O</v>
      </c>
      <c r="S21" s="25" t="str">
        <f>[17]Janeiro!$I$22</f>
        <v>O</v>
      </c>
      <c r="T21" s="25" t="str">
        <f>[17]Janeiro!$I$23</f>
        <v>S</v>
      </c>
      <c r="U21" s="25" t="str">
        <f>[17]Janeiro!$I$24</f>
        <v>S</v>
      </c>
      <c r="V21" s="25" t="str">
        <f>[17]Janeiro!$I$25</f>
        <v>S</v>
      </c>
      <c r="W21" s="25" t="str">
        <f>[17]Janeiro!$I$26</f>
        <v>S</v>
      </c>
      <c r="X21" s="25" t="str">
        <f>[17]Janeiro!$I$27</f>
        <v>S</v>
      </c>
      <c r="Y21" s="25" t="str">
        <f>[17]Janeiro!$I$28</f>
        <v>O</v>
      </c>
      <c r="Z21" s="25" t="str">
        <f>[17]Janeiro!$I$29</f>
        <v>S</v>
      </c>
      <c r="AA21" s="25" t="str">
        <f>[17]Janeiro!$I$30</f>
        <v>S</v>
      </c>
      <c r="AB21" s="25" t="str">
        <f>[17]Janeiro!$I$31</f>
        <v>S</v>
      </c>
      <c r="AC21" s="25" t="str">
        <f>[17]Janeiro!$I$32</f>
        <v>S</v>
      </c>
      <c r="AD21" s="25" t="str">
        <f>[17]Janeiro!$I$33</f>
        <v>S</v>
      </c>
      <c r="AE21" s="25" t="str">
        <f>[17]Janeiro!$I$34</f>
        <v>S</v>
      </c>
      <c r="AF21" s="25" t="str">
        <f>[17]Janeiro!$I$35</f>
        <v>N</v>
      </c>
      <c r="AG21" s="55" t="s">
        <v>70</v>
      </c>
      <c r="AH21" s="2"/>
    </row>
    <row r="22" spans="1:34" ht="13.5" customHeight="1" x14ac:dyDescent="0.2">
      <c r="A22" s="17" t="s">
        <v>13</v>
      </c>
      <c r="B22" s="22" t="str">
        <f>[18]Janeiro!$I$5</f>
        <v>NE</v>
      </c>
      <c r="C22" s="22" t="str">
        <f>[18]Janeiro!$I$6</f>
        <v>S</v>
      </c>
      <c r="D22" s="22" t="str">
        <f>[18]Janeiro!$I$7</f>
        <v>SO</v>
      </c>
      <c r="E22" s="22" t="str">
        <f>[18]Janeiro!$I$8</f>
        <v>NE</v>
      </c>
      <c r="F22" s="22" t="str">
        <f>[18]Janeiro!$I$9</f>
        <v>NO</v>
      </c>
      <c r="G22" s="22" t="str">
        <f>[18]Janeiro!$I$10</f>
        <v>N</v>
      </c>
      <c r="H22" s="22" t="str">
        <f>[18]Janeiro!$I$11</f>
        <v>N</v>
      </c>
      <c r="I22" s="22" t="str">
        <f>[18]Janeiro!$I$12</f>
        <v>N</v>
      </c>
      <c r="J22" s="22" t="str">
        <f>[18]Janeiro!$I$13</f>
        <v>N</v>
      </c>
      <c r="K22" s="22" t="str">
        <f>[18]Janeiro!$I$14</f>
        <v>S</v>
      </c>
      <c r="L22" s="22" t="str">
        <f>[18]Janeiro!$I$15</f>
        <v>SE</v>
      </c>
      <c r="M22" s="22" t="str">
        <f>[18]Janeiro!$I$16</f>
        <v>SE</v>
      </c>
      <c r="N22" s="22" t="str">
        <f>[18]Janeiro!$I$17</f>
        <v>L</v>
      </c>
      <c r="O22" s="22" t="str">
        <f>[18]Janeiro!$I$18</f>
        <v>NE</v>
      </c>
      <c r="P22" s="22" t="str">
        <f>[18]Janeiro!$I$19</f>
        <v>N</v>
      </c>
      <c r="Q22" s="22" t="str">
        <f>[18]Janeiro!$I$20</f>
        <v>O</v>
      </c>
      <c r="R22" s="22" t="str">
        <f>[18]Janeiro!$I$21</f>
        <v>O</v>
      </c>
      <c r="S22" s="22" t="str">
        <f>[18]Janeiro!$I$22</f>
        <v>SE</v>
      </c>
      <c r="T22" s="22" t="str">
        <f>[18]Janeiro!$I$23</f>
        <v>S</v>
      </c>
      <c r="U22" s="22" t="str">
        <f>[18]Janeiro!$I$24</f>
        <v>S</v>
      </c>
      <c r="V22" s="22" t="str">
        <f>[18]Janeiro!$I$25</f>
        <v>SE</v>
      </c>
      <c r="W22" s="22" t="str">
        <f>[18]Janeiro!$I$26</f>
        <v>L</v>
      </c>
      <c r="X22" s="22" t="str">
        <f>[18]Janeiro!$I$27</f>
        <v>NE</v>
      </c>
      <c r="Y22" s="22" t="str">
        <f>[18]Janeiro!$I$28</f>
        <v>NE</v>
      </c>
      <c r="Z22" s="22" t="str">
        <f>[18]Janeiro!$I$29</f>
        <v>NE</v>
      </c>
      <c r="AA22" s="22" t="str">
        <f>[18]Janeiro!$I$30</f>
        <v>SO</v>
      </c>
      <c r="AB22" s="22" t="str">
        <f>[18]Janeiro!$I$31</f>
        <v>S</v>
      </c>
      <c r="AC22" s="22" t="str">
        <f>[18]Janeiro!$I$32</f>
        <v>S</v>
      </c>
      <c r="AD22" s="22" t="str">
        <f>[18]Janeiro!$I$33</f>
        <v>L</v>
      </c>
      <c r="AE22" s="22" t="str">
        <f>[18]Janeiro!$I$34</f>
        <v>NE</v>
      </c>
      <c r="AF22" s="22" t="str">
        <f>[18]Janeiro!$I$35</f>
        <v>N</v>
      </c>
      <c r="AG22" s="55" t="s">
        <v>67</v>
      </c>
      <c r="AH22" s="2"/>
    </row>
    <row r="23" spans="1:34" ht="13.5" customHeight="1" x14ac:dyDescent="0.2">
      <c r="A23" s="17" t="s">
        <v>14</v>
      </c>
      <c r="B23" s="25" t="str">
        <f>[19]Janeiro!$I$5</f>
        <v>O</v>
      </c>
      <c r="C23" s="25" t="str">
        <f>[19]Janeiro!$I$6</f>
        <v>S</v>
      </c>
      <c r="D23" s="25" t="str">
        <f>[19]Janeiro!$I$7</f>
        <v>SE</v>
      </c>
      <c r="E23" s="25" t="str">
        <f>[19]Janeiro!$I$8</f>
        <v>SE</v>
      </c>
      <c r="F23" s="25" t="str">
        <f>[19]Janeiro!$I$9</f>
        <v>NE</v>
      </c>
      <c r="G23" s="25" t="str">
        <f>[19]Janeiro!$I$10</f>
        <v>NO</v>
      </c>
      <c r="H23" s="25" t="str">
        <f>[19]Janeiro!$I$11</f>
        <v>N</v>
      </c>
      <c r="I23" s="25" t="str">
        <f>[19]Janeiro!$I$12</f>
        <v>NO</v>
      </c>
      <c r="J23" s="25" t="str">
        <f>[19]Janeiro!$I$13</f>
        <v>NE</v>
      </c>
      <c r="K23" s="25" t="str">
        <f>[19]Janeiro!$I$14</f>
        <v>SE</v>
      </c>
      <c r="L23" s="25" t="str">
        <f>[19]Janeiro!$I$15</f>
        <v>SE</v>
      </c>
      <c r="M23" s="25" t="str">
        <f>[19]Janeiro!$I$16</f>
        <v>SE</v>
      </c>
      <c r="N23" s="25" t="str">
        <f>[19]Janeiro!$I$17</f>
        <v>NE</v>
      </c>
      <c r="O23" s="25" t="str">
        <f>[19]Janeiro!$I$18</f>
        <v>N</v>
      </c>
      <c r="P23" s="25" t="str">
        <f>[19]Janeiro!$I$19</f>
        <v>NE</v>
      </c>
      <c r="Q23" s="25" t="str">
        <f>[19]Janeiro!$I$20</f>
        <v>N</v>
      </c>
      <c r="R23" s="25" t="str">
        <f>[19]Janeiro!$I$21</f>
        <v>N</v>
      </c>
      <c r="S23" s="25" t="str">
        <f>[19]Janeiro!$I$22</f>
        <v>O</v>
      </c>
      <c r="T23" s="25" t="str">
        <f>[19]Janeiro!$I$23</f>
        <v>SO</v>
      </c>
      <c r="U23" s="25" t="str">
        <f>[19]Janeiro!$I$24</f>
        <v>O</v>
      </c>
      <c r="V23" s="25" t="str">
        <f>[19]Janeiro!$I$25</f>
        <v>SE</v>
      </c>
      <c r="W23" s="25" t="str">
        <f>[19]Janeiro!$I$26</f>
        <v>SE</v>
      </c>
      <c r="X23" s="25" t="str">
        <f>[19]Janeiro!$I$27</f>
        <v>L</v>
      </c>
      <c r="Y23" s="25" t="str">
        <f>[19]Janeiro!$I$28</f>
        <v>NE</v>
      </c>
      <c r="Z23" s="25" t="str">
        <f>[19]Janeiro!$I$29</f>
        <v>N</v>
      </c>
      <c r="AA23" s="25" t="str">
        <f>[19]Janeiro!$I$30</f>
        <v>SO</v>
      </c>
      <c r="AB23" s="25" t="str">
        <f>[19]Janeiro!$I$31</f>
        <v>NE</v>
      </c>
      <c r="AC23" s="25" t="str">
        <f>[19]Janeiro!$I$32</f>
        <v>S</v>
      </c>
      <c r="AD23" s="25" t="str">
        <f>[19]Janeiro!$I$33</f>
        <v>SE</v>
      </c>
      <c r="AE23" s="25" t="str">
        <f>[19]Janeiro!$I$34</f>
        <v>N</v>
      </c>
      <c r="AF23" s="25" t="str">
        <f>[19]Janeiro!$I$35</f>
        <v>NE</v>
      </c>
      <c r="AG23" s="55" t="s">
        <v>68</v>
      </c>
      <c r="AH23" s="2"/>
    </row>
    <row r="24" spans="1:34" ht="12.75" customHeight="1" x14ac:dyDescent="0.2">
      <c r="A24" s="17" t="s">
        <v>15</v>
      </c>
      <c r="B24" s="25" t="str">
        <f>[20]Janeiro!$I$5</f>
        <v>NE</v>
      </c>
      <c r="C24" s="25" t="str">
        <f>[20]Janeiro!$I$6</f>
        <v>S</v>
      </c>
      <c r="D24" s="25" t="str">
        <f>[20]Janeiro!$I$7</f>
        <v>NE</v>
      </c>
      <c r="E24" s="25" t="str">
        <f>[20]Janeiro!$I$8</f>
        <v>NE</v>
      </c>
      <c r="F24" s="25" t="str">
        <f>[20]Janeiro!$I$9</f>
        <v>NE</v>
      </c>
      <c r="G24" s="25" t="str">
        <f>[20]Janeiro!$I$10</f>
        <v>N</v>
      </c>
      <c r="H24" s="25" t="str">
        <f>[20]Janeiro!$I$11</f>
        <v>N</v>
      </c>
      <c r="I24" s="25" t="str">
        <f>[20]Janeiro!$I$12</f>
        <v>NO</v>
      </c>
      <c r="J24" s="25" t="str">
        <f>[20]Janeiro!$I$13</f>
        <v>NE</v>
      </c>
      <c r="K24" s="25" t="str">
        <f>[20]Janeiro!$I$14</f>
        <v>SE</v>
      </c>
      <c r="L24" s="25" t="str">
        <f>[20]Janeiro!$I$15</f>
        <v>SE</v>
      </c>
      <c r="M24" s="25" t="str">
        <f>[20]Janeiro!$I$16</f>
        <v>NE</v>
      </c>
      <c r="N24" s="25" t="str">
        <f>[20]Janeiro!$I$17</f>
        <v>L</v>
      </c>
      <c r="O24" s="25" t="str">
        <f>[20]Janeiro!$I$18</f>
        <v>NE</v>
      </c>
      <c r="P24" s="25" t="str">
        <f>[20]Janeiro!$I$19</f>
        <v>NE</v>
      </c>
      <c r="Q24" s="25" t="str">
        <f>[20]Janeiro!$I$20</f>
        <v>NE</v>
      </c>
      <c r="R24" s="25" t="str">
        <f>[20]Janeiro!$I$21</f>
        <v>NE</v>
      </c>
      <c r="S24" s="25" t="str">
        <f>[20]Janeiro!$I$22</f>
        <v>SO</v>
      </c>
      <c r="T24" s="25" t="str">
        <f>[20]Janeiro!$I$23</f>
        <v>S</v>
      </c>
      <c r="U24" s="25" t="str">
        <f>[20]Janeiro!$I$24</f>
        <v>S</v>
      </c>
      <c r="V24" s="25" t="str">
        <f>[20]Janeiro!$I$25</f>
        <v>L</v>
      </c>
      <c r="W24" s="25" t="str">
        <f>[20]Janeiro!$I$26</f>
        <v>NE</v>
      </c>
      <c r="X24" s="25" t="str">
        <f>[20]Janeiro!$I$27</f>
        <v>NE</v>
      </c>
      <c r="Y24" s="25" t="str">
        <f>[20]Janeiro!$I$28</f>
        <v>NE</v>
      </c>
      <c r="Z24" s="25" t="str">
        <f>[20]Janeiro!$I$29</f>
        <v>S</v>
      </c>
      <c r="AA24" s="25" t="str">
        <f>[20]Janeiro!$I$30</f>
        <v>S</v>
      </c>
      <c r="AB24" s="25" t="str">
        <f>[20]Janeiro!$I$31</f>
        <v>S</v>
      </c>
      <c r="AC24" s="25" t="str">
        <f>[20]Janeiro!$I$32</f>
        <v>NE</v>
      </c>
      <c r="AD24" s="25" t="str">
        <f>[20]Janeiro!$I$33</f>
        <v>NE</v>
      </c>
      <c r="AE24" s="25" t="str">
        <f>[20]Janeiro!$I$34</f>
        <v>NE</v>
      </c>
      <c r="AF24" s="25" t="str">
        <f>[20]Janeiro!$I$35</f>
        <v>NE</v>
      </c>
      <c r="AG24" s="55" t="s">
        <v>67</v>
      </c>
      <c r="AH24" s="2"/>
    </row>
    <row r="25" spans="1:34" ht="12.75" customHeight="1" x14ac:dyDescent="0.2">
      <c r="A25" s="17" t="s">
        <v>16</v>
      </c>
      <c r="B25" s="26" t="str">
        <f>[21]Janeiro!$I$5</f>
        <v>O</v>
      </c>
      <c r="C25" s="26" t="str">
        <f>[21]Janeiro!$I$6</f>
        <v>S</v>
      </c>
      <c r="D25" s="26" t="str">
        <f>[21]Janeiro!$I$7</f>
        <v>SO</v>
      </c>
      <c r="E25" s="26" t="str">
        <f>[21]Janeiro!$I$8</f>
        <v>SO</v>
      </c>
      <c r="F25" s="26" t="str">
        <f>[21]Janeiro!$I$9</f>
        <v>O</v>
      </c>
      <c r="G25" s="26" t="str">
        <f>[21]Janeiro!$I$10</f>
        <v>O</v>
      </c>
      <c r="H25" s="26" t="str">
        <f>[21]Janeiro!$I$11</f>
        <v>O</v>
      </c>
      <c r="I25" s="26" t="str">
        <f>[21]Janeiro!$I$12</f>
        <v>O</v>
      </c>
      <c r="J25" s="26" t="str">
        <f>[21]Janeiro!$I$13</f>
        <v>O</v>
      </c>
      <c r="K25" s="26" t="str">
        <f>[21]Janeiro!$I$14</f>
        <v>SO</v>
      </c>
      <c r="L25" s="26" t="str">
        <f>[21]Janeiro!$I$15</f>
        <v>O</v>
      </c>
      <c r="M25" s="26" t="str">
        <f>[21]Janeiro!$I$16</f>
        <v>O</v>
      </c>
      <c r="N25" s="26" t="str">
        <f>[21]Janeiro!$I$17</f>
        <v>O</v>
      </c>
      <c r="O25" s="26" t="str">
        <f>[21]Janeiro!$I$18</f>
        <v>O</v>
      </c>
      <c r="P25" s="26" t="str">
        <f>[21]Janeiro!$I$19</f>
        <v>O</v>
      </c>
      <c r="Q25" s="26" t="str">
        <f>[21]Janeiro!$I$20</f>
        <v>O</v>
      </c>
      <c r="R25" s="26" t="str">
        <f>[21]Janeiro!$I$21</f>
        <v>O</v>
      </c>
      <c r="S25" s="26" t="str">
        <f>[21]Janeiro!$I$22</f>
        <v>O</v>
      </c>
      <c r="T25" s="26" t="str">
        <f>[21]Janeiro!$I$23</f>
        <v>O</v>
      </c>
      <c r="U25" s="26" t="str">
        <f>[21]Janeiro!$I$24</f>
        <v>NO</v>
      </c>
      <c r="V25" s="26" t="str">
        <f>[21]Janeiro!$I$25</f>
        <v>S</v>
      </c>
      <c r="W25" s="26" t="str">
        <f>[21]Janeiro!$I$26</f>
        <v>O</v>
      </c>
      <c r="X25" s="26" t="str">
        <f>[21]Janeiro!$I$27</f>
        <v>O</v>
      </c>
      <c r="Y25" s="26" t="str">
        <f>[21]Janeiro!$I$28</f>
        <v>O</v>
      </c>
      <c r="Z25" s="26" t="str">
        <f>[21]Janeiro!$I$29</f>
        <v>O</v>
      </c>
      <c r="AA25" s="26" t="str">
        <f>[21]Janeiro!$I$30</f>
        <v>O</v>
      </c>
      <c r="AB25" s="26" t="str">
        <f>[21]Janeiro!$I$31</f>
        <v>O</v>
      </c>
      <c r="AC25" s="26" t="str">
        <f>[21]Janeiro!$I$32</f>
        <v>O</v>
      </c>
      <c r="AD25" s="26" t="str">
        <f>[21]Janeiro!$I$33</f>
        <v>O</v>
      </c>
      <c r="AE25" s="26" t="str">
        <f>[21]Janeiro!$I$34</f>
        <v>O</v>
      </c>
      <c r="AF25" s="26" t="str">
        <f>[21]Janeiro!$I$35</f>
        <v>O</v>
      </c>
      <c r="AG25" s="55" t="s">
        <v>69</v>
      </c>
      <c r="AH25" s="2"/>
    </row>
    <row r="26" spans="1:34" ht="12" customHeight="1" x14ac:dyDescent="0.2">
      <c r="A26" s="17" t="s">
        <v>17</v>
      </c>
      <c r="B26" s="25" t="str">
        <f>[22]Janeiro!$I$5</f>
        <v>NE</v>
      </c>
      <c r="C26" s="25" t="str">
        <f>[22]Janeiro!$I$6</f>
        <v>S</v>
      </c>
      <c r="D26" s="25" t="str">
        <f>[22]Janeiro!$I$7</f>
        <v>S</v>
      </c>
      <c r="E26" s="25" t="str">
        <f>[22]Janeiro!$I$8</f>
        <v>L</v>
      </c>
      <c r="F26" s="25" t="str">
        <f>[22]Janeiro!$I$9</f>
        <v>N</v>
      </c>
      <c r="G26" s="25" t="str">
        <f>[22]Janeiro!$I$10</f>
        <v>N</v>
      </c>
      <c r="H26" s="25" t="str">
        <f>[22]Janeiro!$I$11</f>
        <v>NE</v>
      </c>
      <c r="I26" s="25" t="str">
        <f>[22]Janeiro!$I$12</f>
        <v>NO</v>
      </c>
      <c r="J26" s="25" t="str">
        <f>[22]Janeiro!$I$13</f>
        <v>NE</v>
      </c>
      <c r="K26" s="25" t="str">
        <f>[22]Janeiro!$I$14</f>
        <v>SE</v>
      </c>
      <c r="L26" s="25" t="str">
        <f>[22]Janeiro!$I$15</f>
        <v>L</v>
      </c>
      <c r="M26" s="25" t="str">
        <f>[22]Janeiro!$I$16</f>
        <v>SE</v>
      </c>
      <c r="N26" s="25" t="str">
        <f>[22]Janeiro!$I$17</f>
        <v>SE</v>
      </c>
      <c r="O26" s="25" t="str">
        <f>[22]Janeiro!$I$18</f>
        <v>SE</v>
      </c>
      <c r="P26" s="25" t="str">
        <f>[22]Janeiro!$I$19</f>
        <v>L</v>
      </c>
      <c r="Q26" s="25" t="str">
        <f>[22]Janeiro!$I$20</f>
        <v>O</v>
      </c>
      <c r="R26" s="25" t="str">
        <f>[22]Janeiro!$I$21</f>
        <v>NO</v>
      </c>
      <c r="S26" s="25" t="str">
        <f>[22]Janeiro!$I$22</f>
        <v>SO</v>
      </c>
      <c r="T26" s="25" t="str">
        <f>[22]Janeiro!$I$23</f>
        <v>NO</v>
      </c>
      <c r="U26" s="25" t="str">
        <f>[22]Janeiro!$I$24</f>
        <v>S</v>
      </c>
      <c r="V26" s="25" t="str">
        <f>[22]Janeiro!$I$25</f>
        <v>L</v>
      </c>
      <c r="W26" s="25" t="str">
        <f>[22]Janeiro!$I$26</f>
        <v>L</v>
      </c>
      <c r="X26" s="25" t="str">
        <f>[22]Janeiro!$I$27</f>
        <v>SE</v>
      </c>
      <c r="Y26" s="25" t="str">
        <f>[22]Janeiro!$I$28</f>
        <v>SE</v>
      </c>
      <c r="Z26" s="25" t="str">
        <f>[22]Janeiro!$I$29</f>
        <v>N</v>
      </c>
      <c r="AA26" s="25" t="str">
        <f>[22]Janeiro!$I$30</f>
        <v>S</v>
      </c>
      <c r="AB26" s="25" t="str">
        <f>[22]Janeiro!$I$31</f>
        <v>SO</v>
      </c>
      <c r="AC26" s="25" t="str">
        <f>[22]Janeiro!$I$32</f>
        <v>SE</v>
      </c>
      <c r="AD26" s="25" t="str">
        <f>[22]Janeiro!$I$33</f>
        <v>SE</v>
      </c>
      <c r="AE26" s="25" t="str">
        <f>[22]Janeiro!$I$34</f>
        <v>SE</v>
      </c>
      <c r="AF26" s="25" t="str">
        <f>[22]Janeiro!$I$35</f>
        <v>L</v>
      </c>
      <c r="AG26" s="55" t="s">
        <v>68</v>
      </c>
      <c r="AH26" s="2"/>
    </row>
    <row r="27" spans="1:34" ht="12.75" customHeight="1" x14ac:dyDescent="0.2">
      <c r="A27" s="17" t="s">
        <v>18</v>
      </c>
      <c r="B27" s="25" t="str">
        <f>[23]Janeiro!$I$5</f>
        <v>O</v>
      </c>
      <c r="C27" s="25" t="str">
        <f>[23]Janeiro!$I$6</f>
        <v>SO</v>
      </c>
      <c r="D27" s="25" t="str">
        <f>[23]Janeiro!$I$7</f>
        <v>L</v>
      </c>
      <c r="E27" s="25" t="str">
        <f>[23]Janeiro!$I$8</f>
        <v>L</v>
      </c>
      <c r="F27" s="25" t="str">
        <f>[23]Janeiro!$I$9</f>
        <v>N</v>
      </c>
      <c r="G27" s="25" t="str">
        <f>[23]Janeiro!$I$10</f>
        <v>NO</v>
      </c>
      <c r="H27" s="25" t="str">
        <f>[23]Janeiro!$I$11</f>
        <v>NO</v>
      </c>
      <c r="I27" s="25" t="str">
        <f>[23]Janeiro!$I$12</f>
        <v>NO</v>
      </c>
      <c r="J27" s="25" t="str">
        <f>[23]Janeiro!$I$13</f>
        <v>NO</v>
      </c>
      <c r="K27" s="25" t="str">
        <f>[23]Janeiro!$I$14</f>
        <v>SE</v>
      </c>
      <c r="L27" s="25" t="str">
        <f>[23]Janeiro!$I$15</f>
        <v>L</v>
      </c>
      <c r="M27" s="25" t="str">
        <f>[23]Janeiro!$I$16</f>
        <v>L</v>
      </c>
      <c r="N27" s="25" t="str">
        <f>[23]Janeiro!$I$17</f>
        <v>NE</v>
      </c>
      <c r="O27" s="25" t="str">
        <f>[23]Janeiro!$I$18</f>
        <v>N</v>
      </c>
      <c r="P27" s="25" t="str">
        <f>[23]Janeiro!$I$19</f>
        <v>NO</v>
      </c>
      <c r="Q27" s="25" t="str">
        <f>[23]Janeiro!$I$20</f>
        <v>NO</v>
      </c>
      <c r="R27" s="25" t="str">
        <f>[23]Janeiro!$I$21</f>
        <v>O</v>
      </c>
      <c r="S27" s="25" t="str">
        <f>[23]Janeiro!$I$22</f>
        <v>O</v>
      </c>
      <c r="T27" s="25" t="str">
        <f>[23]Janeiro!$I$23</f>
        <v>S</v>
      </c>
      <c r="U27" s="25" t="str">
        <f>[23]Janeiro!$I$24</f>
        <v>S</v>
      </c>
      <c r="V27" s="25" t="str">
        <f>[23]Janeiro!$I$25</f>
        <v>L</v>
      </c>
      <c r="W27" s="25" t="str">
        <f>[23]Janeiro!$I$26</f>
        <v>L</v>
      </c>
      <c r="X27" s="25" t="str">
        <f>[23]Janeiro!$I$27</f>
        <v>L</v>
      </c>
      <c r="Y27" s="25" t="str">
        <f>[23]Janeiro!$I$28</f>
        <v>N</v>
      </c>
      <c r="Z27" s="25" t="str">
        <f>[23]Janeiro!$I$29</f>
        <v>NO</v>
      </c>
      <c r="AA27" s="25" t="str">
        <f>[23]Janeiro!$I$30</f>
        <v>S</v>
      </c>
      <c r="AB27" s="25" t="str">
        <f>[23]Janeiro!$I$31</f>
        <v>S</v>
      </c>
      <c r="AC27" s="25" t="str">
        <f>[23]Janeiro!$I$32</f>
        <v>L</v>
      </c>
      <c r="AD27" s="25" t="str">
        <f>[23]Janeiro!$I$33</f>
        <v>SE</v>
      </c>
      <c r="AE27" s="25" t="str">
        <f>[23]Janeiro!$I$34</f>
        <v>L</v>
      </c>
      <c r="AF27" s="25" t="str">
        <f>[23]Janeiro!$I$35</f>
        <v>NE</v>
      </c>
      <c r="AG27" s="55" t="s">
        <v>64</v>
      </c>
      <c r="AH27" s="2"/>
    </row>
    <row r="28" spans="1:34" ht="13.5" customHeight="1" x14ac:dyDescent="0.2">
      <c r="A28" s="17" t="s">
        <v>19</v>
      </c>
      <c r="B28" s="25" t="str">
        <f>[24]Janeiro!$I$5</f>
        <v>S</v>
      </c>
      <c r="C28" s="25" t="str">
        <f>[24]Janeiro!$I$6</f>
        <v>S</v>
      </c>
      <c r="D28" s="25" t="str">
        <f>[24]Janeiro!$I$7</f>
        <v>SE</v>
      </c>
      <c r="E28" s="25" t="str">
        <f>[24]Janeiro!$I$8</f>
        <v>L</v>
      </c>
      <c r="F28" s="25" t="str">
        <f>[24]Janeiro!$I$9</f>
        <v>NE</v>
      </c>
      <c r="G28" s="25" t="str">
        <f>[24]Janeiro!$I$10</f>
        <v>NO</v>
      </c>
      <c r="H28" s="25" t="str">
        <f>[24]Janeiro!$I$11</f>
        <v>N</v>
      </c>
      <c r="I28" s="25" t="str">
        <f>[24]Janeiro!$I$12</f>
        <v>N</v>
      </c>
      <c r="J28" s="25" t="str">
        <f>[24]Janeiro!$I$13</f>
        <v>NE</v>
      </c>
      <c r="K28" s="25" t="str">
        <f>[24]Janeiro!$I$14</f>
        <v>S</v>
      </c>
      <c r="L28" s="25" t="str">
        <f>[24]Janeiro!$I$15</f>
        <v>NE</v>
      </c>
      <c r="M28" s="25" t="str">
        <f>[24]Janeiro!$I$16</f>
        <v>L</v>
      </c>
      <c r="N28" s="25" t="str">
        <f>[24]Janeiro!$I$17</f>
        <v>SE</v>
      </c>
      <c r="O28" s="25" t="str">
        <f>[24]Janeiro!$I$18</f>
        <v>SE</v>
      </c>
      <c r="P28" s="25" t="str">
        <f>[24]Janeiro!$I$19</f>
        <v>NE</v>
      </c>
      <c r="Q28" s="25" t="str">
        <f>[24]Janeiro!$I$20</f>
        <v>S</v>
      </c>
      <c r="R28" s="25" t="str">
        <f>[24]Janeiro!$I$21</f>
        <v>NE</v>
      </c>
      <c r="S28" s="25" t="str">
        <f>[24]Janeiro!$I$22</f>
        <v>SO</v>
      </c>
      <c r="T28" s="25" t="str">
        <f>[24]Janeiro!$I$23</f>
        <v>S</v>
      </c>
      <c r="U28" s="25" t="str">
        <f>[24]Janeiro!$I$24</f>
        <v>S</v>
      </c>
      <c r="V28" s="25" t="str">
        <f>[24]Janeiro!$I$25</f>
        <v>NE</v>
      </c>
      <c r="W28" s="25" t="str">
        <f>[24]Janeiro!$I$26</f>
        <v>NE</v>
      </c>
      <c r="X28" s="25" t="str">
        <f>[24]Janeiro!$I$27</f>
        <v>SE</v>
      </c>
      <c r="Y28" s="25" t="str">
        <f>[24]Janeiro!$I$28</f>
        <v>NE</v>
      </c>
      <c r="Z28" s="25" t="str">
        <f>[24]Janeiro!$I$29</f>
        <v>S</v>
      </c>
      <c r="AA28" s="25" t="str">
        <f>[24]Janeiro!$I$30</f>
        <v>S</v>
      </c>
      <c r="AB28" s="25" t="str">
        <f>[24]Janeiro!$I$31</f>
        <v>S</v>
      </c>
      <c r="AC28" s="25" t="str">
        <f>[24]Janeiro!$I$32</f>
        <v>S</v>
      </c>
      <c r="AD28" s="25" t="str">
        <f>[24]Janeiro!$I$33</f>
        <v>NE</v>
      </c>
      <c r="AE28" s="25" t="str">
        <f>[24]Janeiro!$I$34</f>
        <v>L</v>
      </c>
      <c r="AF28" s="25" t="str">
        <f>[24]Janeiro!$I$35</f>
        <v>L</v>
      </c>
      <c r="AG28" s="55" t="s">
        <v>70</v>
      </c>
      <c r="AH28" s="2"/>
    </row>
    <row r="29" spans="1:34" ht="12.75" customHeight="1" x14ac:dyDescent="0.2">
      <c r="A29" s="17" t="s">
        <v>31</v>
      </c>
      <c r="B29" s="25" t="str">
        <f>[25]Janeiro!$I$5</f>
        <v>NO</v>
      </c>
      <c r="C29" s="25" t="str">
        <f>[25]Janeiro!$I$6</f>
        <v>SE</v>
      </c>
      <c r="D29" s="25" t="str">
        <f>[25]Janeiro!$I$7</f>
        <v>SE</v>
      </c>
      <c r="E29" s="25" t="str">
        <f>[25]Janeiro!$I$8</f>
        <v>SE</v>
      </c>
      <c r="F29" s="25" t="str">
        <f>[25]Janeiro!$I$9</f>
        <v>NO</v>
      </c>
      <c r="G29" s="25" t="str">
        <f>[25]Janeiro!$I$10</f>
        <v>NO</v>
      </c>
      <c r="H29" s="25" t="str">
        <f>[25]Janeiro!$I$11</f>
        <v>NO</v>
      </c>
      <c r="I29" s="25" t="str">
        <f>[25]Janeiro!$I$12</f>
        <v>NO</v>
      </c>
      <c r="J29" s="25" t="str">
        <f>[25]Janeiro!$I$13</f>
        <v>NO</v>
      </c>
      <c r="K29" s="25" t="str">
        <f>[25]Janeiro!$I$14</f>
        <v>SE</v>
      </c>
      <c r="L29" s="25" t="str">
        <f>[25]Janeiro!$I$15</f>
        <v>SE</v>
      </c>
      <c r="M29" s="25" t="str">
        <f>[25]Janeiro!$I$16</f>
        <v>SE</v>
      </c>
      <c r="N29" s="25" t="str">
        <f>[25]Janeiro!$I$17</f>
        <v>SE</v>
      </c>
      <c r="O29" s="25" t="str">
        <f>[25]Janeiro!$I$18</f>
        <v>NO</v>
      </c>
      <c r="P29" s="25" t="str">
        <f>[25]Janeiro!$I$19</f>
        <v>NO</v>
      </c>
      <c r="Q29" s="25" t="str">
        <f>[25]Janeiro!$I$20</f>
        <v>NO</v>
      </c>
      <c r="R29" s="25" t="str">
        <f>[25]Janeiro!$I$21</f>
        <v>NO</v>
      </c>
      <c r="S29" s="25" t="str">
        <f>[25]Janeiro!$I$22</f>
        <v>NO</v>
      </c>
      <c r="T29" s="25" t="str">
        <f>[25]Janeiro!$I$23</f>
        <v>NO</v>
      </c>
      <c r="U29" s="25" t="str">
        <f>[25]Janeiro!$I$24</f>
        <v>S</v>
      </c>
      <c r="V29" s="25" t="str">
        <f>[25]Janeiro!$I$25</f>
        <v>SE</v>
      </c>
      <c r="W29" s="25" t="str">
        <f>[25]Janeiro!$I$26</f>
        <v>SE</v>
      </c>
      <c r="X29" s="25" t="str">
        <f>[25]Janeiro!$I$27</f>
        <v>SE</v>
      </c>
      <c r="Y29" s="25" t="str">
        <f>[25]Janeiro!$I$28</f>
        <v>NO</v>
      </c>
      <c r="Z29" s="25" t="str">
        <f>[25]Janeiro!$I$29</f>
        <v>NO</v>
      </c>
      <c r="AA29" s="25" t="str">
        <f>[25]Janeiro!$I$30</f>
        <v>S</v>
      </c>
      <c r="AB29" s="25" t="str">
        <f>[25]Janeiro!$I$31</f>
        <v>S</v>
      </c>
      <c r="AC29" s="25" t="str">
        <f>[25]Janeiro!$I$32</f>
        <v>SE</v>
      </c>
      <c r="AD29" s="25" t="str">
        <f>[25]Janeiro!$I$33</f>
        <v>SE</v>
      </c>
      <c r="AE29" s="25" t="str">
        <f>[25]Janeiro!$I$34</f>
        <v>SE</v>
      </c>
      <c r="AF29" s="25" t="str">
        <f>[25]Janeiro!$I$35</f>
        <v>NO</v>
      </c>
      <c r="AG29" s="55" t="s">
        <v>66</v>
      </c>
      <c r="AH29" s="2"/>
    </row>
    <row r="30" spans="1:34" ht="12.75" customHeight="1" x14ac:dyDescent="0.2">
      <c r="A30" s="17" t="s">
        <v>52</v>
      </c>
      <c r="B30" s="25" t="str">
        <f>[26]Janeiro!$I$5</f>
        <v>NE</v>
      </c>
      <c r="C30" s="25" t="str">
        <f>[26]Janeiro!$I$6</f>
        <v>SE</v>
      </c>
      <c r="D30" s="25" t="str">
        <f>[26]Janeiro!$I$7</f>
        <v>SE</v>
      </c>
      <c r="E30" s="25" t="str">
        <f>[26]Janeiro!$I$8</f>
        <v>NE</v>
      </c>
      <c r="F30" s="25" t="str">
        <f>[26]Janeiro!$I$9</f>
        <v>NE</v>
      </c>
      <c r="G30" s="25" t="str">
        <f>[26]Janeiro!$I$10</f>
        <v>NE</v>
      </c>
      <c r="H30" s="25" t="str">
        <f>[26]Janeiro!$I$11</f>
        <v>N</v>
      </c>
      <c r="I30" s="25" t="str">
        <f>[26]Janeiro!$I$12</f>
        <v>NE</v>
      </c>
      <c r="J30" s="25" t="str">
        <f>[26]Janeiro!$I$13</f>
        <v>NE</v>
      </c>
      <c r="K30" s="25" t="str">
        <f>[26]Janeiro!$I$14</f>
        <v>NE</v>
      </c>
      <c r="L30" s="25" t="str">
        <f>[26]Janeiro!$I$15</f>
        <v>SE</v>
      </c>
      <c r="M30" s="25" t="str">
        <f>[26]Janeiro!$I$16</f>
        <v>SE</v>
      </c>
      <c r="N30" s="25" t="str">
        <f>[26]Janeiro!$I$17</f>
        <v>N</v>
      </c>
      <c r="O30" s="25" t="str">
        <f>[26]Janeiro!$I$18</f>
        <v>N</v>
      </c>
      <c r="P30" s="25" t="str">
        <f>[26]Janeiro!$I$19</f>
        <v>N</v>
      </c>
      <c r="Q30" s="25" t="str">
        <f>[26]Janeiro!$I$20</f>
        <v>NO</v>
      </c>
      <c r="R30" s="25" t="str">
        <f>[26]Janeiro!$I$21</f>
        <v>NE</v>
      </c>
      <c r="S30" s="25" t="str">
        <f>[26]Janeiro!$I$22</f>
        <v>SO</v>
      </c>
      <c r="T30" s="25" t="str">
        <f>[26]Janeiro!$I$23</f>
        <v>O</v>
      </c>
      <c r="U30" s="25" t="str">
        <f>[26]Janeiro!$I$24</f>
        <v>NO</v>
      </c>
      <c r="V30" s="25" t="str">
        <f>[26]Janeiro!$I$25</f>
        <v>O</v>
      </c>
      <c r="W30" s="25" t="str">
        <f>[26]Janeiro!$I$26</f>
        <v>NE</v>
      </c>
      <c r="X30" s="25" t="str">
        <f>[26]Janeiro!$I$27</f>
        <v>NE</v>
      </c>
      <c r="Y30" s="25" t="str">
        <f>[26]Janeiro!$I$28</f>
        <v>NE</v>
      </c>
      <c r="Z30" s="25" t="str">
        <f>[26]Janeiro!$I$29</f>
        <v>NE</v>
      </c>
      <c r="AA30" s="25" t="str">
        <f>[26]Janeiro!$I$30</f>
        <v>NE</v>
      </c>
      <c r="AB30" s="25" t="str">
        <f>[26]Janeiro!$I$31</f>
        <v>SO</v>
      </c>
      <c r="AC30" s="25" t="str">
        <f>[26]Janeiro!$I$32</f>
        <v>N</v>
      </c>
      <c r="AD30" s="25" t="str">
        <f>[26]Janeiro!$I$33</f>
        <v>NE</v>
      </c>
      <c r="AE30" s="59" t="str">
        <f>[26]Janeiro!$I$34</f>
        <v>*</v>
      </c>
      <c r="AF30" s="59" t="str">
        <f>[26]Janeiro!$I$35</f>
        <v>*</v>
      </c>
      <c r="AG30" s="55" t="s">
        <v>67</v>
      </c>
      <c r="AH30" s="2"/>
    </row>
    <row r="31" spans="1:34" ht="12.75" customHeight="1" x14ac:dyDescent="0.2">
      <c r="A31" s="17" t="s">
        <v>20</v>
      </c>
      <c r="B31" s="22" t="str">
        <f>[27]Janeiro!$I$5</f>
        <v>N</v>
      </c>
      <c r="C31" s="22" t="str">
        <f>[27]Janeiro!$I$6</f>
        <v>N</v>
      </c>
      <c r="D31" s="22" t="str">
        <f>[27]Janeiro!$I$7</f>
        <v>SE</v>
      </c>
      <c r="E31" s="22" t="str">
        <f>[27]Janeiro!$I$8</f>
        <v>SE</v>
      </c>
      <c r="F31" s="22" t="str">
        <f>[27]Janeiro!$I$9</f>
        <v>NE</v>
      </c>
      <c r="G31" s="22" t="str">
        <f>[27]Janeiro!$I$10</f>
        <v>N</v>
      </c>
      <c r="H31" s="22" t="str">
        <f>[27]Janeiro!$I$11</f>
        <v>N</v>
      </c>
      <c r="I31" s="22" t="str">
        <f>[27]Janeiro!$I$12</f>
        <v>N</v>
      </c>
      <c r="J31" s="22" t="str">
        <f>[27]Janeiro!$I$13</f>
        <v>N</v>
      </c>
      <c r="K31" s="22" t="str">
        <f>[27]Janeiro!$I$14</f>
        <v>SE</v>
      </c>
      <c r="L31" s="22" t="str">
        <f>[27]Janeiro!$I$15</f>
        <v>SE</v>
      </c>
      <c r="M31" s="22" t="str">
        <f>[27]Janeiro!$I$16</f>
        <v>SE</v>
      </c>
      <c r="N31" s="22" t="str">
        <f>[27]Janeiro!$I$17</f>
        <v>NE</v>
      </c>
      <c r="O31" s="22" t="str">
        <f>[27]Janeiro!$I$18</f>
        <v>NE</v>
      </c>
      <c r="P31" s="22" t="str">
        <f>[27]Janeiro!$I$19</f>
        <v>N</v>
      </c>
      <c r="Q31" s="22" t="str">
        <f>[27]Janeiro!$I$20</f>
        <v>S</v>
      </c>
      <c r="R31" s="22" t="str">
        <f>[27]Janeiro!$I$21</f>
        <v>NO</v>
      </c>
      <c r="S31" s="22" t="str">
        <f>[27]Janeiro!$I$22</f>
        <v>NO</v>
      </c>
      <c r="T31" s="22" t="str">
        <f>[27]Janeiro!$I$23</f>
        <v>S</v>
      </c>
      <c r="U31" s="22" t="str">
        <f>[27]Janeiro!$I$24</f>
        <v>SE</v>
      </c>
      <c r="V31" s="22" t="str">
        <f>[27]Janeiro!$I$25</f>
        <v>SE</v>
      </c>
      <c r="W31" s="22" t="str">
        <f>[27]Janeiro!$I$26</f>
        <v>SE</v>
      </c>
      <c r="X31" s="22" t="str">
        <f>[27]Janeiro!$I$27</f>
        <v>SE</v>
      </c>
      <c r="Y31" s="22" t="str">
        <f>[27]Janeiro!$I$28</f>
        <v>N</v>
      </c>
      <c r="Z31" s="22" t="str">
        <f>[27]Janeiro!$I$29</f>
        <v>N</v>
      </c>
      <c r="AA31" s="22" t="str">
        <f>[27]Janeiro!$I$30</f>
        <v>SO</v>
      </c>
      <c r="AB31" s="22" t="str">
        <f>[27]Janeiro!$I$31</f>
        <v>SE</v>
      </c>
      <c r="AC31" s="22" t="str">
        <f>[27]Janeiro!$I$32</f>
        <v>SE</v>
      </c>
      <c r="AD31" s="22" t="str">
        <f>[27]Janeiro!$I$33</f>
        <v>SE</v>
      </c>
      <c r="AE31" s="22" t="str">
        <f>[27]Janeiro!$I$34</f>
        <v>SE</v>
      </c>
      <c r="AF31" s="22" t="str">
        <f>[27]Janeiro!$I$35</f>
        <v>N</v>
      </c>
      <c r="AG31" s="55" t="s">
        <v>68</v>
      </c>
      <c r="AH31" s="2"/>
    </row>
    <row r="32" spans="1:34" s="5" customFormat="1" ht="17.100000000000001" customHeight="1" x14ac:dyDescent="0.2">
      <c r="A32" s="34" t="s">
        <v>38</v>
      </c>
      <c r="B32" s="35" t="s">
        <v>65</v>
      </c>
      <c r="C32" s="35" t="s">
        <v>70</v>
      </c>
      <c r="D32" s="35" t="s">
        <v>68</v>
      </c>
      <c r="E32" s="35" t="s">
        <v>64</v>
      </c>
      <c r="F32" s="35" t="s">
        <v>67</v>
      </c>
      <c r="G32" s="35" t="s">
        <v>65</v>
      </c>
      <c r="H32" s="35" t="s">
        <v>65</v>
      </c>
      <c r="I32" s="35" t="s">
        <v>65</v>
      </c>
      <c r="J32" s="35" t="s">
        <v>65</v>
      </c>
      <c r="K32" s="35" t="s">
        <v>68</v>
      </c>
      <c r="L32" s="35" t="s">
        <v>68</v>
      </c>
      <c r="M32" s="35" t="s">
        <v>68</v>
      </c>
      <c r="N32" s="35" t="s">
        <v>68</v>
      </c>
      <c r="O32" s="35" t="s">
        <v>65</v>
      </c>
      <c r="P32" s="46" t="s">
        <v>67</v>
      </c>
      <c r="Q32" s="46" t="s">
        <v>69</v>
      </c>
      <c r="R32" s="46" t="s">
        <v>67</v>
      </c>
      <c r="S32" s="46" t="s">
        <v>69</v>
      </c>
      <c r="T32" s="46" t="s">
        <v>69</v>
      </c>
      <c r="U32" s="46" t="s">
        <v>70</v>
      </c>
      <c r="V32" s="46" t="s">
        <v>64</v>
      </c>
      <c r="W32" s="46" t="s">
        <v>64</v>
      </c>
      <c r="X32" s="46" t="s">
        <v>64</v>
      </c>
      <c r="Y32" s="46" t="s">
        <v>67</v>
      </c>
      <c r="Z32" s="46" t="s">
        <v>65</v>
      </c>
      <c r="AA32" s="46" t="s">
        <v>70</v>
      </c>
      <c r="AB32" s="46" t="s">
        <v>70</v>
      </c>
      <c r="AC32" s="46" t="s">
        <v>67</v>
      </c>
      <c r="AD32" s="46" t="s">
        <v>68</v>
      </c>
      <c r="AE32" s="46" t="s">
        <v>64</v>
      </c>
      <c r="AF32" s="46" t="s">
        <v>67</v>
      </c>
      <c r="AG32" s="27"/>
      <c r="AH32" s="10"/>
    </row>
    <row r="33" spans="1:34" x14ac:dyDescent="0.2">
      <c r="A33" s="65" t="s">
        <v>37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47"/>
      <c r="AG33" s="48" t="s">
        <v>64</v>
      </c>
      <c r="AH33" s="2"/>
    </row>
    <row r="34" spans="1:34" x14ac:dyDescent="0.2">
      <c r="AG34" s="9"/>
      <c r="AH34" s="2"/>
    </row>
    <row r="35" spans="1:34" x14ac:dyDescent="0.2">
      <c r="A35" s="31"/>
      <c r="B35" s="31" t="s">
        <v>54</v>
      </c>
      <c r="C35" s="31"/>
      <c r="D35" s="31"/>
      <c r="E35" s="31"/>
      <c r="F35" s="31"/>
      <c r="G35" s="31"/>
      <c r="O35" s="2" t="s">
        <v>55</v>
      </c>
      <c r="Z35" s="2" t="s">
        <v>57</v>
      </c>
      <c r="AG35" s="9"/>
      <c r="AH35" s="2"/>
    </row>
    <row r="36" spans="1:34" x14ac:dyDescent="0.2">
      <c r="J36" s="52"/>
      <c r="K36" s="51"/>
      <c r="L36" s="51"/>
      <c r="M36" s="51"/>
      <c r="N36" s="51"/>
      <c r="O36" s="51" t="s">
        <v>56</v>
      </c>
      <c r="P36" s="51"/>
      <c r="Q36" s="51"/>
      <c r="R36" s="51"/>
      <c r="S36" s="51"/>
      <c r="V36" s="52"/>
      <c r="W36" s="51"/>
      <c r="X36" s="51"/>
      <c r="Y36" s="51"/>
      <c r="Z36" s="51" t="s">
        <v>58</v>
      </c>
      <c r="AA36" s="51"/>
      <c r="AB36" s="51"/>
      <c r="AC36" s="51"/>
      <c r="AD36" s="51"/>
      <c r="AG36" s="9"/>
      <c r="AH36" s="2"/>
    </row>
    <row r="37" spans="1:34" x14ac:dyDescent="0.2">
      <c r="AG37" s="9"/>
      <c r="AH37" s="2"/>
    </row>
  </sheetData>
  <mergeCells count="35">
    <mergeCell ref="L3:L4"/>
    <mergeCell ref="AF3:AF4"/>
    <mergeCell ref="B2:AG2"/>
    <mergeCell ref="A1:AG1"/>
    <mergeCell ref="A33:AE33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zoomScale="90" zoomScaleNormal="90" workbookViewId="0">
      <selection activeCell="AG32" sqref="AG3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4" s="4" customFormat="1" ht="20.100000000000001" customHeight="1" x14ac:dyDescent="0.2">
      <c r="A2" s="63" t="s">
        <v>21</v>
      </c>
      <c r="B2" s="61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7"/>
    </row>
    <row r="3" spans="1:34" s="5" customFormat="1" ht="20.100000000000001" customHeight="1" x14ac:dyDescent="0.2">
      <c r="A3" s="63"/>
      <c r="B3" s="60">
        <v>1</v>
      </c>
      <c r="C3" s="60">
        <f>SUM(B3+1)</f>
        <v>2</v>
      </c>
      <c r="D3" s="60">
        <f t="shared" ref="D3:AD3" si="0">SUM(C3+1)</f>
        <v>3</v>
      </c>
      <c r="E3" s="60">
        <f t="shared" si="0"/>
        <v>4</v>
      </c>
      <c r="F3" s="60">
        <f t="shared" si="0"/>
        <v>5</v>
      </c>
      <c r="G3" s="60">
        <f t="shared" si="0"/>
        <v>6</v>
      </c>
      <c r="H3" s="60">
        <f t="shared" si="0"/>
        <v>7</v>
      </c>
      <c r="I3" s="60">
        <f t="shared" si="0"/>
        <v>8</v>
      </c>
      <c r="J3" s="60">
        <f t="shared" si="0"/>
        <v>9</v>
      </c>
      <c r="K3" s="60">
        <f t="shared" si="0"/>
        <v>10</v>
      </c>
      <c r="L3" s="60">
        <f t="shared" si="0"/>
        <v>11</v>
      </c>
      <c r="M3" s="60">
        <f t="shared" si="0"/>
        <v>12</v>
      </c>
      <c r="N3" s="60">
        <f t="shared" si="0"/>
        <v>13</v>
      </c>
      <c r="O3" s="60">
        <f t="shared" si="0"/>
        <v>14</v>
      </c>
      <c r="P3" s="60">
        <f t="shared" si="0"/>
        <v>15</v>
      </c>
      <c r="Q3" s="60">
        <f t="shared" si="0"/>
        <v>16</v>
      </c>
      <c r="R3" s="60">
        <f t="shared" si="0"/>
        <v>17</v>
      </c>
      <c r="S3" s="60">
        <f t="shared" si="0"/>
        <v>18</v>
      </c>
      <c r="T3" s="60">
        <f t="shared" si="0"/>
        <v>19</v>
      </c>
      <c r="U3" s="60">
        <f t="shared" si="0"/>
        <v>20</v>
      </c>
      <c r="V3" s="60">
        <f t="shared" si="0"/>
        <v>21</v>
      </c>
      <c r="W3" s="60">
        <f t="shared" si="0"/>
        <v>22</v>
      </c>
      <c r="X3" s="60">
        <f t="shared" si="0"/>
        <v>23</v>
      </c>
      <c r="Y3" s="60">
        <f t="shared" si="0"/>
        <v>24</v>
      </c>
      <c r="Z3" s="60">
        <f t="shared" si="0"/>
        <v>25</v>
      </c>
      <c r="AA3" s="60">
        <f t="shared" si="0"/>
        <v>26</v>
      </c>
      <c r="AB3" s="60">
        <f t="shared" si="0"/>
        <v>27</v>
      </c>
      <c r="AC3" s="60">
        <f t="shared" si="0"/>
        <v>28</v>
      </c>
      <c r="AD3" s="60">
        <f t="shared" si="0"/>
        <v>29</v>
      </c>
      <c r="AE3" s="60">
        <v>30</v>
      </c>
      <c r="AF3" s="60">
        <v>31</v>
      </c>
      <c r="AG3" s="36" t="s">
        <v>41</v>
      </c>
      <c r="AH3" s="10"/>
    </row>
    <row r="4" spans="1:34" s="5" customFormat="1" ht="20.100000000000001" customHeight="1" x14ac:dyDescent="0.2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36" t="s">
        <v>39</v>
      </c>
      <c r="AH4" s="10"/>
    </row>
    <row r="5" spans="1:34" s="5" customFormat="1" ht="20.100000000000001" customHeight="1" x14ac:dyDescent="0.2">
      <c r="A5" s="17" t="s">
        <v>48</v>
      </c>
      <c r="B5" s="18">
        <f>[1]Janeiro!$J$5</f>
        <v>57.24</v>
      </c>
      <c r="C5" s="18">
        <f>[1]Janeiro!$J$6</f>
        <v>23.759999999999998</v>
      </c>
      <c r="D5" s="18">
        <f>[1]Janeiro!$J$7</f>
        <v>21.6</v>
      </c>
      <c r="E5" s="18">
        <f>[1]Janeiro!$J$8</f>
        <v>25.92</v>
      </c>
      <c r="F5" s="18">
        <f>[1]Janeiro!$J$9</f>
        <v>34.56</v>
      </c>
      <c r="G5" s="18">
        <f>[1]Janeiro!$J$10</f>
        <v>45</v>
      </c>
      <c r="H5" s="18">
        <f>[1]Janeiro!$J$11</f>
        <v>37.440000000000005</v>
      </c>
      <c r="I5" s="18">
        <f>[1]Janeiro!$J$12</f>
        <v>39.6</v>
      </c>
      <c r="J5" s="18">
        <f>[1]Janeiro!$J$13</f>
        <v>34.200000000000003</v>
      </c>
      <c r="K5" s="18">
        <f>[1]Janeiro!$J$14</f>
        <v>31.680000000000003</v>
      </c>
      <c r="L5" s="18">
        <f>[1]Janeiro!$J$15</f>
        <v>33.480000000000004</v>
      </c>
      <c r="M5" s="18">
        <f>[1]Janeiro!$J$16</f>
        <v>27.36</v>
      </c>
      <c r="N5" s="18">
        <f>[1]Janeiro!$J$17</f>
        <v>30.6</v>
      </c>
      <c r="O5" s="18">
        <f>[1]Janeiro!$J$18</f>
        <v>27.36</v>
      </c>
      <c r="P5" s="18">
        <f>[1]Janeiro!$J$19</f>
        <v>27.36</v>
      </c>
      <c r="Q5" s="18">
        <f>[1]Janeiro!$J$20</f>
        <v>36.36</v>
      </c>
      <c r="R5" s="18">
        <f>[1]Janeiro!$J$21</f>
        <v>53.28</v>
      </c>
      <c r="S5" s="18">
        <f>[1]Janeiro!$J$22</f>
        <v>27.720000000000002</v>
      </c>
      <c r="T5" s="18">
        <f>[1]Janeiro!$J$23</f>
        <v>25.92</v>
      </c>
      <c r="U5" s="18">
        <f>[1]Janeiro!$J$24</f>
        <v>37.440000000000005</v>
      </c>
      <c r="V5" s="18">
        <f>[1]Janeiro!$J$25</f>
        <v>28.44</v>
      </c>
      <c r="W5" s="18">
        <f>[1]Janeiro!$J$26</f>
        <v>28.44</v>
      </c>
      <c r="X5" s="18">
        <f>[1]Janeiro!$J$27</f>
        <v>29.52</v>
      </c>
      <c r="Y5" s="18">
        <f>[1]Janeiro!$J$28</f>
        <v>29.880000000000003</v>
      </c>
      <c r="Z5" s="18">
        <f>[1]Janeiro!$J$29</f>
        <v>41.04</v>
      </c>
      <c r="AA5" s="18">
        <f>[1]Janeiro!$J$30</f>
        <v>20.88</v>
      </c>
      <c r="AB5" s="18">
        <f>[1]Janeiro!$J$31</f>
        <v>24.48</v>
      </c>
      <c r="AC5" s="18">
        <f>[1]Janeiro!$J$32</f>
        <v>24.840000000000003</v>
      </c>
      <c r="AD5" s="18">
        <f>[1]Janeiro!$J$33</f>
        <v>24.840000000000003</v>
      </c>
      <c r="AE5" s="18">
        <f>[1]Janeiro!$J$34</f>
        <v>21.240000000000002</v>
      </c>
      <c r="AF5" s="18">
        <f>[1]Janeiro!$J$35</f>
        <v>37.080000000000005</v>
      </c>
      <c r="AG5" s="37">
        <f>MAX(B5:AF5)</f>
        <v>57.24</v>
      </c>
      <c r="AH5" s="10"/>
    </row>
    <row r="6" spans="1:34" s="1" customFormat="1" ht="17.100000000000001" customHeight="1" x14ac:dyDescent="0.2">
      <c r="A6" s="17" t="s">
        <v>0</v>
      </c>
      <c r="B6" s="19">
        <f>[2]Janeiro!$J$5</f>
        <v>64.08</v>
      </c>
      <c r="C6" s="19">
        <f>[2]Janeiro!$J$6</f>
        <v>28.08</v>
      </c>
      <c r="D6" s="19">
        <f>[2]Janeiro!$J$7</f>
        <v>35.28</v>
      </c>
      <c r="E6" s="19">
        <f>[2]Janeiro!$J$8</f>
        <v>29.16</v>
      </c>
      <c r="F6" s="19">
        <f>[2]Janeiro!$J$9</f>
        <v>34.92</v>
      </c>
      <c r="G6" s="19">
        <f>[2]Janeiro!$J$10</f>
        <v>37.440000000000005</v>
      </c>
      <c r="H6" s="19">
        <f>[2]Janeiro!$J$11</f>
        <v>51.12</v>
      </c>
      <c r="I6" s="19">
        <f>[2]Janeiro!$J$12</f>
        <v>39.96</v>
      </c>
      <c r="J6" s="19">
        <f>[2]Janeiro!$J$13</f>
        <v>35.28</v>
      </c>
      <c r="K6" s="19">
        <f>[2]Janeiro!$J$14</f>
        <v>33.840000000000003</v>
      </c>
      <c r="L6" s="19">
        <f>[2]Janeiro!$J$15</f>
        <v>34.200000000000003</v>
      </c>
      <c r="M6" s="19">
        <f>[2]Janeiro!$J$16</f>
        <v>34.56</v>
      </c>
      <c r="N6" s="19">
        <f>[2]Janeiro!$J$17</f>
        <v>29.52</v>
      </c>
      <c r="O6" s="19">
        <f>[2]Janeiro!$J$18</f>
        <v>21.96</v>
      </c>
      <c r="P6" s="19">
        <f>[2]Janeiro!$J$19</f>
        <v>32.4</v>
      </c>
      <c r="Q6" s="19">
        <f>[2]Janeiro!$J$20</f>
        <v>32.4</v>
      </c>
      <c r="R6" s="19">
        <f>[2]Janeiro!$J$21</f>
        <v>75.239999999999995</v>
      </c>
      <c r="S6" s="19">
        <f>[2]Janeiro!$J$22</f>
        <v>24.48</v>
      </c>
      <c r="T6" s="19">
        <f>[2]Janeiro!$J$23</f>
        <v>39.96</v>
      </c>
      <c r="U6" s="19">
        <f>[2]Janeiro!$J$24</f>
        <v>25.56</v>
      </c>
      <c r="V6" s="19">
        <f>[2]Janeiro!$J$25</f>
        <v>42.84</v>
      </c>
      <c r="W6" s="19">
        <f>[2]Janeiro!$J$26</f>
        <v>32.4</v>
      </c>
      <c r="X6" s="19">
        <f>[2]Janeiro!$J$27</f>
        <v>29.880000000000003</v>
      </c>
      <c r="Y6" s="19">
        <f>[2]Janeiro!$J$28</f>
        <v>28.08</v>
      </c>
      <c r="Z6" s="19">
        <f>[2]Janeiro!$J$29</f>
        <v>46.440000000000005</v>
      </c>
      <c r="AA6" s="19">
        <f>[2]Janeiro!$J$30</f>
        <v>52.56</v>
      </c>
      <c r="AB6" s="19">
        <f>[2]Janeiro!$J$31</f>
        <v>33.119999999999997</v>
      </c>
      <c r="AC6" s="19">
        <f>[2]Janeiro!$J$32</f>
        <v>31.680000000000003</v>
      </c>
      <c r="AD6" s="19">
        <f>[2]Janeiro!$J$33</f>
        <v>33.480000000000004</v>
      </c>
      <c r="AE6" s="19">
        <f>[2]Janeiro!$J$34</f>
        <v>36.36</v>
      </c>
      <c r="AF6" s="19">
        <f>[2]Janeiro!$J$35</f>
        <v>33.119999999999997</v>
      </c>
      <c r="AG6" s="38">
        <f>MAX(B6:AF6)</f>
        <v>75.239999999999995</v>
      </c>
      <c r="AH6" s="2"/>
    </row>
    <row r="7" spans="1:34" ht="17.100000000000001" customHeight="1" x14ac:dyDescent="0.2">
      <c r="A7" s="17" t="s">
        <v>1</v>
      </c>
      <c r="B7" s="20">
        <f>[3]Janeiro!$J$5</f>
        <v>51.12</v>
      </c>
      <c r="C7" s="20">
        <f>[3]Janeiro!$J$6</f>
        <v>22.68</v>
      </c>
      <c r="D7" s="20">
        <f>[3]Janeiro!$J$7</f>
        <v>22.68</v>
      </c>
      <c r="E7" s="20">
        <f>[3]Janeiro!$J$8</f>
        <v>53.28</v>
      </c>
      <c r="F7" s="20">
        <f>[3]Janeiro!$J$9</f>
        <v>30.240000000000002</v>
      </c>
      <c r="G7" s="20">
        <f>[3]Janeiro!$J$10</f>
        <v>51.84</v>
      </c>
      <c r="H7" s="20">
        <f>[3]Janeiro!$J$11</f>
        <v>36.36</v>
      </c>
      <c r="I7" s="20">
        <f>[3]Janeiro!$J$12</f>
        <v>34.92</v>
      </c>
      <c r="J7" s="20">
        <f>[3]Janeiro!$J$13</f>
        <v>36.36</v>
      </c>
      <c r="K7" s="20">
        <f>[3]Janeiro!$J$14</f>
        <v>33.840000000000003</v>
      </c>
      <c r="L7" s="20">
        <f>[3]Janeiro!$J$15</f>
        <v>34.200000000000003</v>
      </c>
      <c r="M7" s="20">
        <f>[3]Janeiro!$J$16</f>
        <v>30.6</v>
      </c>
      <c r="N7" s="20">
        <f>[3]Janeiro!$J$17</f>
        <v>22.68</v>
      </c>
      <c r="O7" s="20">
        <f>[3]Janeiro!$J$18</f>
        <v>23.040000000000003</v>
      </c>
      <c r="P7" s="20">
        <f>[3]Janeiro!$J$19</f>
        <v>28.44</v>
      </c>
      <c r="Q7" s="20">
        <f>[3]Janeiro!$J$20</f>
        <v>30.240000000000002</v>
      </c>
      <c r="R7" s="20">
        <f>[3]Janeiro!$J$21</f>
        <v>29.880000000000003</v>
      </c>
      <c r="S7" s="20">
        <f>[3]Janeiro!$J$22</f>
        <v>34.56</v>
      </c>
      <c r="T7" s="20">
        <f>[3]Janeiro!$J$23</f>
        <v>20.88</v>
      </c>
      <c r="U7" s="20">
        <f>[3]Janeiro!$J$24</f>
        <v>31.680000000000003</v>
      </c>
      <c r="V7" s="20">
        <f>[3]Janeiro!$J$25</f>
        <v>39.6</v>
      </c>
      <c r="W7" s="20">
        <f>[3]Janeiro!$J$26</f>
        <v>30.240000000000002</v>
      </c>
      <c r="X7" s="20">
        <f>[3]Janeiro!$J$27</f>
        <v>27.36</v>
      </c>
      <c r="Y7" s="20">
        <f>[3]Janeiro!$J$28</f>
        <v>27</v>
      </c>
      <c r="Z7" s="20">
        <f>[3]Janeiro!$J$29</f>
        <v>42.12</v>
      </c>
      <c r="AA7" s="20">
        <f>[3]Janeiro!$J$30</f>
        <v>32.04</v>
      </c>
      <c r="AB7" s="20">
        <f>[3]Janeiro!$J$31</f>
        <v>21.96</v>
      </c>
      <c r="AC7" s="20">
        <f>[3]Janeiro!$J$32</f>
        <v>27.720000000000002</v>
      </c>
      <c r="AD7" s="20">
        <f>[3]Janeiro!$J$33</f>
        <v>28.8</v>
      </c>
      <c r="AE7" s="20">
        <f>[3]Janeiro!$J$34</f>
        <v>27.36</v>
      </c>
      <c r="AF7" s="20">
        <f>[3]Janeiro!$J$35</f>
        <v>25.92</v>
      </c>
      <c r="AG7" s="38">
        <f t="shared" ref="AG7:AG16" si="1">MAX(B7:AF7)</f>
        <v>53.28</v>
      </c>
      <c r="AH7" s="2"/>
    </row>
    <row r="8" spans="1:34" ht="17.100000000000001" customHeight="1" x14ac:dyDescent="0.2">
      <c r="A8" s="17" t="s">
        <v>49</v>
      </c>
      <c r="B8" s="20">
        <f>[4]Janeiro!$J$5</f>
        <v>66.960000000000008</v>
      </c>
      <c r="C8" s="20">
        <f>[4]Janeiro!$J$6</f>
        <v>27.36</v>
      </c>
      <c r="D8" s="20">
        <f>[4]Janeiro!$J$7</f>
        <v>47.88</v>
      </c>
      <c r="E8" s="20">
        <f>[4]Janeiro!$J$8</f>
        <v>26.64</v>
      </c>
      <c r="F8" s="20">
        <f>[4]Janeiro!$J$9</f>
        <v>30.6</v>
      </c>
      <c r="G8" s="20">
        <f>[4]Janeiro!$J$10</f>
        <v>31.680000000000003</v>
      </c>
      <c r="H8" s="20">
        <f>[4]Janeiro!$J$11</f>
        <v>50.4</v>
      </c>
      <c r="I8" s="20">
        <f>[4]Janeiro!$J$12</f>
        <v>40.32</v>
      </c>
      <c r="J8" s="20">
        <f>[4]Janeiro!$J$13</f>
        <v>33.119999999999997</v>
      </c>
      <c r="K8" s="20">
        <f>[4]Janeiro!$J$14</f>
        <v>37.800000000000004</v>
      </c>
      <c r="L8" s="20">
        <f>[4]Janeiro!$J$15</f>
        <v>24.12</v>
      </c>
      <c r="M8" s="20">
        <f>[4]Janeiro!$J$16</f>
        <v>22.32</v>
      </c>
      <c r="N8" s="20">
        <f>[4]Janeiro!$J$17</f>
        <v>24.12</v>
      </c>
      <c r="O8" s="20">
        <f>[4]Janeiro!$J$18</f>
        <v>30.240000000000002</v>
      </c>
      <c r="P8" s="20">
        <f>[4]Janeiro!$J$19</f>
        <v>30.6</v>
      </c>
      <c r="Q8" s="20">
        <f>[4]Janeiro!$J$20</f>
        <v>23.040000000000003</v>
      </c>
      <c r="R8" s="20">
        <f>[4]Janeiro!$J$21</f>
        <v>66.239999999999995</v>
      </c>
      <c r="S8" s="20">
        <f>[4]Janeiro!$J$22</f>
        <v>21.96</v>
      </c>
      <c r="T8" s="20">
        <f>[4]Janeiro!$J$23</f>
        <v>32.04</v>
      </c>
      <c r="U8" s="20">
        <f>[4]Janeiro!$J$24</f>
        <v>34.200000000000003</v>
      </c>
      <c r="V8" s="20">
        <f>[4]Janeiro!$J$25</f>
        <v>37.800000000000004</v>
      </c>
      <c r="W8" s="20">
        <f>[4]Janeiro!$J$26</f>
        <v>32.76</v>
      </c>
      <c r="X8" s="20">
        <f>[4]Janeiro!$J$27</f>
        <v>23.040000000000003</v>
      </c>
      <c r="Y8" s="20">
        <f>[4]Janeiro!$J$28</f>
        <v>29.880000000000003</v>
      </c>
      <c r="Z8" s="20">
        <f>[4]Janeiro!$J$29</f>
        <v>33.480000000000004</v>
      </c>
      <c r="AA8" s="20">
        <f>[4]Janeiro!$J$30</f>
        <v>28.8</v>
      </c>
      <c r="AB8" s="20">
        <f>[4]Janeiro!$J$31</f>
        <v>22.32</v>
      </c>
      <c r="AC8" s="20">
        <f>[4]Janeiro!$J$32</f>
        <v>20.88</v>
      </c>
      <c r="AD8" s="20">
        <f>[4]Janeiro!$J$33</f>
        <v>25.2</v>
      </c>
      <c r="AE8" s="20">
        <f>[4]Janeiro!$J$34</f>
        <v>21.240000000000002</v>
      </c>
      <c r="AF8" s="20">
        <f>[4]Janeiro!$J$35</f>
        <v>25.92</v>
      </c>
      <c r="AG8" s="38">
        <f t="shared" si="1"/>
        <v>66.960000000000008</v>
      </c>
      <c r="AH8" s="2"/>
    </row>
    <row r="9" spans="1:34" ht="17.100000000000001" customHeight="1" x14ac:dyDescent="0.2">
      <c r="A9" s="17" t="s">
        <v>2</v>
      </c>
      <c r="B9" s="19">
        <f>[5]Janeiro!$J$5</f>
        <v>51.480000000000004</v>
      </c>
      <c r="C9" s="19">
        <f>[5]Janeiro!$J$6</f>
        <v>30.6</v>
      </c>
      <c r="D9" s="19">
        <f>[5]Janeiro!$J$7</f>
        <v>37.800000000000004</v>
      </c>
      <c r="E9" s="19">
        <f>[5]Janeiro!$J$8</f>
        <v>86.76</v>
      </c>
      <c r="F9" s="19">
        <f>[5]Janeiro!$J$9</f>
        <v>31.680000000000003</v>
      </c>
      <c r="G9" s="19">
        <f>[5]Janeiro!$J$10</f>
        <v>39.24</v>
      </c>
      <c r="H9" s="19">
        <f>[5]Janeiro!$J$11</f>
        <v>61.92</v>
      </c>
      <c r="I9" s="19">
        <f>[5]Janeiro!$J$12</f>
        <v>48.96</v>
      </c>
      <c r="J9" s="19">
        <f>[5]Janeiro!$J$13</f>
        <v>52.2</v>
      </c>
      <c r="K9" s="19">
        <f>[5]Janeiro!$J$14</f>
        <v>33.480000000000004</v>
      </c>
      <c r="L9" s="19">
        <f>[5]Janeiro!$J$15</f>
        <v>46.440000000000005</v>
      </c>
      <c r="M9" s="19">
        <f>[5]Janeiro!$J$16</f>
        <v>41.04</v>
      </c>
      <c r="N9" s="19">
        <f>[5]Janeiro!$J$17</f>
        <v>35.64</v>
      </c>
      <c r="O9" s="19">
        <f>[5]Janeiro!$J$18</f>
        <v>29.880000000000003</v>
      </c>
      <c r="P9" s="19">
        <f>[5]Janeiro!$J$19</f>
        <v>30.240000000000002</v>
      </c>
      <c r="Q9" s="19">
        <f>[5]Janeiro!$J$20</f>
        <v>37.440000000000005</v>
      </c>
      <c r="R9" s="19">
        <f>[5]Janeiro!$J$21</f>
        <v>60.839999999999996</v>
      </c>
      <c r="S9" s="19">
        <f>[5]Janeiro!$J$22</f>
        <v>33.119999999999997</v>
      </c>
      <c r="T9" s="19">
        <f>[5]Janeiro!$J$23</f>
        <v>35.28</v>
      </c>
      <c r="U9" s="19">
        <f>[5]Janeiro!$J$24</f>
        <v>32.4</v>
      </c>
      <c r="V9" s="19">
        <f>[5]Janeiro!$J$25</f>
        <v>38.880000000000003</v>
      </c>
      <c r="W9" s="19">
        <f>[5]Janeiro!$J$26</f>
        <v>46.440000000000005</v>
      </c>
      <c r="X9" s="19">
        <f>[5]Janeiro!$J$27</f>
        <v>30.96</v>
      </c>
      <c r="Y9" s="19">
        <f>[5]Janeiro!$J$28</f>
        <v>25.92</v>
      </c>
      <c r="Z9" s="19">
        <f>[5]Janeiro!$J$29</f>
        <v>33.119999999999997</v>
      </c>
      <c r="AA9" s="19">
        <f>[5]Janeiro!$J$30</f>
        <v>38.159999999999997</v>
      </c>
      <c r="AB9" s="19">
        <f>[5]Janeiro!$J$31</f>
        <v>28.8</v>
      </c>
      <c r="AC9" s="19">
        <f>[5]Janeiro!$J$32</f>
        <v>29.880000000000003</v>
      </c>
      <c r="AD9" s="19">
        <f>[5]Janeiro!$J$33</f>
        <v>42.480000000000004</v>
      </c>
      <c r="AE9" s="19">
        <f>[5]Janeiro!$J$34</f>
        <v>47.16</v>
      </c>
      <c r="AF9" s="19">
        <f>[5]Janeiro!$J$35</f>
        <v>32.4</v>
      </c>
      <c r="AG9" s="38">
        <f t="shared" si="1"/>
        <v>86.76</v>
      </c>
      <c r="AH9" s="2"/>
    </row>
    <row r="10" spans="1:34" ht="17.100000000000001" customHeight="1" x14ac:dyDescent="0.2">
      <c r="A10" s="17" t="s">
        <v>3</v>
      </c>
      <c r="B10" s="19">
        <f>[6]Janeiro!$J$5</f>
        <v>52.92</v>
      </c>
      <c r="C10" s="19">
        <f>[6]Janeiro!$J$6</f>
        <v>28.44</v>
      </c>
      <c r="D10" s="19">
        <f>[6]Janeiro!$J$7</f>
        <v>25.2</v>
      </c>
      <c r="E10" s="19">
        <f>[6]Janeiro!$J$8</f>
        <v>40.680000000000007</v>
      </c>
      <c r="F10" s="19">
        <f>[6]Janeiro!$J$9</f>
        <v>54</v>
      </c>
      <c r="G10" s="19">
        <f>[6]Janeiro!$J$10</f>
        <v>33.840000000000003</v>
      </c>
      <c r="H10" s="19">
        <f>[6]Janeiro!$J$11</f>
        <v>23.400000000000002</v>
      </c>
      <c r="I10" s="19">
        <f>[6]Janeiro!$J$12</f>
        <v>32.04</v>
      </c>
      <c r="J10" s="19">
        <f>[6]Janeiro!$J$13</f>
        <v>50.4</v>
      </c>
      <c r="K10" s="19">
        <f>[6]Janeiro!$J$14</f>
        <v>18.720000000000002</v>
      </c>
      <c r="L10" s="19">
        <f>[6]Janeiro!$J$15</f>
        <v>39.96</v>
      </c>
      <c r="M10" s="19">
        <f>[6]Janeiro!$J$16</f>
        <v>42.480000000000004</v>
      </c>
      <c r="N10" s="19">
        <f>[6]Janeiro!$J$17</f>
        <v>37.440000000000005</v>
      </c>
      <c r="O10" s="19">
        <f>[6]Janeiro!$J$18</f>
        <v>20.16</v>
      </c>
      <c r="P10" s="19">
        <f>[6]Janeiro!$J$19</f>
        <v>33.480000000000004</v>
      </c>
      <c r="Q10" s="19">
        <f>[6]Janeiro!$J$20</f>
        <v>29.16</v>
      </c>
      <c r="R10" s="19">
        <f>[6]Janeiro!$J$21</f>
        <v>38.159999999999997</v>
      </c>
      <c r="S10" s="19">
        <f>[6]Janeiro!$J$22</f>
        <v>26.28</v>
      </c>
      <c r="T10" s="19">
        <f>[6]Janeiro!$J$23</f>
        <v>38.519999999999996</v>
      </c>
      <c r="U10" s="19">
        <f>[6]Janeiro!$J$24</f>
        <v>41.4</v>
      </c>
      <c r="V10" s="19">
        <f>[6]Janeiro!$J$25</f>
        <v>25.2</v>
      </c>
      <c r="W10" s="19">
        <f>[6]Janeiro!$J$26</f>
        <v>27.36</v>
      </c>
      <c r="X10" s="19">
        <f>[6]Janeiro!$J$27</f>
        <v>30.6</v>
      </c>
      <c r="Y10" s="19">
        <f>[6]Janeiro!$J$28</f>
        <v>22.68</v>
      </c>
      <c r="Z10" s="19">
        <f>[6]Janeiro!$J$29</f>
        <v>53.28</v>
      </c>
      <c r="AA10" s="19">
        <f>[6]Janeiro!$J$30</f>
        <v>20.88</v>
      </c>
      <c r="AB10" s="19">
        <f>[6]Janeiro!$J$31</f>
        <v>24.12</v>
      </c>
      <c r="AC10" s="19">
        <f>[6]Janeiro!$J$32</f>
        <v>24.840000000000003</v>
      </c>
      <c r="AD10" s="19">
        <f>[6]Janeiro!$J$33</f>
        <v>17.64</v>
      </c>
      <c r="AE10" s="19">
        <f>[6]Janeiro!$J$34</f>
        <v>24.840000000000003</v>
      </c>
      <c r="AF10" s="19">
        <f>[6]Janeiro!$J$35</f>
        <v>46.080000000000005</v>
      </c>
      <c r="AG10" s="38">
        <f>MAX(B10:AF10)</f>
        <v>54</v>
      </c>
      <c r="AH10" s="2"/>
    </row>
    <row r="11" spans="1:34" ht="17.100000000000001" customHeight="1" x14ac:dyDescent="0.2">
      <c r="A11" s="17" t="s">
        <v>4</v>
      </c>
      <c r="B11" s="19">
        <f>[7]Janeiro!$J$5</f>
        <v>50.04</v>
      </c>
      <c r="C11" s="19">
        <f>[7]Janeiro!$J$6</f>
        <v>23.400000000000002</v>
      </c>
      <c r="D11" s="19">
        <f>[7]Janeiro!$J$7</f>
        <v>48.96</v>
      </c>
      <c r="E11" s="19">
        <f>[7]Janeiro!$J$8</f>
        <v>41.4</v>
      </c>
      <c r="F11" s="19">
        <f>[7]Janeiro!$J$9</f>
        <v>50.04</v>
      </c>
      <c r="G11" s="19">
        <f>[7]Janeiro!$J$10</f>
        <v>42.84</v>
      </c>
      <c r="H11" s="19">
        <f>[7]Janeiro!$J$11</f>
        <v>42.84</v>
      </c>
      <c r="I11" s="19">
        <f>[7]Janeiro!$J$12</f>
        <v>36.72</v>
      </c>
      <c r="J11" s="19">
        <f>[7]Janeiro!$J$13</f>
        <v>34.92</v>
      </c>
      <c r="K11" s="19">
        <f>[7]Janeiro!$J$14</f>
        <v>36.36</v>
      </c>
      <c r="L11" s="19">
        <f>[7]Janeiro!$J$15</f>
        <v>41.04</v>
      </c>
      <c r="M11" s="19">
        <f>[7]Janeiro!$J$16</f>
        <v>39.6</v>
      </c>
      <c r="N11" s="19">
        <f>[7]Janeiro!$J$17</f>
        <v>43.2</v>
      </c>
      <c r="O11" s="19">
        <f>[7]Janeiro!$J$18</f>
        <v>38.880000000000003</v>
      </c>
      <c r="P11" s="19">
        <f>[7]Janeiro!$J$19</f>
        <v>55.440000000000005</v>
      </c>
      <c r="Q11" s="19">
        <f>[7]Janeiro!$J$20</f>
        <v>41.04</v>
      </c>
      <c r="R11" s="19">
        <f>[7]Janeiro!$J$21</f>
        <v>40.680000000000007</v>
      </c>
      <c r="S11" s="19">
        <f>[7]Janeiro!$J$22</f>
        <v>36</v>
      </c>
      <c r="T11" s="19">
        <f>[7]Janeiro!$J$23</f>
        <v>48.96</v>
      </c>
      <c r="U11" s="19">
        <f>[7]Janeiro!$J$24</f>
        <v>29.52</v>
      </c>
      <c r="V11" s="19">
        <f>[7]Janeiro!$J$25</f>
        <v>29.16</v>
      </c>
      <c r="W11" s="19">
        <f>[7]Janeiro!$J$26</f>
        <v>26.28</v>
      </c>
      <c r="X11" s="19">
        <f>[7]Janeiro!$J$27</f>
        <v>29.52</v>
      </c>
      <c r="Y11" s="19">
        <f>[7]Janeiro!$J$28</f>
        <v>38.519999999999996</v>
      </c>
      <c r="Z11" s="19">
        <f>[7]Janeiro!$J$29</f>
        <v>36</v>
      </c>
      <c r="AA11" s="19">
        <f>[7]Janeiro!$J$30</f>
        <v>25.56</v>
      </c>
      <c r="AB11" s="19">
        <f>[7]Janeiro!$J$31</f>
        <v>25.2</v>
      </c>
      <c r="AC11" s="19">
        <f>[7]Janeiro!$J$32</f>
        <v>34.92</v>
      </c>
      <c r="AD11" s="19">
        <f>[7]Janeiro!$J$33</f>
        <v>29.52</v>
      </c>
      <c r="AE11" s="19">
        <f>[7]Janeiro!$J$34</f>
        <v>34.56</v>
      </c>
      <c r="AF11" s="19">
        <f>[7]Janeiro!$J$35</f>
        <v>39.24</v>
      </c>
      <c r="AG11" s="38">
        <f t="shared" si="1"/>
        <v>55.440000000000005</v>
      </c>
      <c r="AH11" s="2"/>
    </row>
    <row r="12" spans="1:34" ht="17.100000000000001" customHeight="1" x14ac:dyDescent="0.2">
      <c r="A12" s="17" t="s">
        <v>5</v>
      </c>
      <c r="B12" s="19">
        <f>[8]Janeiro!$J$5</f>
        <v>36.72</v>
      </c>
      <c r="C12" s="19">
        <f>[8]Janeiro!$J$6</f>
        <v>28.8</v>
      </c>
      <c r="D12" s="19">
        <f>[8]Janeiro!$J$7</f>
        <v>19.440000000000001</v>
      </c>
      <c r="E12" s="19">
        <f>[8]Janeiro!$J$8</f>
        <v>26.28</v>
      </c>
      <c r="F12" s="19">
        <f>[8]Janeiro!$J$9</f>
        <v>81.360000000000014</v>
      </c>
      <c r="G12" s="19">
        <f>[8]Janeiro!$J$10</f>
        <v>36.72</v>
      </c>
      <c r="H12" s="19">
        <f>[8]Janeiro!$J$11</f>
        <v>53.64</v>
      </c>
      <c r="I12" s="19">
        <f>[8]Janeiro!$J$12</f>
        <v>34.56</v>
      </c>
      <c r="J12" s="19">
        <f>[8]Janeiro!$J$13</f>
        <v>47.88</v>
      </c>
      <c r="K12" s="19">
        <f>[8]Janeiro!$J$14</f>
        <v>59.04</v>
      </c>
      <c r="L12" s="19">
        <f>[8]Janeiro!$J$15</f>
        <v>36.36</v>
      </c>
      <c r="M12" s="19">
        <f>[8]Janeiro!$J$16</f>
        <v>35.64</v>
      </c>
      <c r="N12" s="19">
        <f>[8]Janeiro!$J$17</f>
        <v>36.36</v>
      </c>
      <c r="O12" s="19">
        <f>[8]Janeiro!$J$18</f>
        <v>27</v>
      </c>
      <c r="P12" s="19">
        <f>[8]Janeiro!$J$19</f>
        <v>34.200000000000003</v>
      </c>
      <c r="Q12" s="19">
        <f>[8]Janeiro!$J$20</f>
        <v>30.96</v>
      </c>
      <c r="R12" s="19">
        <f>[8]Janeiro!$J$21</f>
        <v>26.28</v>
      </c>
      <c r="S12" s="19">
        <f>[8]Janeiro!$J$22</f>
        <v>30.96</v>
      </c>
      <c r="T12" s="19">
        <f>[8]Janeiro!$J$23</f>
        <v>28.8</v>
      </c>
      <c r="U12" s="19">
        <f>[8]Janeiro!$J$24</f>
        <v>30.240000000000002</v>
      </c>
      <c r="V12" s="19">
        <f>[8]Janeiro!$J$25</f>
        <v>41.4</v>
      </c>
      <c r="W12" s="19">
        <f>[8]Janeiro!$J$26</f>
        <v>44.28</v>
      </c>
      <c r="X12" s="19">
        <f>[8]Janeiro!$J$27</f>
        <v>19.8</v>
      </c>
      <c r="Y12" s="19">
        <f>[8]Janeiro!$J$28</f>
        <v>48.24</v>
      </c>
      <c r="Z12" s="19">
        <f>[8]Janeiro!$J$29</f>
        <v>34.200000000000003</v>
      </c>
      <c r="AA12" s="19">
        <f>[8]Janeiro!$J$30</f>
        <v>72.360000000000014</v>
      </c>
      <c r="AB12" s="19">
        <f>[8]Janeiro!$J$31</f>
        <v>24.840000000000003</v>
      </c>
      <c r="AC12" s="19">
        <f>[8]Janeiro!$J$32</f>
        <v>12.96</v>
      </c>
      <c r="AD12" s="19">
        <f>[8]Janeiro!$J$33</f>
        <v>25.56</v>
      </c>
      <c r="AE12" s="19">
        <f>[8]Janeiro!$J$34</f>
        <v>19.8</v>
      </c>
      <c r="AF12" s="19">
        <f>[8]Janeiro!$J$35</f>
        <v>20.88</v>
      </c>
      <c r="AG12" s="38">
        <f t="shared" si="1"/>
        <v>81.360000000000014</v>
      </c>
      <c r="AH12" s="2"/>
    </row>
    <row r="13" spans="1:34" ht="17.100000000000001" customHeight="1" x14ac:dyDescent="0.2">
      <c r="A13" s="17" t="s">
        <v>51</v>
      </c>
      <c r="B13" s="19">
        <f>[9]Janeiro!$J$5</f>
        <v>52.56</v>
      </c>
      <c r="C13" s="19">
        <f>[9]Janeiro!$J$6</f>
        <v>26.28</v>
      </c>
      <c r="D13" s="19">
        <f>[9]Janeiro!$J$7</f>
        <v>32.4</v>
      </c>
      <c r="E13" s="19">
        <f>[9]Janeiro!$J$8</f>
        <v>34.92</v>
      </c>
      <c r="F13" s="19">
        <f>[9]Janeiro!$J$9</f>
        <v>39.24</v>
      </c>
      <c r="G13" s="19">
        <f>[9]Janeiro!$J$10</f>
        <v>32.76</v>
      </c>
      <c r="H13" s="19">
        <f>[9]Janeiro!$J$11</f>
        <v>36.72</v>
      </c>
      <c r="I13" s="19">
        <f>[9]Janeiro!$J$12</f>
        <v>45.36</v>
      </c>
      <c r="J13" s="19">
        <f>[9]Janeiro!$J$13</f>
        <v>47.88</v>
      </c>
      <c r="K13" s="19">
        <f>[9]Janeiro!$J$14</f>
        <v>38.880000000000003</v>
      </c>
      <c r="L13" s="19">
        <f>[9]Janeiro!$J$15</f>
        <v>45.36</v>
      </c>
      <c r="M13" s="19">
        <f>[9]Janeiro!$J$16</f>
        <v>45.72</v>
      </c>
      <c r="N13" s="19">
        <f>[9]Janeiro!$J$17</f>
        <v>59.760000000000005</v>
      </c>
      <c r="O13" s="19">
        <f>[9]Janeiro!$J$18</f>
        <v>34.200000000000003</v>
      </c>
      <c r="P13" s="19">
        <f>[9]Janeiro!$J$19</f>
        <v>52.92</v>
      </c>
      <c r="Q13" s="19">
        <f>[9]Janeiro!$J$20</f>
        <v>40.680000000000007</v>
      </c>
      <c r="R13" s="19">
        <f>[9]Janeiro!$J$21</f>
        <v>37.440000000000005</v>
      </c>
      <c r="S13" s="19">
        <f>[9]Janeiro!$J$22</f>
        <v>47.519999999999996</v>
      </c>
      <c r="T13" s="19">
        <f>[9]Janeiro!$J$23</f>
        <v>31.319999999999997</v>
      </c>
      <c r="U13" s="19">
        <f>[9]Janeiro!$J$24</f>
        <v>45.72</v>
      </c>
      <c r="V13" s="19">
        <f>[9]Janeiro!$J$25</f>
        <v>37.440000000000005</v>
      </c>
      <c r="W13" s="19">
        <f>[9]Janeiro!$J$26</f>
        <v>56.519999999999996</v>
      </c>
      <c r="X13" s="19">
        <f>[9]Janeiro!$J$27</f>
        <v>29.52</v>
      </c>
      <c r="Y13" s="19">
        <f>[9]Janeiro!$J$28</f>
        <v>33.480000000000004</v>
      </c>
      <c r="Z13" s="19">
        <f>[9]Janeiro!$J$29</f>
        <v>43.2</v>
      </c>
      <c r="AA13" s="19">
        <f>[9]Janeiro!$J$30</f>
        <v>29.16</v>
      </c>
      <c r="AB13" s="19">
        <f>[9]Janeiro!$J$31</f>
        <v>36</v>
      </c>
      <c r="AC13" s="19">
        <f>[9]Janeiro!$J$32</f>
        <v>30.96</v>
      </c>
      <c r="AD13" s="19">
        <f>[9]Janeiro!$J$33</f>
        <v>30.96</v>
      </c>
      <c r="AE13" s="19">
        <f>[9]Janeiro!$J$34</f>
        <v>31.680000000000003</v>
      </c>
      <c r="AF13" s="19">
        <f>[9]Janeiro!$J$35</f>
        <v>52.2</v>
      </c>
      <c r="AG13" s="38">
        <f>MAX(B13:AF13)</f>
        <v>59.760000000000005</v>
      </c>
      <c r="AH13" s="2"/>
    </row>
    <row r="14" spans="1:34" ht="17.100000000000001" customHeight="1" x14ac:dyDescent="0.2">
      <c r="A14" s="17" t="s">
        <v>6</v>
      </c>
      <c r="B14" s="19">
        <f>[10]Janeiro!$J$5</f>
        <v>29.16</v>
      </c>
      <c r="C14" s="19">
        <f>[10]Janeiro!$J$6</f>
        <v>31.680000000000003</v>
      </c>
      <c r="D14" s="19">
        <f>[10]Janeiro!$J$7</f>
        <v>20.52</v>
      </c>
      <c r="E14" s="19">
        <f>[10]Janeiro!$J$8</f>
        <v>46.800000000000004</v>
      </c>
      <c r="F14" s="19">
        <f>[10]Janeiro!$J$9</f>
        <v>46.800000000000004</v>
      </c>
      <c r="G14" s="19">
        <f>[10]Janeiro!$J$10</f>
        <v>30.96</v>
      </c>
      <c r="H14" s="19">
        <f>[10]Janeiro!$J$11</f>
        <v>43.2</v>
      </c>
      <c r="I14" s="19">
        <f>[10]Janeiro!$J$12</f>
        <v>36.72</v>
      </c>
      <c r="J14" s="19">
        <f>[10]Janeiro!$J$13</f>
        <v>41.76</v>
      </c>
      <c r="K14" s="19">
        <f>[10]Janeiro!$J$14</f>
        <v>24.12</v>
      </c>
      <c r="L14" s="19">
        <f>[10]Janeiro!$J$15</f>
        <v>29.880000000000003</v>
      </c>
      <c r="M14" s="19">
        <f>[10]Janeiro!$J$16</f>
        <v>27.720000000000002</v>
      </c>
      <c r="N14" s="19">
        <f>[10]Janeiro!$J$17</f>
        <v>35.28</v>
      </c>
      <c r="O14" s="19">
        <f>[10]Janeiro!$J$18</f>
        <v>28.8</v>
      </c>
      <c r="P14" s="19">
        <f>[10]Janeiro!$J$19</f>
        <v>29.880000000000003</v>
      </c>
      <c r="Q14" s="19">
        <f>[10]Janeiro!$J$20</f>
        <v>28.8</v>
      </c>
      <c r="R14" s="19">
        <f>[10]Janeiro!$J$21</f>
        <v>32.04</v>
      </c>
      <c r="S14" s="19">
        <f>[10]Janeiro!$J$22</f>
        <v>29.52</v>
      </c>
      <c r="T14" s="19">
        <f>[10]Janeiro!$J$23</f>
        <v>28.08</v>
      </c>
      <c r="U14" s="19">
        <f>[10]Janeiro!$J$24</f>
        <v>30.240000000000002</v>
      </c>
      <c r="V14" s="19">
        <f>[10]Janeiro!$J$25</f>
        <v>35.28</v>
      </c>
      <c r="W14" s="19">
        <f>[10]Janeiro!$J$26</f>
        <v>32.4</v>
      </c>
      <c r="X14" s="19">
        <f>[10]Janeiro!$J$27</f>
        <v>32.04</v>
      </c>
      <c r="Y14" s="19">
        <f>[10]Janeiro!$J$28</f>
        <v>36.36</v>
      </c>
      <c r="Z14" s="19">
        <f>[10]Janeiro!$J$29</f>
        <v>27.720000000000002</v>
      </c>
      <c r="AA14" s="19">
        <f>[10]Janeiro!$J$30</f>
        <v>37.800000000000004</v>
      </c>
      <c r="AB14" s="19">
        <f>[10]Janeiro!$J$31</f>
        <v>27</v>
      </c>
      <c r="AC14" s="19">
        <f>[10]Janeiro!$J$32</f>
        <v>30.240000000000002</v>
      </c>
      <c r="AD14" s="19">
        <f>[10]Janeiro!$J$33</f>
        <v>20.16</v>
      </c>
      <c r="AE14" s="19">
        <f>[10]Janeiro!$J$34</f>
        <v>42.480000000000004</v>
      </c>
      <c r="AF14" s="19">
        <f>[10]Janeiro!$J$35</f>
        <v>36.36</v>
      </c>
      <c r="AG14" s="38">
        <f t="shared" si="1"/>
        <v>46.800000000000004</v>
      </c>
      <c r="AH14" s="2"/>
    </row>
    <row r="15" spans="1:34" ht="17.100000000000001" customHeight="1" x14ac:dyDescent="0.2">
      <c r="A15" s="17" t="s">
        <v>7</v>
      </c>
      <c r="B15" s="19">
        <f>[11]Janeiro!$J$5</f>
        <v>61.2</v>
      </c>
      <c r="C15" s="19">
        <f>[11]Janeiro!$J$6</f>
        <v>27.720000000000002</v>
      </c>
      <c r="D15" s="19">
        <f>[11]Janeiro!$J$7</f>
        <v>45.72</v>
      </c>
      <c r="E15" s="19">
        <f>[11]Janeiro!$J$8</f>
        <v>50.76</v>
      </c>
      <c r="F15" s="19">
        <f>[11]Janeiro!$J$9</f>
        <v>29.52</v>
      </c>
      <c r="G15" s="19">
        <f>[11]Janeiro!$J$10</f>
        <v>59.04</v>
      </c>
      <c r="H15" s="19">
        <f>[11]Janeiro!$J$11</f>
        <v>43.56</v>
      </c>
      <c r="I15" s="19">
        <f>[11]Janeiro!$J$12</f>
        <v>60.839999999999996</v>
      </c>
      <c r="J15" s="19">
        <f>[11]Janeiro!$J$13</f>
        <v>47.16</v>
      </c>
      <c r="K15" s="19">
        <f>[11]Janeiro!$J$14</f>
        <v>32.04</v>
      </c>
      <c r="L15" s="19">
        <f>[11]Janeiro!$J$15</f>
        <v>38.159999999999997</v>
      </c>
      <c r="M15" s="19">
        <f>[11]Janeiro!$J$16</f>
        <v>37.080000000000005</v>
      </c>
      <c r="N15" s="19">
        <f>[11]Janeiro!$J$17</f>
        <v>23.400000000000002</v>
      </c>
      <c r="O15" s="19">
        <f>[11]Janeiro!$J$18</f>
        <v>46.800000000000004</v>
      </c>
      <c r="P15" s="19">
        <f>[11]Janeiro!$J$19</f>
        <v>39.6</v>
      </c>
      <c r="Q15" s="19">
        <f>[11]Janeiro!$J$20</f>
        <v>36.72</v>
      </c>
      <c r="R15" s="19">
        <f>[11]Janeiro!$J$21</f>
        <v>38.159999999999997</v>
      </c>
      <c r="S15" s="19">
        <f>[11]Janeiro!$J$22</f>
        <v>38.159999999999997</v>
      </c>
      <c r="T15" s="19">
        <f>[11]Janeiro!$J$23</f>
        <v>34.200000000000003</v>
      </c>
      <c r="U15" s="19">
        <f>[11]Janeiro!$J$24</f>
        <v>29.52</v>
      </c>
      <c r="V15" s="19">
        <f>[11]Janeiro!$J$25</f>
        <v>41.76</v>
      </c>
      <c r="W15" s="19">
        <f>[11]Janeiro!$J$26</f>
        <v>37.800000000000004</v>
      </c>
      <c r="X15" s="19">
        <f>[11]Janeiro!$J$27</f>
        <v>35.28</v>
      </c>
      <c r="Y15" s="19">
        <f>[11]Janeiro!$J$28</f>
        <v>28.44</v>
      </c>
      <c r="Z15" s="19">
        <f>[11]Janeiro!$J$29</f>
        <v>42.480000000000004</v>
      </c>
      <c r="AA15" s="19">
        <f>[11]Janeiro!$J$30</f>
        <v>42.84</v>
      </c>
      <c r="AB15" s="19">
        <f>[11]Janeiro!$J$31</f>
        <v>23.040000000000003</v>
      </c>
      <c r="AC15" s="19">
        <f>[11]Janeiro!$J$32</f>
        <v>34.56</v>
      </c>
      <c r="AD15" s="19">
        <f>[11]Janeiro!$J$33</f>
        <v>34.56</v>
      </c>
      <c r="AE15" s="19">
        <f>[11]Janeiro!$J$34</f>
        <v>30.96</v>
      </c>
      <c r="AF15" s="19">
        <f>[11]Janeiro!$J$35</f>
        <v>34.200000000000003</v>
      </c>
      <c r="AG15" s="38">
        <f t="shared" si="1"/>
        <v>61.2</v>
      </c>
      <c r="AH15" s="2"/>
    </row>
    <row r="16" spans="1:34" ht="17.100000000000001" customHeight="1" x14ac:dyDescent="0.2">
      <c r="A16" s="17" t="s">
        <v>8</v>
      </c>
      <c r="B16" s="19">
        <f>[12]Janeiro!$J$5</f>
        <v>60.839999999999996</v>
      </c>
      <c r="C16" s="19">
        <f>[12]Janeiro!$J$6</f>
        <v>29.16</v>
      </c>
      <c r="D16" s="19">
        <f>[12]Janeiro!$J$7</f>
        <v>34.56</v>
      </c>
      <c r="E16" s="19">
        <f>[12]Janeiro!$J$8</f>
        <v>30.6</v>
      </c>
      <c r="F16" s="19">
        <f>[12]Janeiro!$J$9</f>
        <v>45</v>
      </c>
      <c r="G16" s="19">
        <f>[12]Janeiro!$J$10</f>
        <v>47.88</v>
      </c>
      <c r="H16" s="19">
        <f>[12]Janeiro!$J$11</f>
        <v>52.92</v>
      </c>
      <c r="I16" s="19">
        <f>[12]Janeiro!$J$12</f>
        <v>41.04</v>
      </c>
      <c r="J16" s="19">
        <f>[12]Janeiro!$J$13</f>
        <v>32.4</v>
      </c>
      <c r="K16" s="19">
        <f>[12]Janeiro!$J$14</f>
        <v>34.56</v>
      </c>
      <c r="L16" s="19">
        <f>[12]Janeiro!$J$15</f>
        <v>27.720000000000002</v>
      </c>
      <c r="M16" s="19">
        <f>[12]Janeiro!$J$16</f>
        <v>35.28</v>
      </c>
      <c r="N16" s="19">
        <f>[12]Janeiro!$J$17</f>
        <v>32.04</v>
      </c>
      <c r="O16" s="19">
        <f>[12]Janeiro!$J$18</f>
        <v>30.240000000000002</v>
      </c>
      <c r="P16" s="19">
        <f>[12]Janeiro!$J$19</f>
        <v>26.64</v>
      </c>
      <c r="Q16" s="19">
        <f>[12]Janeiro!$J$20</f>
        <v>38.880000000000003</v>
      </c>
      <c r="R16" s="19">
        <f>[12]Janeiro!$J$21</f>
        <v>30.96</v>
      </c>
      <c r="S16" s="19">
        <f>[12]Janeiro!$J$22</f>
        <v>29.16</v>
      </c>
      <c r="T16" s="19">
        <f>[12]Janeiro!$J$23</f>
        <v>34.92</v>
      </c>
      <c r="U16" s="19">
        <f>[12]Janeiro!$J$24</f>
        <v>38.519999999999996</v>
      </c>
      <c r="V16" s="19">
        <f>[12]Janeiro!$J$25</f>
        <v>41.4</v>
      </c>
      <c r="W16" s="19">
        <f>[12]Janeiro!$J$26</f>
        <v>42.12</v>
      </c>
      <c r="X16" s="19">
        <f>[12]Janeiro!$J$27</f>
        <v>32.76</v>
      </c>
      <c r="Y16" s="19">
        <f>[12]Janeiro!$J$28</f>
        <v>27.720000000000002</v>
      </c>
      <c r="Z16" s="19">
        <f>[12]Janeiro!$J$29</f>
        <v>46.440000000000005</v>
      </c>
      <c r="AA16" s="19">
        <f>[12]Janeiro!$J$30</f>
        <v>38.159999999999997</v>
      </c>
      <c r="AB16" s="19">
        <f>[12]Janeiro!$J$31</f>
        <v>25.56</v>
      </c>
      <c r="AC16" s="19">
        <f>[12]Janeiro!$J$32</f>
        <v>33.119999999999997</v>
      </c>
      <c r="AD16" s="19">
        <f>[12]Janeiro!$J$33</f>
        <v>33.840000000000003</v>
      </c>
      <c r="AE16" s="19">
        <f>[12]Janeiro!$J$34</f>
        <v>34.92</v>
      </c>
      <c r="AF16" s="19">
        <f>[12]Janeiro!$J$35</f>
        <v>39.96</v>
      </c>
      <c r="AG16" s="38">
        <f t="shared" si="1"/>
        <v>60.839999999999996</v>
      </c>
      <c r="AH16" s="2"/>
    </row>
    <row r="17" spans="1:34" ht="17.100000000000001" customHeight="1" x14ac:dyDescent="0.2">
      <c r="A17" s="17" t="s">
        <v>9</v>
      </c>
      <c r="B17" s="19">
        <f>[13]Janeiro!$J$5</f>
        <v>59.760000000000005</v>
      </c>
      <c r="C17" s="19">
        <f>[13]Janeiro!$J$6</f>
        <v>33.119999999999997</v>
      </c>
      <c r="D17" s="19">
        <f>[13]Janeiro!$J$7</f>
        <v>32.76</v>
      </c>
      <c r="E17" s="19">
        <f>[13]Janeiro!$J$8</f>
        <v>27.36</v>
      </c>
      <c r="F17" s="19">
        <f>[13]Janeiro!$J$9</f>
        <v>48.24</v>
      </c>
      <c r="G17" s="19">
        <f>[13]Janeiro!$J$10</f>
        <v>50.76</v>
      </c>
      <c r="H17" s="19">
        <f>[13]Janeiro!$J$11</f>
        <v>52.2</v>
      </c>
      <c r="I17" s="19">
        <f>[13]Janeiro!$J$12</f>
        <v>68.760000000000005</v>
      </c>
      <c r="J17" s="19">
        <f>[13]Janeiro!$J$13</f>
        <v>21.96</v>
      </c>
      <c r="K17" s="19">
        <f>[13]Janeiro!$J$14</f>
        <v>39.6</v>
      </c>
      <c r="L17" s="19">
        <f>[13]Janeiro!$J$15</f>
        <v>34.200000000000003</v>
      </c>
      <c r="M17" s="19">
        <f>[13]Janeiro!$J$16</f>
        <v>39.24</v>
      </c>
      <c r="N17" s="19">
        <f>[13]Janeiro!$J$17</f>
        <v>28.8</v>
      </c>
      <c r="O17" s="19">
        <f>[13]Janeiro!$J$18</f>
        <v>33.480000000000004</v>
      </c>
      <c r="P17" s="19">
        <f>[13]Janeiro!$J$19</f>
        <v>39.96</v>
      </c>
      <c r="Q17" s="19">
        <f>[13]Janeiro!$J$20</f>
        <v>37.800000000000004</v>
      </c>
      <c r="R17" s="19">
        <f>[13]Janeiro!$J$21</f>
        <v>70.92</v>
      </c>
      <c r="S17" s="19">
        <f>[13]Janeiro!$J$22</f>
        <v>36</v>
      </c>
      <c r="T17" s="19">
        <f>[13]Janeiro!$J$23</f>
        <v>32.4</v>
      </c>
      <c r="U17" s="19">
        <f>[13]Janeiro!$J$24</f>
        <v>28.44</v>
      </c>
      <c r="V17" s="19">
        <f>[13]Janeiro!$J$25</f>
        <v>38.519999999999996</v>
      </c>
      <c r="W17" s="19">
        <f>[13]Janeiro!$J$26</f>
        <v>44.28</v>
      </c>
      <c r="X17" s="19">
        <f>[13]Janeiro!$J$27</f>
        <v>33.119999999999997</v>
      </c>
      <c r="Y17" s="19">
        <f>[13]Janeiro!$J$28</f>
        <v>21.96</v>
      </c>
      <c r="Z17" s="19">
        <f>[13]Janeiro!$J$29</f>
        <v>59.04</v>
      </c>
      <c r="AA17" s="19">
        <f>[13]Janeiro!$J$30</f>
        <v>37.440000000000005</v>
      </c>
      <c r="AB17" s="19">
        <f>[13]Janeiro!$J$31</f>
        <v>32.04</v>
      </c>
      <c r="AC17" s="19">
        <f>[13]Janeiro!$J$32</f>
        <v>28.44</v>
      </c>
      <c r="AD17" s="19">
        <f>[13]Janeiro!$J$33</f>
        <v>35.64</v>
      </c>
      <c r="AE17" s="19">
        <f>[13]Janeiro!$J$34</f>
        <v>35.28</v>
      </c>
      <c r="AF17" s="19">
        <f>[13]Janeiro!$J$35</f>
        <v>38.519999999999996</v>
      </c>
      <c r="AG17" s="38">
        <f t="shared" ref="AG17:AG24" si="2">MAX(B17:AF17)</f>
        <v>70.92</v>
      </c>
      <c r="AH17" s="2"/>
    </row>
    <row r="18" spans="1:34" ht="17.100000000000001" customHeight="1" x14ac:dyDescent="0.2">
      <c r="A18" s="17" t="s">
        <v>50</v>
      </c>
      <c r="B18" s="19">
        <f>[14]Janeiro!$J$5</f>
        <v>39.96</v>
      </c>
      <c r="C18" s="19">
        <f>[14]Janeiro!$J$6</f>
        <v>20.52</v>
      </c>
      <c r="D18" s="19">
        <f>[14]Janeiro!$J$7</f>
        <v>24.48</v>
      </c>
      <c r="E18" s="19">
        <f>[14]Janeiro!$J$8</f>
        <v>26.28</v>
      </c>
      <c r="F18" s="19">
        <f>[14]Janeiro!$J$9</f>
        <v>36.36</v>
      </c>
      <c r="G18" s="19">
        <f>[14]Janeiro!$J$10</f>
        <v>47.16</v>
      </c>
      <c r="H18" s="19">
        <f>[14]Janeiro!$J$11</f>
        <v>44.28</v>
      </c>
      <c r="I18" s="19">
        <f>[14]Janeiro!$J$12</f>
        <v>32.76</v>
      </c>
      <c r="J18" s="19">
        <f>[14]Janeiro!$J$13</f>
        <v>25.2</v>
      </c>
      <c r="K18" s="19">
        <f>[14]Janeiro!$J$14</f>
        <v>39.6</v>
      </c>
      <c r="L18" s="19">
        <f>[14]Janeiro!$J$15</f>
        <v>29.16</v>
      </c>
      <c r="M18" s="19">
        <f>[14]Janeiro!$J$16</f>
        <v>27.720000000000002</v>
      </c>
      <c r="N18" s="19">
        <f>[14]Janeiro!$J$17</f>
        <v>20.16</v>
      </c>
      <c r="O18" s="19">
        <f>[14]Janeiro!$J$18</f>
        <v>40.32</v>
      </c>
      <c r="P18" s="19">
        <f>[14]Janeiro!$J$19</f>
        <v>35.64</v>
      </c>
      <c r="Q18" s="19">
        <f>[14]Janeiro!$J$20</f>
        <v>27</v>
      </c>
      <c r="R18" s="19">
        <f>[14]Janeiro!$J$21</f>
        <v>35.28</v>
      </c>
      <c r="S18" s="19">
        <f>[14]Janeiro!$J$22</f>
        <v>60.839999999999996</v>
      </c>
      <c r="T18" s="19">
        <f>[14]Janeiro!$J$23</f>
        <v>33.119999999999997</v>
      </c>
      <c r="U18" s="19">
        <f>[14]Janeiro!$J$24</f>
        <v>32.76</v>
      </c>
      <c r="V18" s="19">
        <f>[14]Janeiro!$J$25</f>
        <v>32.4</v>
      </c>
      <c r="W18" s="19">
        <f>[14]Janeiro!$J$26</f>
        <v>30.96</v>
      </c>
      <c r="X18" s="19">
        <f>[14]Janeiro!$J$27</f>
        <v>20.52</v>
      </c>
      <c r="Y18" s="19">
        <f>[14]Janeiro!$J$28</f>
        <v>46.800000000000004</v>
      </c>
      <c r="Z18" s="19">
        <f>[14]Janeiro!$J$29</f>
        <v>40.680000000000007</v>
      </c>
      <c r="AA18" s="19">
        <f>[14]Janeiro!$J$30</f>
        <v>30.96</v>
      </c>
      <c r="AB18" s="19">
        <f>[14]Janeiro!$J$31</f>
        <v>22.68</v>
      </c>
      <c r="AC18" s="19">
        <f>[14]Janeiro!$J$32</f>
        <v>19.8</v>
      </c>
      <c r="AD18" s="19">
        <f>[14]Janeiro!$J$33</f>
        <v>25.56</v>
      </c>
      <c r="AE18" s="19">
        <f>[14]Janeiro!$J$34</f>
        <v>29.880000000000003</v>
      </c>
      <c r="AF18" s="19">
        <f>[14]Janeiro!$J$35</f>
        <v>29.880000000000003</v>
      </c>
      <c r="AG18" s="38">
        <f t="shared" si="2"/>
        <v>60.839999999999996</v>
      </c>
      <c r="AH18" s="2"/>
    </row>
    <row r="19" spans="1:34" ht="17.100000000000001" customHeight="1" x14ac:dyDescent="0.2">
      <c r="A19" s="17" t="s">
        <v>10</v>
      </c>
      <c r="B19" s="19">
        <f>[15]Janeiro!$J$5</f>
        <v>57.960000000000008</v>
      </c>
      <c r="C19" s="19">
        <f>[15]Janeiro!$J$6</f>
        <v>25.2</v>
      </c>
      <c r="D19" s="19">
        <f>[15]Janeiro!$J$7</f>
        <v>22.32</v>
      </c>
      <c r="E19" s="19">
        <f>[15]Janeiro!$J$8</f>
        <v>32.4</v>
      </c>
      <c r="F19" s="19">
        <f>[15]Janeiro!$J$9</f>
        <v>32.04</v>
      </c>
      <c r="G19" s="19">
        <f>[15]Janeiro!$J$10</f>
        <v>33.119999999999997</v>
      </c>
      <c r="H19" s="19">
        <f>[15]Janeiro!$J$11</f>
        <v>48.96</v>
      </c>
      <c r="I19" s="19">
        <f>[15]Janeiro!$J$12</f>
        <v>45</v>
      </c>
      <c r="J19" s="19">
        <f>[15]Janeiro!$J$13</f>
        <v>29.52</v>
      </c>
      <c r="K19" s="19">
        <f>[15]Janeiro!$J$14</f>
        <v>33.840000000000003</v>
      </c>
      <c r="L19" s="19">
        <f>[15]Janeiro!$J$15</f>
        <v>27</v>
      </c>
      <c r="M19" s="19">
        <f>[15]Janeiro!$J$16</f>
        <v>41.04</v>
      </c>
      <c r="N19" s="19">
        <f>[15]Janeiro!$J$17</f>
        <v>22.68</v>
      </c>
      <c r="O19" s="19">
        <f>[15]Janeiro!$J$18</f>
        <v>22.32</v>
      </c>
      <c r="P19" s="19">
        <f>[15]Janeiro!$J$19</f>
        <v>21.96</v>
      </c>
      <c r="Q19" s="19">
        <f>[15]Janeiro!$J$20</f>
        <v>40.680000000000007</v>
      </c>
      <c r="R19" s="19">
        <f>[15]Janeiro!$J$21</f>
        <v>63.360000000000007</v>
      </c>
      <c r="S19" s="19">
        <f>[15]Janeiro!$J$22</f>
        <v>23.759999999999998</v>
      </c>
      <c r="T19" s="19">
        <f>[15]Janeiro!$J$23</f>
        <v>27.36</v>
      </c>
      <c r="U19" s="19">
        <f>[15]Janeiro!$J$24</f>
        <v>21.96</v>
      </c>
      <c r="V19" s="19">
        <f>[15]Janeiro!$J$25</f>
        <v>45.36</v>
      </c>
      <c r="W19" s="19">
        <f>[15]Janeiro!$J$26</f>
        <v>35.64</v>
      </c>
      <c r="X19" s="19">
        <f>[15]Janeiro!$J$27</f>
        <v>33.119999999999997</v>
      </c>
      <c r="Y19" s="19">
        <f>[15]Janeiro!$J$28</f>
        <v>20.16</v>
      </c>
      <c r="Z19" s="19">
        <f>[15]Janeiro!$J$29</f>
        <v>42.84</v>
      </c>
      <c r="AA19" s="19">
        <f>[15]Janeiro!$J$30</f>
        <v>29.880000000000003</v>
      </c>
      <c r="AB19" s="19">
        <f>[15]Janeiro!$J$31</f>
        <v>21.96</v>
      </c>
      <c r="AC19" s="19">
        <f>[15]Janeiro!$J$32</f>
        <v>23.759999999999998</v>
      </c>
      <c r="AD19" s="19">
        <f>[15]Janeiro!$J$33</f>
        <v>33.840000000000003</v>
      </c>
      <c r="AE19" s="19">
        <f>[15]Janeiro!$J$34</f>
        <v>31.680000000000003</v>
      </c>
      <c r="AF19" s="19">
        <f>[15]Janeiro!$J$35</f>
        <v>30.6</v>
      </c>
      <c r="AG19" s="38">
        <f t="shared" si="2"/>
        <v>63.360000000000007</v>
      </c>
      <c r="AH19" s="2"/>
    </row>
    <row r="20" spans="1:34" ht="17.100000000000001" customHeight="1" x14ac:dyDescent="0.2">
      <c r="A20" s="17" t="s">
        <v>11</v>
      </c>
      <c r="B20" s="19">
        <f>[16]Janeiro!$J$5</f>
        <v>46.800000000000004</v>
      </c>
      <c r="C20" s="19">
        <f>[16]Janeiro!$J$6</f>
        <v>24.840000000000003</v>
      </c>
      <c r="D20" s="19">
        <f>[16]Janeiro!$J$7</f>
        <v>28.8</v>
      </c>
      <c r="E20" s="19">
        <f>[16]Janeiro!$J$8</f>
        <v>45.72</v>
      </c>
      <c r="F20" s="19">
        <f>[16]Janeiro!$J$9</f>
        <v>22.68</v>
      </c>
      <c r="G20" s="19">
        <f>[16]Janeiro!$J$10</f>
        <v>30.6</v>
      </c>
      <c r="H20" s="19">
        <f>[16]Janeiro!$J$11</f>
        <v>43.56</v>
      </c>
      <c r="I20" s="19">
        <f>[16]Janeiro!$J$12</f>
        <v>52.92</v>
      </c>
      <c r="J20" s="19">
        <f>[16]Janeiro!$J$13</f>
        <v>40.32</v>
      </c>
      <c r="K20" s="19">
        <f>[16]Janeiro!$J$14</f>
        <v>27</v>
      </c>
      <c r="L20" s="19">
        <f>[16]Janeiro!$J$15</f>
        <v>32.4</v>
      </c>
      <c r="M20" s="19">
        <f>[16]Janeiro!$J$16</f>
        <v>31.680000000000003</v>
      </c>
      <c r="N20" s="19">
        <f>[16]Janeiro!$J$17</f>
        <v>24.840000000000003</v>
      </c>
      <c r="O20" s="19">
        <f>[16]Janeiro!$J$18</f>
        <v>24.12</v>
      </c>
      <c r="P20" s="19">
        <f>[16]Janeiro!$J$19</f>
        <v>39.24</v>
      </c>
      <c r="Q20" s="19">
        <f>[16]Janeiro!$J$20</f>
        <v>28.08</v>
      </c>
      <c r="R20" s="19">
        <f>[16]Janeiro!$J$21</f>
        <v>67.680000000000007</v>
      </c>
      <c r="S20" s="19">
        <f>[16]Janeiro!$J$22</f>
        <v>42.12</v>
      </c>
      <c r="T20" s="19">
        <f>[16]Janeiro!$J$23</f>
        <v>32.04</v>
      </c>
      <c r="U20" s="19">
        <f>[16]Janeiro!$J$24</f>
        <v>21.96</v>
      </c>
      <c r="V20" s="19">
        <f>[16]Janeiro!$J$25</f>
        <v>34.92</v>
      </c>
      <c r="W20" s="19">
        <f>[16]Janeiro!$J$26</f>
        <v>29.52</v>
      </c>
      <c r="X20" s="19">
        <f>[16]Janeiro!$J$27</f>
        <v>22.68</v>
      </c>
      <c r="Y20" s="19">
        <f>[16]Janeiro!$J$28</f>
        <v>17.28</v>
      </c>
      <c r="Z20" s="19">
        <f>[16]Janeiro!$J$29</f>
        <v>35.64</v>
      </c>
      <c r="AA20" s="19">
        <f>[16]Janeiro!$J$30</f>
        <v>32.4</v>
      </c>
      <c r="AB20" s="19">
        <f>[16]Janeiro!$J$31</f>
        <v>21.240000000000002</v>
      </c>
      <c r="AC20" s="19">
        <f>[16]Janeiro!$J$32</f>
        <v>25.2</v>
      </c>
      <c r="AD20" s="19">
        <f>[16]Janeiro!$J$33</f>
        <v>30.6</v>
      </c>
      <c r="AE20" s="19">
        <f>[16]Janeiro!$J$34</f>
        <v>30.96</v>
      </c>
      <c r="AF20" s="19">
        <f>[16]Janeiro!$J$35</f>
        <v>23.040000000000003</v>
      </c>
      <c r="AG20" s="38">
        <f t="shared" si="2"/>
        <v>67.680000000000007</v>
      </c>
      <c r="AH20" s="2"/>
    </row>
    <row r="21" spans="1:34" ht="17.100000000000001" customHeight="1" x14ac:dyDescent="0.2">
      <c r="A21" s="17" t="s">
        <v>12</v>
      </c>
      <c r="B21" s="19">
        <f>[17]Janeiro!$J$5</f>
        <v>45</v>
      </c>
      <c r="C21" s="19">
        <f>[17]Janeiro!$J$6</f>
        <v>24.840000000000003</v>
      </c>
      <c r="D21" s="19">
        <f>[17]Janeiro!$J$7</f>
        <v>17.64</v>
      </c>
      <c r="E21" s="19">
        <f>[17]Janeiro!$J$8</f>
        <v>42.480000000000004</v>
      </c>
      <c r="F21" s="19">
        <f>[17]Janeiro!$J$9</f>
        <v>42.12</v>
      </c>
      <c r="G21" s="19">
        <f>[17]Janeiro!$J$10</f>
        <v>27.720000000000002</v>
      </c>
      <c r="H21" s="19">
        <f>[17]Janeiro!$J$11</f>
        <v>34.56</v>
      </c>
      <c r="I21" s="19">
        <f>[17]Janeiro!$J$12</f>
        <v>34.200000000000003</v>
      </c>
      <c r="J21" s="19">
        <f>[17]Janeiro!$J$13</f>
        <v>37.800000000000004</v>
      </c>
      <c r="K21" s="19">
        <f>[17]Janeiro!$J$14</f>
        <v>17.64</v>
      </c>
      <c r="L21" s="19">
        <f>[17]Janeiro!$J$15</f>
        <v>25.2</v>
      </c>
      <c r="M21" s="19">
        <f>[17]Janeiro!$J$16</f>
        <v>15.840000000000002</v>
      </c>
      <c r="N21" s="19">
        <f>[17]Janeiro!$J$17</f>
        <v>14.76</v>
      </c>
      <c r="O21" s="19">
        <f>[17]Janeiro!$J$18</f>
        <v>15.120000000000001</v>
      </c>
      <c r="P21" s="19">
        <f>[17]Janeiro!$J$19</f>
        <v>31.680000000000003</v>
      </c>
      <c r="Q21" s="19">
        <f>[17]Janeiro!$J$20</f>
        <v>23.040000000000003</v>
      </c>
      <c r="R21" s="19">
        <f>[17]Janeiro!$J$21</f>
        <v>45.36</v>
      </c>
      <c r="S21" s="19">
        <f>[17]Janeiro!$J$22</f>
        <v>39.96</v>
      </c>
      <c r="T21" s="19">
        <f>[17]Janeiro!$J$23</f>
        <v>28.08</v>
      </c>
      <c r="U21" s="19">
        <f>[17]Janeiro!$J$24</f>
        <v>20.52</v>
      </c>
      <c r="V21" s="19">
        <f>[17]Janeiro!$J$25</f>
        <v>24.12</v>
      </c>
      <c r="W21" s="19">
        <f>[17]Janeiro!$J$26</f>
        <v>23.400000000000002</v>
      </c>
      <c r="X21" s="19">
        <f>[17]Janeiro!$J$27</f>
        <v>20.16</v>
      </c>
      <c r="Y21" s="19">
        <f>[17]Janeiro!$J$28</f>
        <v>20.88</v>
      </c>
      <c r="Z21" s="19">
        <f>[17]Janeiro!$J$29</f>
        <v>34.56</v>
      </c>
      <c r="AA21" s="19">
        <f>[17]Janeiro!$J$30</f>
        <v>27.36</v>
      </c>
      <c r="AB21" s="19">
        <f>[17]Janeiro!$J$31</f>
        <v>20.52</v>
      </c>
      <c r="AC21" s="19">
        <f>[17]Janeiro!$J$32</f>
        <v>20.52</v>
      </c>
      <c r="AD21" s="19">
        <f>[17]Janeiro!$J$33</f>
        <v>20.88</v>
      </c>
      <c r="AE21" s="19">
        <f>[17]Janeiro!$J$34</f>
        <v>27</v>
      </c>
      <c r="AF21" s="19">
        <f>[17]Janeiro!$J$35</f>
        <v>26.64</v>
      </c>
      <c r="AG21" s="38">
        <f t="shared" si="2"/>
        <v>45.36</v>
      </c>
      <c r="AH21" s="2"/>
    </row>
    <row r="22" spans="1:34" ht="17.100000000000001" customHeight="1" x14ac:dyDescent="0.2">
      <c r="A22" s="17" t="s">
        <v>13</v>
      </c>
      <c r="B22" s="19">
        <f>[18]Janeiro!$J$5</f>
        <v>61.560000000000009</v>
      </c>
      <c r="C22" s="19">
        <f>[18]Janeiro!$J$6</f>
        <v>36</v>
      </c>
      <c r="D22" s="19">
        <f>[18]Janeiro!$J$7</f>
        <v>20.88</v>
      </c>
      <c r="E22" s="19">
        <f>[18]Janeiro!$J$8</f>
        <v>39.96</v>
      </c>
      <c r="F22" s="19">
        <f>[18]Janeiro!$J$9</f>
        <v>50.76</v>
      </c>
      <c r="G22" s="19">
        <f>[18]Janeiro!$J$10</f>
        <v>40.32</v>
      </c>
      <c r="H22" s="19">
        <f>[18]Janeiro!$J$11</f>
        <v>45.36</v>
      </c>
      <c r="I22" s="19">
        <f>[18]Janeiro!$J$12</f>
        <v>40.680000000000007</v>
      </c>
      <c r="J22" s="19">
        <f>[18]Janeiro!$J$13</f>
        <v>39.24</v>
      </c>
      <c r="K22" s="19">
        <f>[18]Janeiro!$J$14</f>
        <v>29.52</v>
      </c>
      <c r="L22" s="19">
        <f>[18]Janeiro!$J$15</f>
        <v>31.680000000000003</v>
      </c>
      <c r="M22" s="19">
        <f>[18]Janeiro!$J$16</f>
        <v>25.92</v>
      </c>
      <c r="N22" s="19">
        <f>[18]Janeiro!$J$17</f>
        <v>20.16</v>
      </c>
      <c r="O22" s="19">
        <f>[18]Janeiro!$J$18</f>
        <v>41.76</v>
      </c>
      <c r="P22" s="19">
        <f>[18]Janeiro!$J$19</f>
        <v>31.680000000000003</v>
      </c>
      <c r="Q22" s="19">
        <f>[18]Janeiro!$J$20</f>
        <v>39.6</v>
      </c>
      <c r="R22" s="19">
        <f>[18]Janeiro!$J$21</f>
        <v>36.36</v>
      </c>
      <c r="S22" s="19">
        <f>[18]Janeiro!$J$22</f>
        <v>42.84</v>
      </c>
      <c r="T22" s="19">
        <f>[18]Janeiro!$J$23</f>
        <v>22.32</v>
      </c>
      <c r="U22" s="19">
        <f>[18]Janeiro!$J$24</f>
        <v>33.119999999999997</v>
      </c>
      <c r="V22" s="19">
        <f>[18]Janeiro!$J$25</f>
        <v>23.759999999999998</v>
      </c>
      <c r="W22" s="19">
        <f>[18]Janeiro!$J$26</f>
        <v>21.6</v>
      </c>
      <c r="X22" s="19">
        <f>[18]Janeiro!$J$27</f>
        <v>21.240000000000002</v>
      </c>
      <c r="Y22" s="19">
        <f>[18]Janeiro!$J$28</f>
        <v>30.240000000000002</v>
      </c>
      <c r="Z22" s="19">
        <f>[18]Janeiro!$J$29</f>
        <v>55.080000000000005</v>
      </c>
      <c r="AA22" s="19">
        <f>[18]Janeiro!$J$30</f>
        <v>42.480000000000004</v>
      </c>
      <c r="AB22" s="19">
        <f>[18]Janeiro!$J$31</f>
        <v>24.840000000000003</v>
      </c>
      <c r="AC22" s="19">
        <f>[18]Janeiro!$J$32</f>
        <v>17.28</v>
      </c>
      <c r="AD22" s="19">
        <f>[18]Janeiro!$J$33</f>
        <v>25.56</v>
      </c>
      <c r="AE22" s="19">
        <f>[18]Janeiro!$J$34</f>
        <v>26.64</v>
      </c>
      <c r="AF22" s="19">
        <f>[18]Janeiro!$J$35</f>
        <v>31.319999999999997</v>
      </c>
      <c r="AG22" s="38">
        <f t="shared" si="2"/>
        <v>61.560000000000009</v>
      </c>
      <c r="AH22" s="2"/>
    </row>
    <row r="23" spans="1:34" ht="17.100000000000001" customHeight="1" x14ac:dyDescent="0.2">
      <c r="A23" s="17" t="s">
        <v>14</v>
      </c>
      <c r="B23" s="19">
        <f>[19]Janeiro!$J$5</f>
        <v>46.440000000000005</v>
      </c>
      <c r="C23" s="19">
        <f>[19]Janeiro!$J$6</f>
        <v>24.12</v>
      </c>
      <c r="D23" s="19">
        <f>[19]Janeiro!$J$7</f>
        <v>26.28</v>
      </c>
      <c r="E23" s="19">
        <f>[19]Janeiro!$J$8</f>
        <v>39.6</v>
      </c>
      <c r="F23" s="19">
        <f>[19]Janeiro!$J$9</f>
        <v>46.080000000000005</v>
      </c>
      <c r="G23" s="19">
        <f>[19]Janeiro!$J$10</f>
        <v>39.24</v>
      </c>
      <c r="H23" s="19">
        <f>[19]Janeiro!$J$11</f>
        <v>34.56</v>
      </c>
      <c r="I23" s="19">
        <f>[19]Janeiro!$J$12</f>
        <v>53.28</v>
      </c>
      <c r="J23" s="19">
        <f>[19]Janeiro!$J$13</f>
        <v>47.88</v>
      </c>
      <c r="K23" s="19">
        <f>[19]Janeiro!$J$14</f>
        <v>31.319999999999997</v>
      </c>
      <c r="L23" s="19">
        <f>[19]Janeiro!$J$15</f>
        <v>45</v>
      </c>
      <c r="M23" s="19">
        <f>[19]Janeiro!$J$16</f>
        <v>50.4</v>
      </c>
      <c r="N23" s="19">
        <f>[19]Janeiro!$J$17</f>
        <v>46.440000000000005</v>
      </c>
      <c r="O23" s="19">
        <f>[19]Janeiro!$J$18</f>
        <v>27.720000000000002</v>
      </c>
      <c r="P23" s="19">
        <f>[19]Janeiro!$J$19</f>
        <v>34.200000000000003</v>
      </c>
      <c r="Q23" s="19">
        <f>[19]Janeiro!$J$20</f>
        <v>37.800000000000004</v>
      </c>
      <c r="R23" s="19">
        <f>[19]Janeiro!$J$21</f>
        <v>35.64</v>
      </c>
      <c r="S23" s="19">
        <f>[19]Janeiro!$J$22</f>
        <v>44.64</v>
      </c>
      <c r="T23" s="19">
        <f>[19]Janeiro!$J$23</f>
        <v>26.28</v>
      </c>
      <c r="U23" s="19">
        <f>[19]Janeiro!$J$24</f>
        <v>39.6</v>
      </c>
      <c r="V23" s="19">
        <f>[19]Janeiro!$J$25</f>
        <v>32.04</v>
      </c>
      <c r="W23" s="19">
        <f>[19]Janeiro!$J$26</f>
        <v>30.96</v>
      </c>
      <c r="X23" s="19">
        <f>[19]Janeiro!$J$27</f>
        <v>26.28</v>
      </c>
      <c r="Y23" s="19">
        <f>[19]Janeiro!$J$28</f>
        <v>27.36</v>
      </c>
      <c r="Z23" s="19">
        <f>[19]Janeiro!$J$29</f>
        <v>35.64</v>
      </c>
      <c r="AA23" s="19">
        <f>[19]Janeiro!$J$30</f>
        <v>25.92</v>
      </c>
      <c r="AB23" s="19">
        <f>[19]Janeiro!$J$31</f>
        <v>23.040000000000003</v>
      </c>
      <c r="AC23" s="19">
        <f>[19]Janeiro!$J$32</f>
        <v>25.92</v>
      </c>
      <c r="AD23" s="19">
        <f>[19]Janeiro!$J$33</f>
        <v>27.36</v>
      </c>
      <c r="AE23" s="19">
        <f>[19]Janeiro!$J$34</f>
        <v>39.24</v>
      </c>
      <c r="AF23" s="19">
        <f>[19]Janeiro!$J$35</f>
        <v>51.84</v>
      </c>
      <c r="AG23" s="38">
        <f t="shared" si="2"/>
        <v>53.28</v>
      </c>
      <c r="AH23" s="2"/>
    </row>
    <row r="24" spans="1:34" ht="17.100000000000001" customHeight="1" x14ac:dyDescent="0.2">
      <c r="A24" s="17" t="s">
        <v>15</v>
      </c>
      <c r="B24" s="19">
        <f>[20]Janeiro!$J$5</f>
        <v>45.36</v>
      </c>
      <c r="C24" s="19">
        <f>[20]Janeiro!$J$6</f>
        <v>28.8</v>
      </c>
      <c r="D24" s="19">
        <f>[20]Janeiro!$J$7</f>
        <v>23.400000000000002</v>
      </c>
      <c r="E24" s="19">
        <f>[20]Janeiro!$J$8</f>
        <v>39.6</v>
      </c>
      <c r="F24" s="19">
        <f>[20]Janeiro!$J$9</f>
        <v>41.04</v>
      </c>
      <c r="G24" s="19">
        <f>[20]Janeiro!$J$10</f>
        <v>42.84</v>
      </c>
      <c r="H24" s="19">
        <f>[20]Janeiro!$J$11</f>
        <v>50.04</v>
      </c>
      <c r="I24" s="19">
        <f>[20]Janeiro!$J$12</f>
        <v>45</v>
      </c>
      <c r="J24" s="19">
        <f>[20]Janeiro!$J$13</f>
        <v>31.680000000000003</v>
      </c>
      <c r="K24" s="19">
        <f>[20]Janeiro!$J$14</f>
        <v>30.6</v>
      </c>
      <c r="L24" s="19">
        <f>[20]Janeiro!$J$15</f>
        <v>41.4</v>
      </c>
      <c r="M24" s="19">
        <f>[20]Janeiro!$J$16</f>
        <v>39.6</v>
      </c>
      <c r="N24" s="19">
        <f>[20]Janeiro!$J$17</f>
        <v>28.8</v>
      </c>
      <c r="O24" s="19">
        <f>[20]Janeiro!$J$18</f>
        <v>39.24</v>
      </c>
      <c r="P24" s="19">
        <f>[20]Janeiro!$J$19</f>
        <v>35.28</v>
      </c>
      <c r="Q24" s="19">
        <f>[20]Janeiro!$J$20</f>
        <v>34.56</v>
      </c>
      <c r="R24" s="19">
        <f>[20]Janeiro!$J$21</f>
        <v>36</v>
      </c>
      <c r="S24" s="19">
        <f>[20]Janeiro!$J$22</f>
        <v>39.6</v>
      </c>
      <c r="T24" s="19">
        <f>[20]Janeiro!$J$23</f>
        <v>37.440000000000005</v>
      </c>
      <c r="U24" s="19">
        <f>[20]Janeiro!$J$24</f>
        <v>29.880000000000003</v>
      </c>
      <c r="V24" s="19">
        <f>[20]Janeiro!$J$25</f>
        <v>44.28</v>
      </c>
      <c r="W24" s="19">
        <f>[20]Janeiro!$J$26</f>
        <v>43.56</v>
      </c>
      <c r="X24" s="19">
        <f>[20]Janeiro!$J$27</f>
        <v>36</v>
      </c>
      <c r="Y24" s="19">
        <f>[20]Janeiro!$J$28</f>
        <v>31.319999999999997</v>
      </c>
      <c r="Z24" s="19">
        <f>[20]Janeiro!$J$29</f>
        <v>57.6</v>
      </c>
      <c r="AA24" s="19">
        <f>[20]Janeiro!$J$30</f>
        <v>36.72</v>
      </c>
      <c r="AB24" s="19">
        <f>[20]Janeiro!$J$31</f>
        <v>25.2</v>
      </c>
      <c r="AC24" s="19">
        <f>[20]Janeiro!$J$32</f>
        <v>37.440000000000005</v>
      </c>
      <c r="AD24" s="19">
        <f>[20]Janeiro!$J$33</f>
        <v>37.800000000000004</v>
      </c>
      <c r="AE24" s="19">
        <f>[20]Janeiro!$J$34</f>
        <v>36</v>
      </c>
      <c r="AF24" s="19">
        <f>[20]Janeiro!$J$35</f>
        <v>34.56</v>
      </c>
      <c r="AG24" s="38">
        <f t="shared" si="2"/>
        <v>57.6</v>
      </c>
      <c r="AH24" s="2"/>
    </row>
    <row r="25" spans="1:34" ht="17.100000000000001" customHeight="1" x14ac:dyDescent="0.2">
      <c r="A25" s="17" t="s">
        <v>16</v>
      </c>
      <c r="B25" s="19">
        <f>[21]Janeiro!$J$5</f>
        <v>79.2</v>
      </c>
      <c r="C25" s="19">
        <f>[21]Janeiro!$J$6</f>
        <v>28.44</v>
      </c>
      <c r="D25" s="19">
        <f>[21]Janeiro!$J$7</f>
        <v>42.12</v>
      </c>
      <c r="E25" s="19">
        <f>[21]Janeiro!$J$8</f>
        <v>30.240000000000002</v>
      </c>
      <c r="F25" s="19">
        <f>[21]Janeiro!$J$9</f>
        <v>44.28</v>
      </c>
      <c r="G25" s="19">
        <f>[21]Janeiro!$J$10</f>
        <v>32.4</v>
      </c>
      <c r="H25" s="19">
        <f>[21]Janeiro!$J$11</f>
        <v>46.440000000000005</v>
      </c>
      <c r="I25" s="19">
        <f>[21]Janeiro!$J$12</f>
        <v>35.64</v>
      </c>
      <c r="J25" s="19">
        <f>[21]Janeiro!$J$13</f>
        <v>36</v>
      </c>
      <c r="K25" s="19">
        <f>[21]Janeiro!$J$14</f>
        <v>27.36</v>
      </c>
      <c r="L25" s="19">
        <f>[21]Janeiro!$J$15</f>
        <v>27.36</v>
      </c>
      <c r="M25" s="19">
        <f>[21]Janeiro!$J$16</f>
        <v>30.6</v>
      </c>
      <c r="N25" s="19">
        <f>[21]Janeiro!$J$17</f>
        <v>23.040000000000003</v>
      </c>
      <c r="O25" s="19">
        <f>[21]Janeiro!$J$18</f>
        <v>20.16</v>
      </c>
      <c r="P25" s="19">
        <f>[21]Janeiro!$J$19</f>
        <v>44.28</v>
      </c>
      <c r="Q25" s="19">
        <f>[21]Janeiro!$J$20</f>
        <v>19.8</v>
      </c>
      <c r="R25" s="19">
        <f>[21]Janeiro!$J$21</f>
        <v>53.64</v>
      </c>
      <c r="S25" s="19">
        <f>[21]Janeiro!$J$22</f>
        <v>25.2</v>
      </c>
      <c r="T25" s="19">
        <f>[21]Janeiro!$J$23</f>
        <v>32.76</v>
      </c>
      <c r="U25" s="19">
        <f>[21]Janeiro!$J$24</f>
        <v>38.880000000000003</v>
      </c>
      <c r="V25" s="19">
        <f>[21]Janeiro!$J$25</f>
        <v>25.92</v>
      </c>
      <c r="W25" s="19">
        <f>[21]Janeiro!$J$26</f>
        <v>29.16</v>
      </c>
      <c r="X25" s="19">
        <f>[21]Janeiro!$J$27</f>
        <v>26.28</v>
      </c>
      <c r="Y25" s="19">
        <f>[21]Janeiro!$J$28</f>
        <v>43.2</v>
      </c>
      <c r="Z25" s="19">
        <f>[21]Janeiro!$J$29</f>
        <v>73.08</v>
      </c>
      <c r="AA25" s="19">
        <f>[21]Janeiro!$J$30</f>
        <v>32.4</v>
      </c>
      <c r="AB25" s="19">
        <f>[21]Janeiro!$J$31</f>
        <v>27.720000000000002</v>
      </c>
      <c r="AC25" s="19">
        <f>[21]Janeiro!$J$32</f>
        <v>23.040000000000003</v>
      </c>
      <c r="AD25" s="19">
        <f>[21]Janeiro!$J$33</f>
        <v>39.96</v>
      </c>
      <c r="AE25" s="19">
        <f>[21]Janeiro!$J$34</f>
        <v>29.52</v>
      </c>
      <c r="AF25" s="19">
        <f>[21]Janeiro!$J$35</f>
        <v>28.44</v>
      </c>
      <c r="AG25" s="38">
        <f t="shared" ref="AG25:AG31" si="3">MAX(B25:AF25)</f>
        <v>79.2</v>
      </c>
      <c r="AH25" s="2"/>
    </row>
    <row r="26" spans="1:34" ht="17.100000000000001" customHeight="1" x14ac:dyDescent="0.2">
      <c r="A26" s="17" t="s">
        <v>17</v>
      </c>
      <c r="B26" s="19">
        <f>[22]Janeiro!$J$5</f>
        <v>54.36</v>
      </c>
      <c r="C26" s="19">
        <f>[22]Janeiro!$J$6</f>
        <v>29.16</v>
      </c>
      <c r="D26" s="19">
        <f>[22]Janeiro!$J$7</f>
        <v>37.080000000000005</v>
      </c>
      <c r="E26" s="19">
        <f>[22]Janeiro!$J$8</f>
        <v>54.72</v>
      </c>
      <c r="F26" s="19">
        <f>[22]Janeiro!$J$9</f>
        <v>30.240000000000002</v>
      </c>
      <c r="G26" s="19">
        <f>[22]Janeiro!$J$10</f>
        <v>39.24</v>
      </c>
      <c r="H26" s="19">
        <f>[22]Janeiro!$J$11</f>
        <v>47.519999999999996</v>
      </c>
      <c r="I26" s="19">
        <f>[22]Janeiro!$J$12</f>
        <v>56.88</v>
      </c>
      <c r="J26" s="19">
        <f>[22]Janeiro!$J$13</f>
        <v>36</v>
      </c>
      <c r="K26" s="19">
        <f>[22]Janeiro!$J$14</f>
        <v>22.68</v>
      </c>
      <c r="L26" s="19">
        <f>[22]Janeiro!$J$15</f>
        <v>31.319999999999997</v>
      </c>
      <c r="M26" s="19">
        <f>[22]Janeiro!$J$16</f>
        <v>27.720000000000002</v>
      </c>
      <c r="N26" s="19">
        <f>[22]Janeiro!$J$17</f>
        <v>18.36</v>
      </c>
      <c r="O26" s="19">
        <f>[22]Janeiro!$J$18</f>
        <v>39.96</v>
      </c>
      <c r="P26" s="19">
        <f>[22]Janeiro!$J$19</f>
        <v>32.04</v>
      </c>
      <c r="Q26" s="19">
        <f>[22]Janeiro!$J$20</f>
        <v>31.680000000000003</v>
      </c>
      <c r="R26" s="19">
        <f>[22]Janeiro!$J$21</f>
        <v>30.240000000000002</v>
      </c>
      <c r="S26" s="19">
        <f>[22]Janeiro!$J$22</f>
        <v>38.159999999999997</v>
      </c>
      <c r="T26" s="19">
        <f>[22]Janeiro!$J$23</f>
        <v>38.519999999999996</v>
      </c>
      <c r="U26" s="19">
        <f>[22]Janeiro!$J$24</f>
        <v>33.480000000000004</v>
      </c>
      <c r="V26" s="19">
        <f>[22]Janeiro!$J$25</f>
        <v>26.64</v>
      </c>
      <c r="W26" s="19">
        <f>[22]Janeiro!$J$26</f>
        <v>28.8</v>
      </c>
      <c r="X26" s="19">
        <f>[22]Janeiro!$J$27</f>
        <v>21.96</v>
      </c>
      <c r="Y26" s="19">
        <f>[22]Janeiro!$J$28</f>
        <v>19.079999999999998</v>
      </c>
      <c r="Z26" s="19">
        <f>[22]Janeiro!$J$29</f>
        <v>43.56</v>
      </c>
      <c r="AA26" s="19">
        <f>[22]Janeiro!$J$30</f>
        <v>34.56</v>
      </c>
      <c r="AB26" s="19">
        <f>[22]Janeiro!$J$31</f>
        <v>17.64</v>
      </c>
      <c r="AC26" s="19">
        <f>[22]Janeiro!$J$32</f>
        <v>25.2</v>
      </c>
      <c r="AD26" s="19">
        <f>[22]Janeiro!$J$33</f>
        <v>33.119999999999997</v>
      </c>
      <c r="AE26" s="19">
        <f>[22]Janeiro!$J$34</f>
        <v>25.2</v>
      </c>
      <c r="AF26" s="19">
        <f>[22]Janeiro!$J$35</f>
        <v>29.16</v>
      </c>
      <c r="AG26" s="38">
        <f t="shared" si="3"/>
        <v>56.88</v>
      </c>
      <c r="AH26" s="2"/>
    </row>
    <row r="27" spans="1:34" ht="17.100000000000001" customHeight="1" x14ac:dyDescent="0.2">
      <c r="A27" s="17" t="s">
        <v>18</v>
      </c>
      <c r="B27" s="19">
        <f>[23]Janeiro!$J$5</f>
        <v>60.839999999999996</v>
      </c>
      <c r="C27" s="19">
        <f>[23]Janeiro!$J$6</f>
        <v>29.880000000000003</v>
      </c>
      <c r="D27" s="19">
        <f>[23]Janeiro!$J$7</f>
        <v>34.56</v>
      </c>
      <c r="E27" s="19">
        <f>[23]Janeiro!$J$8</f>
        <v>52.2</v>
      </c>
      <c r="F27" s="19">
        <f>[23]Janeiro!$J$9</f>
        <v>21.6</v>
      </c>
      <c r="G27" s="19">
        <f>[23]Janeiro!$J$10</f>
        <v>38.880000000000003</v>
      </c>
      <c r="H27" s="19">
        <f>[23]Janeiro!$J$11</f>
        <v>48.6</v>
      </c>
      <c r="I27" s="19">
        <f>[23]Janeiro!$J$12</f>
        <v>42.12</v>
      </c>
      <c r="J27" s="19">
        <f>[23]Janeiro!$J$13</f>
        <v>61.92</v>
      </c>
      <c r="K27" s="19">
        <f>[23]Janeiro!$J$14</f>
        <v>30.6</v>
      </c>
      <c r="L27" s="19">
        <f>[23]Janeiro!$J$15</f>
        <v>34.56</v>
      </c>
      <c r="M27" s="19">
        <f>[23]Janeiro!$J$16</f>
        <v>32.04</v>
      </c>
      <c r="N27" s="19">
        <f>[23]Janeiro!$J$17</f>
        <v>28.08</v>
      </c>
      <c r="O27" s="19">
        <f>[23]Janeiro!$J$18</f>
        <v>21.6</v>
      </c>
      <c r="P27" s="19">
        <f>[23]Janeiro!$J$19</f>
        <v>31.319999999999997</v>
      </c>
      <c r="Q27" s="19">
        <f>[23]Janeiro!$J$20</f>
        <v>55.080000000000005</v>
      </c>
      <c r="R27" s="19">
        <f>[23]Janeiro!$J$21</f>
        <v>38.880000000000003</v>
      </c>
      <c r="S27" s="19">
        <f>[23]Janeiro!$J$22</f>
        <v>41.76</v>
      </c>
      <c r="T27" s="19">
        <f>[23]Janeiro!$J$23</f>
        <v>21.240000000000002</v>
      </c>
      <c r="U27" s="19">
        <f>[23]Janeiro!$J$24</f>
        <v>34.92</v>
      </c>
      <c r="V27" s="19">
        <f>[23]Janeiro!$J$25</f>
        <v>32.04</v>
      </c>
      <c r="W27" s="19">
        <f>[23]Janeiro!$J$26</f>
        <v>36.36</v>
      </c>
      <c r="X27" s="19">
        <f>[23]Janeiro!$J$27</f>
        <v>26.28</v>
      </c>
      <c r="Y27" s="19">
        <f>[23]Janeiro!$J$28</f>
        <v>29.880000000000003</v>
      </c>
      <c r="Z27" s="19">
        <f>[23]Janeiro!$J$29</f>
        <v>40.680000000000007</v>
      </c>
      <c r="AA27" s="19">
        <f>[23]Janeiro!$J$30</f>
        <v>44.64</v>
      </c>
      <c r="AB27" s="19">
        <f>[23]Janeiro!$J$31</f>
        <v>28.08</v>
      </c>
      <c r="AC27" s="19">
        <f>[23]Janeiro!$J$32</f>
        <v>25.56</v>
      </c>
      <c r="AD27" s="19">
        <f>[23]Janeiro!$J$33</f>
        <v>27</v>
      </c>
      <c r="AE27" s="19">
        <f>[23]Janeiro!$J$34</f>
        <v>38.159999999999997</v>
      </c>
      <c r="AF27" s="19">
        <f>[23]Janeiro!$J$35</f>
        <v>37.440000000000005</v>
      </c>
      <c r="AG27" s="38">
        <f t="shared" si="3"/>
        <v>61.92</v>
      </c>
      <c r="AH27" s="2"/>
    </row>
    <row r="28" spans="1:34" ht="17.100000000000001" customHeight="1" x14ac:dyDescent="0.2">
      <c r="A28" s="17" t="s">
        <v>19</v>
      </c>
      <c r="B28" s="19">
        <f>[24]Janeiro!$J$5</f>
        <v>61.92</v>
      </c>
      <c r="C28" s="19">
        <f>[24]Janeiro!$J$6</f>
        <v>27.720000000000002</v>
      </c>
      <c r="D28" s="19">
        <f>[24]Janeiro!$J$7</f>
        <v>25.92</v>
      </c>
      <c r="E28" s="19">
        <f>[24]Janeiro!$J$8</f>
        <v>38.519999999999996</v>
      </c>
      <c r="F28" s="19">
        <f>[24]Janeiro!$J$9</f>
        <v>39.96</v>
      </c>
      <c r="G28" s="19">
        <f>[24]Janeiro!$J$10</f>
        <v>40.32</v>
      </c>
      <c r="H28" s="19">
        <f>[24]Janeiro!$J$11</f>
        <v>47.16</v>
      </c>
      <c r="I28" s="19">
        <f>[24]Janeiro!$J$12</f>
        <v>54</v>
      </c>
      <c r="J28" s="19">
        <f>[24]Janeiro!$J$13</f>
        <v>27</v>
      </c>
      <c r="K28" s="19">
        <f>[24]Janeiro!$J$14</f>
        <v>33.480000000000004</v>
      </c>
      <c r="L28" s="19">
        <f>[24]Janeiro!$J$15</f>
        <v>29.52</v>
      </c>
      <c r="M28" s="19">
        <f>[24]Janeiro!$J$16</f>
        <v>34.200000000000003</v>
      </c>
      <c r="N28" s="19">
        <f>[24]Janeiro!$J$17</f>
        <v>28.44</v>
      </c>
      <c r="O28" s="19">
        <f>[24]Janeiro!$J$18</f>
        <v>26.64</v>
      </c>
      <c r="P28" s="19">
        <f>[24]Janeiro!$J$19</f>
        <v>53.28</v>
      </c>
      <c r="Q28" s="19">
        <f>[24]Janeiro!$J$20</f>
        <v>29.880000000000003</v>
      </c>
      <c r="R28" s="19">
        <f>[24]Janeiro!$J$21</f>
        <v>27.36</v>
      </c>
      <c r="S28" s="19">
        <f>[24]Janeiro!$J$22</f>
        <v>35.28</v>
      </c>
      <c r="T28" s="19">
        <f>[24]Janeiro!$J$23</f>
        <v>34.92</v>
      </c>
      <c r="U28" s="19">
        <f>[24]Janeiro!$J$24</f>
        <v>30.96</v>
      </c>
      <c r="V28" s="19">
        <f>[24]Janeiro!$J$25</f>
        <v>38.159999999999997</v>
      </c>
      <c r="W28" s="19">
        <f>[24]Janeiro!$J$26</f>
        <v>34.56</v>
      </c>
      <c r="X28" s="19">
        <f>[24]Janeiro!$J$27</f>
        <v>31.680000000000003</v>
      </c>
      <c r="Y28" s="19">
        <f>[24]Janeiro!$J$28</f>
        <v>28.08</v>
      </c>
      <c r="Z28" s="19">
        <f>[24]Janeiro!$J$29</f>
        <v>58.680000000000007</v>
      </c>
      <c r="AA28" s="19">
        <f>[24]Janeiro!$J$30</f>
        <v>43.92</v>
      </c>
      <c r="AB28" s="19">
        <f>[24]Janeiro!$J$31</f>
        <v>21.240000000000002</v>
      </c>
      <c r="AC28" s="19">
        <f>[24]Janeiro!$J$32</f>
        <v>28.8</v>
      </c>
      <c r="AD28" s="19">
        <f>[24]Janeiro!$J$33</f>
        <v>34.56</v>
      </c>
      <c r="AE28" s="19">
        <f>[24]Janeiro!$J$34</f>
        <v>33.840000000000003</v>
      </c>
      <c r="AF28" s="19">
        <f>[24]Janeiro!$J$35</f>
        <v>32.04</v>
      </c>
      <c r="AG28" s="38">
        <f t="shared" si="3"/>
        <v>61.92</v>
      </c>
      <c r="AH28" s="2"/>
    </row>
    <row r="29" spans="1:34" ht="17.100000000000001" customHeight="1" x14ac:dyDescent="0.2">
      <c r="A29" s="17" t="s">
        <v>31</v>
      </c>
      <c r="B29" s="19">
        <f>[25]Janeiro!$J$5</f>
        <v>61.560000000000009</v>
      </c>
      <c r="C29" s="19">
        <f>[25]Janeiro!$J$6</f>
        <v>34.200000000000003</v>
      </c>
      <c r="D29" s="19">
        <f>[25]Janeiro!$J$7</f>
        <v>72</v>
      </c>
      <c r="E29" s="19">
        <f>[25]Janeiro!$J$8</f>
        <v>43.2</v>
      </c>
      <c r="F29" s="19">
        <f>[25]Janeiro!$J$9</f>
        <v>33.840000000000003</v>
      </c>
      <c r="G29" s="19">
        <f>[25]Janeiro!$J$10</f>
        <v>34.92</v>
      </c>
      <c r="H29" s="19">
        <f>[25]Janeiro!$J$11</f>
        <v>44.28</v>
      </c>
      <c r="I29" s="19">
        <f>[25]Janeiro!$J$12</f>
        <v>35.28</v>
      </c>
      <c r="J29" s="19">
        <f>[25]Janeiro!$J$13</f>
        <v>41.76</v>
      </c>
      <c r="K29" s="19">
        <f>[25]Janeiro!$J$14</f>
        <v>37.800000000000004</v>
      </c>
      <c r="L29" s="19">
        <f>[25]Janeiro!$J$15</f>
        <v>35.28</v>
      </c>
      <c r="M29" s="19">
        <f>[25]Janeiro!$J$16</f>
        <v>35.28</v>
      </c>
      <c r="N29" s="19">
        <f>[25]Janeiro!$J$17</f>
        <v>23.400000000000002</v>
      </c>
      <c r="O29" s="19">
        <f>[25]Janeiro!$J$18</f>
        <v>41.04</v>
      </c>
      <c r="P29" s="19">
        <f>[25]Janeiro!$J$19</f>
        <v>34.56</v>
      </c>
      <c r="Q29" s="19">
        <f>[25]Janeiro!$J$20</f>
        <v>50.76</v>
      </c>
      <c r="R29" s="19">
        <f>[25]Janeiro!$J$21</f>
        <v>30.240000000000002</v>
      </c>
      <c r="S29" s="19">
        <f>[25]Janeiro!$J$22</f>
        <v>37.800000000000004</v>
      </c>
      <c r="T29" s="19">
        <f>[25]Janeiro!$J$23</f>
        <v>34.56</v>
      </c>
      <c r="U29" s="19">
        <f>[25]Janeiro!$J$24</f>
        <v>27.36</v>
      </c>
      <c r="V29" s="19">
        <f>[25]Janeiro!$J$25</f>
        <v>31.680000000000003</v>
      </c>
      <c r="W29" s="19">
        <f>[25]Janeiro!$J$26</f>
        <v>36.36</v>
      </c>
      <c r="X29" s="19">
        <f>[25]Janeiro!$J$27</f>
        <v>24.48</v>
      </c>
      <c r="Y29" s="19">
        <f>[25]Janeiro!$J$28</f>
        <v>25.2</v>
      </c>
      <c r="Z29" s="19">
        <f>[25]Janeiro!$J$29</f>
        <v>33.480000000000004</v>
      </c>
      <c r="AA29" s="19">
        <f>[25]Janeiro!$J$30</f>
        <v>34.200000000000003</v>
      </c>
      <c r="AB29" s="19">
        <f>[25]Janeiro!$J$31</f>
        <v>24.48</v>
      </c>
      <c r="AC29" s="19">
        <f>[25]Janeiro!$J$32</f>
        <v>26.64</v>
      </c>
      <c r="AD29" s="19">
        <f>[25]Janeiro!$J$33</f>
        <v>34.56</v>
      </c>
      <c r="AE29" s="19">
        <f>[25]Janeiro!$J$34</f>
        <v>34.56</v>
      </c>
      <c r="AF29" s="19">
        <f>[25]Janeiro!$J$35</f>
        <v>25.56</v>
      </c>
      <c r="AG29" s="38">
        <f t="shared" si="3"/>
        <v>72</v>
      </c>
      <c r="AH29" s="2"/>
    </row>
    <row r="30" spans="1:34" ht="17.100000000000001" customHeight="1" x14ac:dyDescent="0.2">
      <c r="A30" s="17" t="s">
        <v>52</v>
      </c>
      <c r="B30" s="19">
        <f>[26]Janeiro!$J$5</f>
        <v>48.24</v>
      </c>
      <c r="C30" s="19">
        <f>[26]Janeiro!$J$6</f>
        <v>32.04</v>
      </c>
      <c r="D30" s="19">
        <f>[26]Janeiro!$J$7</f>
        <v>26.28</v>
      </c>
      <c r="E30" s="19">
        <f>[26]Janeiro!$J$8</f>
        <v>44.64</v>
      </c>
      <c r="F30" s="19">
        <f>[26]Janeiro!$J$9</f>
        <v>47.519999999999996</v>
      </c>
      <c r="G30" s="19">
        <f>[26]Janeiro!$J$10</f>
        <v>33.840000000000003</v>
      </c>
      <c r="H30" s="19">
        <f>[26]Janeiro!$J$11</f>
        <v>43.2</v>
      </c>
      <c r="I30" s="19">
        <f>[26]Janeiro!$J$12</f>
        <v>50.04</v>
      </c>
      <c r="J30" s="19">
        <f>[26]Janeiro!$J$13</f>
        <v>51.480000000000004</v>
      </c>
      <c r="K30" s="19">
        <f>[26]Janeiro!$J$14</f>
        <v>29.52</v>
      </c>
      <c r="L30" s="19">
        <f>[26]Janeiro!$J$15</f>
        <v>36.36</v>
      </c>
      <c r="M30" s="19">
        <f>[26]Janeiro!$J$16</f>
        <v>32.76</v>
      </c>
      <c r="N30" s="19">
        <f>[26]Janeiro!$J$17</f>
        <v>42.84</v>
      </c>
      <c r="O30" s="19">
        <f>[26]Janeiro!$J$18</f>
        <v>53.64</v>
      </c>
      <c r="P30" s="19">
        <f>[26]Janeiro!$J$19</f>
        <v>34.56</v>
      </c>
      <c r="Q30" s="19">
        <f>[26]Janeiro!$J$20</f>
        <v>39.24</v>
      </c>
      <c r="R30" s="19">
        <f>[26]Janeiro!$J$21</f>
        <v>30.96</v>
      </c>
      <c r="S30" s="19">
        <f>[26]Janeiro!$J$22</f>
        <v>34.200000000000003</v>
      </c>
      <c r="T30" s="19">
        <f>[26]Janeiro!$J$23</f>
        <v>38.519999999999996</v>
      </c>
      <c r="U30" s="19">
        <f>[26]Janeiro!$J$24</f>
        <v>28.08</v>
      </c>
      <c r="V30" s="19">
        <f>[26]Janeiro!$J$25</f>
        <v>48.24</v>
      </c>
      <c r="W30" s="19">
        <f>[26]Janeiro!$J$26</f>
        <v>23.400000000000002</v>
      </c>
      <c r="X30" s="19">
        <f>[26]Janeiro!$J$27</f>
        <v>30.240000000000002</v>
      </c>
      <c r="Y30" s="19">
        <f>[26]Janeiro!$J$28</f>
        <v>36.36</v>
      </c>
      <c r="Z30" s="19">
        <f>[26]Janeiro!$J$29</f>
        <v>46.080000000000005</v>
      </c>
      <c r="AA30" s="19">
        <f>[26]Janeiro!$J$30</f>
        <v>23.759999999999998</v>
      </c>
      <c r="AB30" s="19">
        <f>[26]Janeiro!$J$31</f>
        <v>25.92</v>
      </c>
      <c r="AC30" s="19">
        <f>[26]Janeiro!$J$32</f>
        <v>23.759999999999998</v>
      </c>
      <c r="AD30" s="19">
        <f>[26]Janeiro!$J$33</f>
        <v>24.840000000000003</v>
      </c>
      <c r="AE30" s="58" t="str">
        <f>[26]Janeiro!$J$34</f>
        <v>*</v>
      </c>
      <c r="AF30" s="58" t="str">
        <f>[26]Janeiro!$J$35</f>
        <v>*</v>
      </c>
      <c r="AG30" s="38">
        <f>MAX(B30:AF30)</f>
        <v>53.64</v>
      </c>
      <c r="AH30" s="2"/>
    </row>
    <row r="31" spans="1:34" ht="17.100000000000001" customHeight="1" x14ac:dyDescent="0.2">
      <c r="A31" s="17" t="s">
        <v>20</v>
      </c>
      <c r="B31" s="19">
        <f>[27]Janeiro!$J$5</f>
        <v>67.319999999999993</v>
      </c>
      <c r="C31" s="19">
        <f>[27]Janeiro!$J$6</f>
        <v>29.52</v>
      </c>
      <c r="D31" s="19">
        <f>[27]Janeiro!$J$7</f>
        <v>25.92</v>
      </c>
      <c r="E31" s="19">
        <f>[27]Janeiro!$J$8</f>
        <v>23.759999999999998</v>
      </c>
      <c r="F31" s="19">
        <f>[27]Janeiro!$J$9</f>
        <v>32.4</v>
      </c>
      <c r="G31" s="19">
        <f>[27]Janeiro!$J$10</f>
        <v>39.6</v>
      </c>
      <c r="H31" s="19">
        <f>[27]Janeiro!$J$11</f>
        <v>34.200000000000003</v>
      </c>
      <c r="I31" s="19">
        <f>[27]Janeiro!$J$12</f>
        <v>44.28</v>
      </c>
      <c r="J31" s="19">
        <f>[27]Janeiro!$J$13</f>
        <v>41.04</v>
      </c>
      <c r="K31" s="19">
        <f>[27]Janeiro!$J$14</f>
        <v>33.840000000000003</v>
      </c>
      <c r="L31" s="19">
        <f>[27]Janeiro!$J$15</f>
        <v>30.6</v>
      </c>
      <c r="M31" s="19">
        <f>[27]Janeiro!$J$16</f>
        <v>39.24</v>
      </c>
      <c r="N31" s="19">
        <f>[27]Janeiro!$J$17</f>
        <v>41.76</v>
      </c>
      <c r="O31" s="19">
        <f>[27]Janeiro!$J$18</f>
        <v>28.8</v>
      </c>
      <c r="P31" s="19">
        <f>[27]Janeiro!$J$19</f>
        <v>26.28</v>
      </c>
      <c r="Q31" s="19">
        <f>[27]Janeiro!$J$20</f>
        <v>27</v>
      </c>
      <c r="R31" s="19">
        <f>[27]Janeiro!$J$21</f>
        <v>28.8</v>
      </c>
      <c r="S31" s="19">
        <f>[27]Janeiro!$J$22</f>
        <v>42.480000000000004</v>
      </c>
      <c r="T31" s="19">
        <f>[27]Janeiro!$J$23</f>
        <v>21.96</v>
      </c>
      <c r="U31" s="19">
        <f>[27]Janeiro!$J$24</f>
        <v>38.519999999999996</v>
      </c>
      <c r="V31" s="19">
        <f>[27]Janeiro!$J$25</f>
        <v>30.96</v>
      </c>
      <c r="W31" s="19">
        <f>[27]Janeiro!$J$26</f>
        <v>28.8</v>
      </c>
      <c r="X31" s="19">
        <f>[27]Janeiro!$J$27</f>
        <v>30.96</v>
      </c>
      <c r="Y31" s="19">
        <f>[27]Janeiro!$J$28</f>
        <v>26.64</v>
      </c>
      <c r="Z31" s="19">
        <f>[27]Janeiro!$J$29</f>
        <v>31.680000000000003</v>
      </c>
      <c r="AA31" s="19">
        <f>[27]Janeiro!$J$30</f>
        <v>20.16</v>
      </c>
      <c r="AB31" s="19">
        <f>[27]Janeiro!$J$31</f>
        <v>23.759999999999998</v>
      </c>
      <c r="AC31" s="19">
        <f>[27]Janeiro!$J$32</f>
        <v>29.52</v>
      </c>
      <c r="AD31" s="19">
        <f>[27]Janeiro!$J$33</f>
        <v>25.2</v>
      </c>
      <c r="AE31" s="19">
        <f>[27]Janeiro!$J$34</f>
        <v>24.12</v>
      </c>
      <c r="AF31" s="19">
        <f>[27]Janeiro!$J$35</f>
        <v>39.24</v>
      </c>
      <c r="AG31" s="38">
        <f t="shared" si="3"/>
        <v>67.319999999999993</v>
      </c>
      <c r="AH31" s="2"/>
    </row>
    <row r="32" spans="1:34" s="5" customFormat="1" ht="17.100000000000001" customHeight="1" x14ac:dyDescent="0.2">
      <c r="A32" s="34" t="s">
        <v>33</v>
      </c>
      <c r="B32" s="35">
        <f t="shared" ref="B32:AG32" si="4">MAX(B5:B31)</f>
        <v>79.2</v>
      </c>
      <c r="C32" s="35">
        <f t="shared" si="4"/>
        <v>36</v>
      </c>
      <c r="D32" s="35">
        <f t="shared" si="4"/>
        <v>72</v>
      </c>
      <c r="E32" s="35">
        <f t="shared" si="4"/>
        <v>86.76</v>
      </c>
      <c r="F32" s="35">
        <f t="shared" si="4"/>
        <v>81.360000000000014</v>
      </c>
      <c r="G32" s="35">
        <f t="shared" si="4"/>
        <v>59.04</v>
      </c>
      <c r="H32" s="35">
        <f t="shared" si="4"/>
        <v>61.92</v>
      </c>
      <c r="I32" s="35">
        <f t="shared" si="4"/>
        <v>68.760000000000005</v>
      </c>
      <c r="J32" s="35">
        <f t="shared" si="4"/>
        <v>61.92</v>
      </c>
      <c r="K32" s="35">
        <f t="shared" si="4"/>
        <v>59.04</v>
      </c>
      <c r="L32" s="35">
        <f t="shared" si="4"/>
        <v>46.440000000000005</v>
      </c>
      <c r="M32" s="35">
        <f t="shared" si="4"/>
        <v>50.4</v>
      </c>
      <c r="N32" s="35">
        <f t="shared" si="4"/>
        <v>59.760000000000005</v>
      </c>
      <c r="O32" s="35">
        <f t="shared" si="4"/>
        <v>53.64</v>
      </c>
      <c r="P32" s="35">
        <f t="shared" si="4"/>
        <v>55.440000000000005</v>
      </c>
      <c r="Q32" s="35">
        <f t="shared" si="4"/>
        <v>55.080000000000005</v>
      </c>
      <c r="R32" s="35">
        <f t="shared" si="4"/>
        <v>75.239999999999995</v>
      </c>
      <c r="S32" s="35">
        <f t="shared" si="4"/>
        <v>60.839999999999996</v>
      </c>
      <c r="T32" s="35">
        <f t="shared" si="4"/>
        <v>48.96</v>
      </c>
      <c r="U32" s="35">
        <f t="shared" si="4"/>
        <v>45.72</v>
      </c>
      <c r="V32" s="35">
        <f t="shared" si="4"/>
        <v>48.24</v>
      </c>
      <c r="W32" s="35">
        <f t="shared" si="4"/>
        <v>56.519999999999996</v>
      </c>
      <c r="X32" s="35">
        <f t="shared" si="4"/>
        <v>36</v>
      </c>
      <c r="Y32" s="35">
        <f t="shared" si="4"/>
        <v>48.24</v>
      </c>
      <c r="Z32" s="35">
        <f t="shared" si="4"/>
        <v>73.08</v>
      </c>
      <c r="AA32" s="35">
        <f t="shared" si="4"/>
        <v>72.360000000000014</v>
      </c>
      <c r="AB32" s="35">
        <f t="shared" si="4"/>
        <v>36</v>
      </c>
      <c r="AC32" s="35">
        <f t="shared" si="4"/>
        <v>37.440000000000005</v>
      </c>
      <c r="AD32" s="35">
        <f t="shared" si="4"/>
        <v>42.480000000000004</v>
      </c>
      <c r="AE32" s="35">
        <f t="shared" si="4"/>
        <v>47.16</v>
      </c>
      <c r="AF32" s="35">
        <f t="shared" si="4"/>
        <v>52.2</v>
      </c>
      <c r="AG32" s="37">
        <f t="shared" si="4"/>
        <v>86.76</v>
      </c>
      <c r="AH32" s="10"/>
    </row>
    <row r="33" spans="1:34" x14ac:dyDescent="0.2">
      <c r="AG33" s="9"/>
      <c r="AH33" s="2"/>
    </row>
    <row r="34" spans="1:34" x14ac:dyDescent="0.2">
      <c r="A34" s="31"/>
      <c r="B34" s="31" t="s">
        <v>54</v>
      </c>
      <c r="C34" s="31"/>
      <c r="D34" s="31"/>
      <c r="E34" s="31"/>
      <c r="N34" s="2" t="s">
        <v>61</v>
      </c>
      <c r="Y34" s="2" t="s">
        <v>57</v>
      </c>
      <c r="AG34" s="9"/>
      <c r="AH34" s="2"/>
    </row>
    <row r="35" spans="1:34" x14ac:dyDescent="0.2">
      <c r="K35" s="52"/>
      <c r="L35" s="51"/>
      <c r="M35" s="51"/>
      <c r="N35" s="51" t="s">
        <v>62</v>
      </c>
      <c r="O35" s="51"/>
      <c r="P35" s="51"/>
      <c r="Q35" s="51"/>
      <c r="V35" s="52"/>
      <c r="W35" s="51"/>
      <c r="X35" s="51"/>
      <c r="Y35" s="51" t="s">
        <v>58</v>
      </c>
      <c r="Z35" s="51"/>
      <c r="AA35" s="51"/>
      <c r="AG35" s="9"/>
      <c r="AH35" s="2"/>
    </row>
    <row r="36" spans="1:34" x14ac:dyDescent="0.2">
      <c r="AG36" s="9"/>
      <c r="AH36" s="2"/>
    </row>
    <row r="37" spans="1:34" x14ac:dyDescent="0.2">
      <c r="AG37" s="9"/>
      <c r="AH37" s="2"/>
    </row>
    <row r="39" spans="1:34" x14ac:dyDescent="0.2">
      <c r="V39" s="2" t="s">
        <v>63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2013-02-01T16:38:36Z</cp:lastPrinted>
  <dcterms:created xsi:type="dcterms:W3CDTF">2008-08-15T13:32:29Z</dcterms:created>
  <dcterms:modified xsi:type="dcterms:W3CDTF">2022-03-10T17:17:00Z</dcterms:modified>
</cp:coreProperties>
</file>