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45621"/>
</workbook>
</file>

<file path=xl/calcChain.xml><?xml version="1.0" encoding="utf-8"?>
<calcChain xmlns="http://schemas.openxmlformats.org/spreadsheetml/2006/main">
  <c r="H30" i="16" l="1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8" i="7"/>
  <c r="AE8" i="7"/>
  <c r="AD8" i="7"/>
  <c r="AC8" i="7"/>
  <c r="AB8" i="7"/>
  <c r="AA8" i="7"/>
  <c r="Z8" i="7"/>
  <c r="Y8" i="7"/>
  <c r="X8" i="7"/>
  <c r="V8" i="7"/>
  <c r="W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8" i="6" l="1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G32" i="13" l="1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3"/>
  <c r="AG15" i="13"/>
  <c r="AG14" i="13"/>
  <c r="AG13" i="13"/>
  <c r="AG12" i="13"/>
  <c r="AG11" i="13"/>
  <c r="AG10" i="13"/>
  <c r="AG9" i="13"/>
  <c r="AG8" i="13"/>
  <c r="AG7" i="13"/>
  <c r="AG5" i="13"/>
  <c r="AG6" i="13"/>
  <c r="H24" i="5" l="1"/>
  <c r="B8" i="4" l="1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AH8" i="14" l="1"/>
  <c r="AG8" i="14"/>
  <c r="AG8" i="15"/>
  <c r="AG8" i="7"/>
  <c r="AG8" i="12"/>
  <c r="AG8" i="6"/>
  <c r="AG8" i="4"/>
  <c r="AH8" i="8"/>
  <c r="AG8" i="5"/>
  <c r="AG8" i="9"/>
  <c r="AI8" i="14"/>
  <c r="AH8" i="5"/>
  <c r="AG8" i="8"/>
  <c r="AH8" i="9"/>
  <c r="AH8" i="6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I16" i="14" l="1"/>
  <c r="AI32" i="14"/>
  <c r="AI28" i="14"/>
  <c r="AI24" i="14"/>
  <c r="AI12" i="14"/>
  <c r="AI31" i="14"/>
  <c r="AI30" i="14"/>
  <c r="AI29" i="14"/>
  <c r="AI27" i="14"/>
  <c r="AI25" i="14"/>
  <c r="AI23" i="14"/>
  <c r="AI22" i="14"/>
  <c r="AI20" i="14"/>
  <c r="AI21" i="14"/>
  <c r="AI19" i="14"/>
  <c r="AI17" i="14"/>
  <c r="AI15" i="14"/>
  <c r="AI14" i="14"/>
  <c r="AI13" i="14"/>
  <c r="AI5" i="14"/>
  <c r="AI11" i="14"/>
  <c r="AI10" i="14"/>
  <c r="AI9" i="14"/>
  <c r="AI7" i="14"/>
  <c r="AI6" i="14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1" i="6"/>
  <c r="AE31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31" i="15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AG28" i="4"/>
  <c r="AG32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30" i="14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G30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G25" i="6"/>
  <c r="AH25" i="6"/>
  <c r="AH25" i="5"/>
  <c r="AG25" i="5"/>
  <c r="AG25" i="4"/>
  <c r="AG21" i="4"/>
  <c r="AG24" i="4"/>
  <c r="AH24" i="5"/>
  <c r="AG24" i="5"/>
  <c r="AH24" i="6"/>
  <c r="AG24" i="6"/>
  <c r="AH23" i="5"/>
  <c r="AG23" i="5"/>
  <c r="AG23" i="6"/>
  <c r="AH23" i="6"/>
  <c r="AG23" i="4"/>
  <c r="AG22" i="4"/>
  <c r="AH22" i="5"/>
  <c r="AG22" i="5"/>
  <c r="AH22" i="6"/>
  <c r="AG22" i="6"/>
  <c r="AH21" i="5"/>
  <c r="AG21" i="5"/>
  <c r="AG21" i="6"/>
  <c r="AH21" i="6"/>
  <c r="AG20" i="4"/>
  <c r="AH20" i="5"/>
  <c r="AG20" i="5"/>
  <c r="AH20" i="6"/>
  <c r="AG20" i="6"/>
  <c r="AH19" i="5"/>
  <c r="AG19" i="5"/>
  <c r="AH19" i="6"/>
  <c r="AG19" i="6"/>
  <c r="AG19" i="4"/>
  <c r="AG17" i="4"/>
  <c r="AG10" i="4"/>
  <c r="AG9" i="4"/>
  <c r="AG7" i="4"/>
  <c r="AH17" i="5"/>
  <c r="AG17" i="5"/>
  <c r="AG17" i="6"/>
  <c r="AH17" i="6"/>
  <c r="AG16" i="4"/>
  <c r="AH16" i="5"/>
  <c r="AG16" i="5"/>
  <c r="AH16" i="6"/>
  <c r="AG16" i="6"/>
  <c r="AG15" i="4"/>
  <c r="AH15" i="5"/>
  <c r="AG15" i="5"/>
  <c r="AG15" i="6"/>
  <c r="AH15" i="6"/>
  <c r="AG13" i="4"/>
  <c r="AH13" i="5"/>
  <c r="AG13" i="5"/>
  <c r="AH13" i="6"/>
  <c r="AG13" i="6"/>
  <c r="AG12" i="4"/>
  <c r="AH12" i="5"/>
  <c r="AG12" i="5"/>
  <c r="AG12" i="6"/>
  <c r="AH12" i="6"/>
  <c r="AG11" i="4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6" i="4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14"/>
  <c r="AG19" i="14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H30" i="14" l="1"/>
  <c r="AH20" i="14"/>
  <c r="AG20" i="14"/>
  <c r="AG5" i="14"/>
  <c r="AG5" i="12"/>
  <c r="AG5" i="9"/>
  <c r="AG5" i="8"/>
  <c r="AG5" i="7"/>
  <c r="AH32" i="14"/>
  <c r="AG27" i="14"/>
  <c r="AH16" i="14"/>
  <c r="AG7" i="14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H11" i="14"/>
  <c r="AG11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7" i="9"/>
  <c r="AG17" i="7"/>
  <c r="AG17" i="15"/>
  <c r="AH17" i="14"/>
  <c r="AG16" i="9"/>
  <c r="AH16" i="8"/>
  <c r="AG16" i="12"/>
  <c r="AG16" i="15"/>
  <c r="AH7" i="8"/>
  <c r="AG7" i="12"/>
  <c r="AG15" i="7" l="1"/>
  <c r="AH27" i="8"/>
  <c r="AH25" i="9"/>
  <c r="AG25" i="12"/>
  <c r="AG27" i="12"/>
  <c r="AG32" i="12"/>
  <c r="AG7" i="15"/>
  <c r="AG32" i="15"/>
  <c r="AH10" i="14"/>
  <c r="AG32" i="14"/>
  <c r="AH17" i="8"/>
  <c r="AG11" i="7"/>
  <c r="AH25" i="8"/>
  <c r="AG27" i="8"/>
  <c r="AH10" i="9"/>
  <c r="AG15" i="9"/>
  <c r="AG32" i="9"/>
  <c r="AG28" i="15"/>
  <c r="AG10" i="7"/>
  <c r="AG12" i="7"/>
  <c r="AG16" i="8"/>
  <c r="AG32" i="8"/>
  <c r="AH17" i="9"/>
  <c r="AG15" i="14"/>
  <c r="AH25" i="14"/>
  <c r="AG30" i="7"/>
  <c r="AH30" i="8"/>
  <c r="AG30" i="12"/>
  <c r="AG30" i="15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<sst xmlns="http://schemas.openxmlformats.org/spreadsheetml/2006/main" count="637" uniqueCount="143">
  <si>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</si>
  <si>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</si>
  <si>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</si>
  <si>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</si>
  <si>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</si>
  <si>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</si>
  <si>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</si>
  <si>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</si>
  <si>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</si>
  <si>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</si>
  <si>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</si>
  <si>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</si>
  <si>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</si>
  <si>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</si>
  <si>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</si>
  <si>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</si>
  <si>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</si>
  <si>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</si>
  <si>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</si>
  <si>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</si>
  <si>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</si>
  <si>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</si>
  <si>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</si>
  <si>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</si>
  <si>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</si>
  <si>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</si>
  <si>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</si>
  <si>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</si>
  <si>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</si>
  <si>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</si>
  <si>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</si>
  <si>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</si>
  <si>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</si>
  <si>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</si>
  <si>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</si>
  <si>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</si>
  <si>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</si>
  <si>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</si>
  <si>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</si>
  <si>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</si>
  <si>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</si>
  <si>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</si>
  <si>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</si>
  <si>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</si>
  <si>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</si>
  <si>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</si>
  <si>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</si>
  <si>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</si>
  <si>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</si>
  <si>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</si>
  <si>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</si>
  <si>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</si>
  <si>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</si>
  <si>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</si>
  <si>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</si>
  <si>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</si>
  <si>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N</t>
  </si>
  <si>
    <t>NE</t>
  </si>
  <si>
    <t>SE</t>
  </si>
  <si>
    <t>Janeiro/2014</t>
  </si>
  <si>
    <t>Cátia Braga</t>
  </si>
  <si>
    <t>Meteorologista/Cemtec</t>
  </si>
  <si>
    <t xml:space="preserve"> Bataguassu</t>
  </si>
  <si>
    <t>*</t>
  </si>
  <si>
    <t>NO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</si>
  <si>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</si>
  <si>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</si>
  <si>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</si>
  <si>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</si>
  <si>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</si>
  <si>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</si>
  <si>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</si>
  <si>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</si>
  <si>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</si>
  <si>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</si>
  <si>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</si>
  <si>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</si>
  <si>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</si>
  <si>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</si>
  <si>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</si>
  <si>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</si>
  <si>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</si>
  <si>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</si>
  <si>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</si>
  <si>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</si>
  <si>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</si>
  <si>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</si>
  <si>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</si>
  <si>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</si>
  <si>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</si>
  <si>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</si>
  <si>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</si>
  <si>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Rodovia MS 306 – km 96 – Saída para Cassilândia (Exército)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</si>
  <si>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</si>
  <si>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</si>
  <si>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</si>
  <si>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</si>
  <si>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</si>
  <si>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</si>
  <si>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</si>
  <si>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</si>
  <si>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</si>
  <si>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</si>
  <si>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</si>
  <si>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</si>
  <si>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</si>
  <si>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</si>
  <si>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</si>
  <si>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</si>
  <si>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</si>
  <si>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</si>
  <si>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</si>
  <si>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</si>
  <si>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</si>
  <si>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</si>
  <si>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</si>
  <si>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</si>
  <si>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</si>
  <si>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</si>
  <si>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</si>
  <si>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</si>
  <si>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</si>
  <si>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</si>
  <si>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</si>
  <si>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</si>
  <si>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>Rodovia BR 163 – km 541 – Zona Rural (Exército)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</si>
  <si>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</si>
  <si>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</si>
  <si>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</si>
  <si>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</si>
  <si>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</si>
  <si>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</si>
  <si>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</si>
  <si>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</si>
  <si>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</si>
  <si>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</si>
  <si>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</si>
  <si>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</si>
  <si>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</si>
  <si>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</si>
  <si>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</si>
  <si>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</si>
  <si>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Fonte : Inmet/Seprotur/Agraer/Cemtec-MS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</si>
</sst>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2" fillId="1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4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9" fillId="7" borderId="0" xfId="2" applyFont="1" applyFill="1" applyAlignment="1" applyProtection="1"/>
    <xf numFmtId="0" fontId="0" fillId="7" borderId="0" xfId="0" applyFill="1" applyBorder="1" applyAlignment="1"/>
    <xf numFmtId="0" fontId="19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3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9" fillId="7" borderId="0" xfId="0" applyNumberFormat="1" applyFont="1" applyFill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27.179166666666671</v>
          </cell>
          <cell r="C5">
            <v>33.299999999999997</v>
          </cell>
          <cell r="D5">
            <v>23.6</v>
          </cell>
          <cell r="E5">
            <v>77.291666666666671</v>
          </cell>
          <cell r="F5">
            <v>97</v>
          </cell>
          <cell r="G5">
            <v>45</v>
          </cell>
          <cell r="H5">
            <v>14.4</v>
          </cell>
          <cell r="I5" t="str">
            <v>L</v>
          </cell>
          <cell r="J5">
            <v>32.76</v>
          </cell>
          <cell r="K5">
            <v>2.8</v>
          </cell>
        </row>
        <row r="6">
          <cell r="B6">
            <v>28.625000000000004</v>
          </cell>
          <cell r="C6">
            <v>35.299999999999997</v>
          </cell>
          <cell r="D6">
            <v>22.8</v>
          </cell>
          <cell r="E6">
            <v>64.958333333333329</v>
          </cell>
          <cell r="F6">
            <v>93</v>
          </cell>
          <cell r="G6">
            <v>37</v>
          </cell>
          <cell r="H6">
            <v>14.04</v>
          </cell>
          <cell r="I6" t="str">
            <v>L</v>
          </cell>
          <cell r="J6">
            <v>36</v>
          </cell>
          <cell r="K6">
            <v>0</v>
          </cell>
        </row>
        <row r="7">
          <cell r="B7">
            <v>29.50833333333334</v>
          </cell>
          <cell r="C7">
            <v>37.4</v>
          </cell>
          <cell r="D7">
            <v>23.5</v>
          </cell>
          <cell r="E7">
            <v>61.083333333333336</v>
          </cell>
          <cell r="F7">
            <v>93</v>
          </cell>
          <cell r="G7">
            <v>26</v>
          </cell>
          <cell r="H7">
            <v>19.8</v>
          </cell>
          <cell r="I7" t="str">
            <v>L</v>
          </cell>
          <cell r="J7">
            <v>34.56</v>
          </cell>
          <cell r="K7">
            <v>0</v>
          </cell>
        </row>
        <row r="8">
          <cell r="B8">
            <v>27.650000000000002</v>
          </cell>
          <cell r="C8">
            <v>35.1</v>
          </cell>
          <cell r="D8">
            <v>21.8</v>
          </cell>
          <cell r="E8">
            <v>70.25</v>
          </cell>
          <cell r="F8">
            <v>97</v>
          </cell>
          <cell r="G8">
            <v>42</v>
          </cell>
          <cell r="H8">
            <v>16.2</v>
          </cell>
          <cell r="I8" t="str">
            <v>O</v>
          </cell>
          <cell r="J8">
            <v>45.72</v>
          </cell>
          <cell r="K8">
            <v>63.199999999999996</v>
          </cell>
        </row>
        <row r="9">
          <cell r="B9">
            <v>25.825000000000003</v>
          </cell>
          <cell r="C9">
            <v>34.700000000000003</v>
          </cell>
          <cell r="D9">
            <v>21.4</v>
          </cell>
          <cell r="E9">
            <v>78.375</v>
          </cell>
          <cell r="F9">
            <v>98</v>
          </cell>
          <cell r="G9">
            <v>42</v>
          </cell>
          <cell r="H9">
            <v>28.08</v>
          </cell>
          <cell r="I9" t="str">
            <v>O</v>
          </cell>
          <cell r="J9">
            <v>58.680000000000007</v>
          </cell>
          <cell r="K9">
            <v>4.6000000000000005</v>
          </cell>
        </row>
        <row r="10">
          <cell r="B10">
            <v>26.883333333333336</v>
          </cell>
          <cell r="C10">
            <v>34.9</v>
          </cell>
          <cell r="D10">
            <v>21.6</v>
          </cell>
          <cell r="E10">
            <v>69.875</v>
          </cell>
          <cell r="F10">
            <v>94</v>
          </cell>
          <cell r="G10">
            <v>35</v>
          </cell>
          <cell r="H10">
            <v>9.3600000000000012</v>
          </cell>
          <cell r="I10" t="str">
            <v>O</v>
          </cell>
          <cell r="J10">
            <v>23.040000000000003</v>
          </cell>
          <cell r="K10">
            <v>0.2</v>
          </cell>
        </row>
        <row r="11">
          <cell r="B11">
            <v>27.574999999999999</v>
          </cell>
          <cell r="C11">
            <v>35.700000000000003</v>
          </cell>
          <cell r="D11">
            <v>22.4</v>
          </cell>
          <cell r="E11">
            <v>63.083333333333336</v>
          </cell>
          <cell r="F11">
            <v>91</v>
          </cell>
          <cell r="G11">
            <v>26</v>
          </cell>
          <cell r="H11">
            <v>16.920000000000002</v>
          </cell>
          <cell r="I11" t="str">
            <v>O</v>
          </cell>
          <cell r="J11">
            <v>44.64</v>
          </cell>
          <cell r="K11">
            <v>0</v>
          </cell>
        </row>
        <row r="12">
          <cell r="B12">
            <v>27.308333333333337</v>
          </cell>
          <cell r="C12">
            <v>35</v>
          </cell>
          <cell r="D12">
            <v>21.7</v>
          </cell>
          <cell r="E12">
            <v>62.833333333333336</v>
          </cell>
          <cell r="F12">
            <v>94</v>
          </cell>
          <cell r="G12">
            <v>27</v>
          </cell>
          <cell r="H12">
            <v>9.3600000000000012</v>
          </cell>
          <cell r="I12" t="str">
            <v>NE</v>
          </cell>
          <cell r="J12">
            <v>23.040000000000003</v>
          </cell>
          <cell r="K12">
            <v>0.2</v>
          </cell>
        </row>
        <row r="13">
          <cell r="B13">
            <v>24.529166666666669</v>
          </cell>
          <cell r="C13">
            <v>32</v>
          </cell>
          <cell r="D13">
            <v>19.899999999999999</v>
          </cell>
          <cell r="E13">
            <v>76.583333333333329</v>
          </cell>
          <cell r="F13">
            <v>97</v>
          </cell>
          <cell r="G13">
            <v>47</v>
          </cell>
          <cell r="H13">
            <v>23.040000000000003</v>
          </cell>
          <cell r="I13" t="str">
            <v>NE</v>
          </cell>
          <cell r="J13">
            <v>57.24</v>
          </cell>
          <cell r="K13">
            <v>36.399999999999991</v>
          </cell>
        </row>
        <row r="14">
          <cell r="B14">
            <v>27.974999999999998</v>
          </cell>
          <cell r="C14">
            <v>36</v>
          </cell>
          <cell r="D14">
            <v>21.9</v>
          </cell>
          <cell r="E14">
            <v>65.25</v>
          </cell>
          <cell r="F14">
            <v>96</v>
          </cell>
          <cell r="G14">
            <v>26</v>
          </cell>
          <cell r="H14">
            <v>12.6</v>
          </cell>
          <cell r="I14" t="str">
            <v>SE</v>
          </cell>
          <cell r="J14">
            <v>42.480000000000004</v>
          </cell>
          <cell r="K14">
            <v>0</v>
          </cell>
        </row>
        <row r="15">
          <cell r="B15">
            <v>27.920833333333324</v>
          </cell>
          <cell r="C15">
            <v>35.1</v>
          </cell>
          <cell r="D15">
            <v>21.7</v>
          </cell>
          <cell r="E15">
            <v>62.125</v>
          </cell>
          <cell r="F15">
            <v>93</v>
          </cell>
          <cell r="G15">
            <v>31</v>
          </cell>
          <cell r="H15">
            <v>12.6</v>
          </cell>
          <cell r="I15" t="str">
            <v>S</v>
          </cell>
          <cell r="J15">
            <v>30.6</v>
          </cell>
          <cell r="K15">
            <v>0</v>
          </cell>
        </row>
        <row r="16">
          <cell r="B16">
            <v>26.095833333333335</v>
          </cell>
          <cell r="C16">
            <v>34.299999999999997</v>
          </cell>
          <cell r="D16">
            <v>22.5</v>
          </cell>
          <cell r="E16">
            <v>72.583333333333329</v>
          </cell>
          <cell r="F16">
            <v>96</v>
          </cell>
          <cell r="G16">
            <v>32</v>
          </cell>
          <cell r="H16">
            <v>17.64</v>
          </cell>
          <cell r="I16" t="str">
            <v>O</v>
          </cell>
          <cell r="J16">
            <v>35.64</v>
          </cell>
          <cell r="K16">
            <v>14</v>
          </cell>
        </row>
        <row r="17">
          <cell r="B17">
            <v>24.025000000000002</v>
          </cell>
          <cell r="C17">
            <v>31</v>
          </cell>
          <cell r="D17">
            <v>20.6</v>
          </cell>
          <cell r="E17">
            <v>84.708333333333329</v>
          </cell>
          <cell r="F17">
            <v>98</v>
          </cell>
          <cell r="G17">
            <v>53</v>
          </cell>
          <cell r="H17">
            <v>23.400000000000002</v>
          </cell>
          <cell r="I17" t="str">
            <v>O</v>
          </cell>
          <cell r="J17">
            <v>49.680000000000007</v>
          </cell>
          <cell r="K17">
            <v>16.599999999999998</v>
          </cell>
        </row>
        <row r="18">
          <cell r="B18">
            <v>24.441666666666666</v>
          </cell>
          <cell r="C18">
            <v>31.5</v>
          </cell>
          <cell r="D18">
            <v>20.8</v>
          </cell>
          <cell r="E18">
            <v>79.708333333333329</v>
          </cell>
          <cell r="F18">
            <v>98</v>
          </cell>
          <cell r="G18">
            <v>44</v>
          </cell>
          <cell r="H18">
            <v>18.36</v>
          </cell>
          <cell r="I18" t="str">
            <v>S</v>
          </cell>
          <cell r="J18">
            <v>64.8</v>
          </cell>
          <cell r="K18">
            <v>1.4000000000000001</v>
          </cell>
        </row>
        <row r="19">
          <cell r="B19">
            <v>25.299999999999997</v>
          </cell>
          <cell r="C19">
            <v>33.1</v>
          </cell>
          <cell r="D19">
            <v>21.3</v>
          </cell>
          <cell r="E19">
            <v>75.458333333333329</v>
          </cell>
          <cell r="F19">
            <v>97</v>
          </cell>
          <cell r="G19">
            <v>37</v>
          </cell>
          <cell r="H19">
            <v>10.8</v>
          </cell>
          <cell r="I19" t="str">
            <v>NE</v>
          </cell>
          <cell r="J19">
            <v>34.56</v>
          </cell>
          <cell r="K19">
            <v>1.2</v>
          </cell>
        </row>
        <row r="20">
          <cell r="B20">
            <v>25.295833333333334</v>
          </cell>
          <cell r="C20">
            <v>32.6</v>
          </cell>
          <cell r="D20">
            <v>21.3</v>
          </cell>
          <cell r="E20">
            <v>76.083333333333329</v>
          </cell>
          <cell r="F20">
            <v>97</v>
          </cell>
          <cell r="G20">
            <v>44</v>
          </cell>
          <cell r="H20">
            <v>7.2</v>
          </cell>
          <cell r="I20" t="str">
            <v>S</v>
          </cell>
          <cell r="J20">
            <v>24.840000000000003</v>
          </cell>
          <cell r="K20">
            <v>0.2</v>
          </cell>
        </row>
        <row r="21">
          <cell r="B21">
            <v>25.920833333333331</v>
          </cell>
          <cell r="C21">
            <v>33</v>
          </cell>
          <cell r="D21">
            <v>21.7</v>
          </cell>
          <cell r="E21">
            <v>75.666666666666671</v>
          </cell>
          <cell r="F21">
            <v>96</v>
          </cell>
          <cell r="G21">
            <v>43</v>
          </cell>
          <cell r="H21">
            <v>10.8</v>
          </cell>
          <cell r="I21" t="str">
            <v>SE</v>
          </cell>
          <cell r="J21">
            <v>32.04</v>
          </cell>
          <cell r="K21">
            <v>1.6</v>
          </cell>
        </row>
        <row r="22">
          <cell r="B22">
            <v>26.125</v>
          </cell>
          <cell r="C22">
            <v>33.6</v>
          </cell>
          <cell r="D22">
            <v>21.2</v>
          </cell>
          <cell r="E22">
            <v>75.041666666666671</v>
          </cell>
          <cell r="F22">
            <v>98</v>
          </cell>
          <cell r="G22">
            <v>42</v>
          </cell>
          <cell r="H22">
            <v>10.08</v>
          </cell>
          <cell r="I22" t="str">
            <v>S</v>
          </cell>
          <cell r="J22">
            <v>26.64</v>
          </cell>
          <cell r="K22">
            <v>0</v>
          </cell>
        </row>
        <row r="23">
          <cell r="B23">
            <v>26.95</v>
          </cell>
          <cell r="C23">
            <v>35.1</v>
          </cell>
          <cell r="D23">
            <v>21.8</v>
          </cell>
          <cell r="E23">
            <v>74.125</v>
          </cell>
          <cell r="F23">
            <v>98</v>
          </cell>
          <cell r="G23">
            <v>35</v>
          </cell>
          <cell r="H23">
            <v>13.32</v>
          </cell>
          <cell r="I23" t="str">
            <v>SO</v>
          </cell>
          <cell r="J23">
            <v>33.480000000000004</v>
          </cell>
          <cell r="K23">
            <v>4</v>
          </cell>
        </row>
        <row r="24">
          <cell r="B24">
            <v>28.266666666666669</v>
          </cell>
          <cell r="C24">
            <v>35.5</v>
          </cell>
          <cell r="D24">
            <v>22</v>
          </cell>
          <cell r="E24">
            <v>68.25</v>
          </cell>
          <cell r="F24">
            <v>96</v>
          </cell>
          <cell r="G24">
            <v>33</v>
          </cell>
          <cell r="H24">
            <v>11.16</v>
          </cell>
          <cell r="I24" t="str">
            <v>S</v>
          </cell>
          <cell r="J24">
            <v>24.12</v>
          </cell>
          <cell r="K24">
            <v>0</v>
          </cell>
        </row>
        <row r="25">
          <cell r="B25">
            <v>27.67916666666666</v>
          </cell>
          <cell r="C25">
            <v>33.700000000000003</v>
          </cell>
          <cell r="D25">
            <v>22</v>
          </cell>
          <cell r="E25">
            <v>65.125</v>
          </cell>
          <cell r="F25">
            <v>90</v>
          </cell>
          <cell r="G25">
            <v>40</v>
          </cell>
          <cell r="H25">
            <v>13.68</v>
          </cell>
          <cell r="I25" t="str">
            <v>L</v>
          </cell>
          <cell r="J25">
            <v>38.159999999999997</v>
          </cell>
          <cell r="K25">
            <v>0.4</v>
          </cell>
        </row>
        <row r="26">
          <cell r="B26">
            <v>25.870833333333337</v>
          </cell>
          <cell r="C26">
            <v>34.200000000000003</v>
          </cell>
          <cell r="D26">
            <v>21.5</v>
          </cell>
          <cell r="E26">
            <v>77.416666666666671</v>
          </cell>
          <cell r="F26">
            <v>97</v>
          </cell>
          <cell r="G26">
            <v>40</v>
          </cell>
          <cell r="H26">
            <v>13.68</v>
          </cell>
          <cell r="I26" t="str">
            <v>SE</v>
          </cell>
          <cell r="J26">
            <v>35.64</v>
          </cell>
          <cell r="K26">
            <v>7.2</v>
          </cell>
        </row>
        <row r="27">
          <cell r="B27">
            <v>26.829166666666666</v>
          </cell>
          <cell r="C27">
            <v>34.6</v>
          </cell>
          <cell r="D27">
            <v>21.5</v>
          </cell>
          <cell r="E27">
            <v>68.125</v>
          </cell>
          <cell r="F27">
            <v>94</v>
          </cell>
          <cell r="G27">
            <v>36</v>
          </cell>
          <cell r="H27">
            <v>11.879999999999999</v>
          </cell>
          <cell r="I27" t="str">
            <v>L</v>
          </cell>
          <cell r="J27">
            <v>32.4</v>
          </cell>
          <cell r="K27">
            <v>0</v>
          </cell>
        </row>
        <row r="28">
          <cell r="B28">
            <v>28.441666666666663</v>
          </cell>
          <cell r="C28">
            <v>35.6</v>
          </cell>
          <cell r="D28">
            <v>23.2</v>
          </cell>
          <cell r="E28">
            <v>62.583333333333336</v>
          </cell>
          <cell r="F28">
            <v>92</v>
          </cell>
          <cell r="G28">
            <v>31</v>
          </cell>
          <cell r="H28">
            <v>12.24</v>
          </cell>
          <cell r="I28" t="str">
            <v>NE</v>
          </cell>
          <cell r="J28">
            <v>38.159999999999997</v>
          </cell>
          <cell r="K28">
            <v>0</v>
          </cell>
        </row>
        <row r="29">
          <cell r="B29">
            <v>25.525000000000002</v>
          </cell>
          <cell r="C29">
            <v>32.5</v>
          </cell>
          <cell r="D29">
            <v>20.9</v>
          </cell>
          <cell r="E29">
            <v>73.875</v>
          </cell>
          <cell r="F29">
            <v>97</v>
          </cell>
          <cell r="G29">
            <v>39</v>
          </cell>
          <cell r="H29">
            <v>17.28</v>
          </cell>
          <cell r="I29" t="str">
            <v>S</v>
          </cell>
          <cell r="J29">
            <v>36.72</v>
          </cell>
          <cell r="K29">
            <v>15.4</v>
          </cell>
        </row>
        <row r="30">
          <cell r="B30">
            <v>26.466666666666672</v>
          </cell>
          <cell r="C30">
            <v>34.700000000000003</v>
          </cell>
          <cell r="D30">
            <v>20.8</v>
          </cell>
          <cell r="E30">
            <v>71.833333333333329</v>
          </cell>
          <cell r="F30">
            <v>98</v>
          </cell>
          <cell r="G30">
            <v>30</v>
          </cell>
          <cell r="H30">
            <v>15.120000000000001</v>
          </cell>
          <cell r="I30" t="str">
            <v>S</v>
          </cell>
          <cell r="J30">
            <v>33.480000000000004</v>
          </cell>
          <cell r="K30">
            <v>0</v>
          </cell>
        </row>
        <row r="31">
          <cell r="B31">
            <v>26.970833333333335</v>
          </cell>
          <cell r="C31">
            <v>34.1</v>
          </cell>
          <cell r="D31">
            <v>21</v>
          </cell>
          <cell r="E31">
            <v>65.333333333333329</v>
          </cell>
          <cell r="F31">
            <v>94</v>
          </cell>
          <cell r="G31">
            <v>38</v>
          </cell>
          <cell r="H31">
            <v>11.16</v>
          </cell>
          <cell r="I31" t="str">
            <v>SE</v>
          </cell>
          <cell r="J31">
            <v>40.32</v>
          </cell>
          <cell r="K31">
            <v>0.2</v>
          </cell>
        </row>
        <row r="32">
          <cell r="B32">
            <v>26.483333333333331</v>
          </cell>
          <cell r="C32">
            <v>34.299999999999997</v>
          </cell>
          <cell r="D32">
            <v>19.399999999999999</v>
          </cell>
          <cell r="E32">
            <v>66.5</v>
          </cell>
          <cell r="F32">
            <v>99</v>
          </cell>
          <cell r="G32">
            <v>31</v>
          </cell>
          <cell r="H32">
            <v>12.96</v>
          </cell>
          <cell r="I32" t="str">
            <v>S</v>
          </cell>
          <cell r="J32">
            <v>24.48</v>
          </cell>
          <cell r="K32">
            <v>0</v>
          </cell>
        </row>
        <row r="33">
          <cell r="B33">
            <v>27.974999999999998</v>
          </cell>
          <cell r="C33">
            <v>35.4</v>
          </cell>
          <cell r="D33">
            <v>21.4</v>
          </cell>
          <cell r="E33">
            <v>58.791666666666664</v>
          </cell>
          <cell r="F33">
            <v>93</v>
          </cell>
          <cell r="G33">
            <v>26</v>
          </cell>
          <cell r="H33">
            <v>15.840000000000002</v>
          </cell>
          <cell r="I33" t="str">
            <v>S</v>
          </cell>
          <cell r="J33">
            <v>44.28</v>
          </cell>
          <cell r="K33">
            <v>1.4</v>
          </cell>
        </row>
        <row r="34">
          <cell r="B34">
            <v>27.812499999999996</v>
          </cell>
          <cell r="C34">
            <v>35.799999999999997</v>
          </cell>
          <cell r="D34">
            <v>20.6</v>
          </cell>
          <cell r="E34">
            <v>59.833333333333336</v>
          </cell>
          <cell r="F34">
            <v>94</v>
          </cell>
          <cell r="G34">
            <v>29</v>
          </cell>
          <cell r="H34">
            <v>12.6</v>
          </cell>
          <cell r="I34" t="str">
            <v>S</v>
          </cell>
          <cell r="J34">
            <v>32.04</v>
          </cell>
          <cell r="K34">
            <v>0</v>
          </cell>
        </row>
        <row r="35">
          <cell r="B35">
            <v>27.987500000000001</v>
          </cell>
          <cell r="C35">
            <v>36.5</v>
          </cell>
          <cell r="D35">
            <v>21.8</v>
          </cell>
          <cell r="E35">
            <v>65.083333333333329</v>
          </cell>
          <cell r="F35">
            <v>95</v>
          </cell>
          <cell r="G35">
            <v>26</v>
          </cell>
          <cell r="H35">
            <v>13.32</v>
          </cell>
          <cell r="I35" t="str">
            <v>S</v>
          </cell>
          <cell r="J35">
            <v>30.96</v>
          </cell>
          <cell r="K35">
            <v>3.6</v>
          </cell>
        </row>
        <row r="36">
          <cell r="I36" t="str">
            <v>S</v>
          </cell>
        </row>
      </sheetData>
      <sheetData sheetId="1">
        <row r="5">
          <cell r="B5">
            <v>28.779166666666665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24.779166666666669</v>
          </cell>
          <cell r="C5">
            <v>32.200000000000003</v>
          </cell>
          <cell r="D5">
            <v>21.6</v>
          </cell>
          <cell r="E5">
            <v>76.291666666666671</v>
          </cell>
          <cell r="F5">
            <v>94</v>
          </cell>
          <cell r="G5">
            <v>45</v>
          </cell>
          <cell r="H5">
            <v>32.4</v>
          </cell>
          <cell r="I5" t="str">
            <v>N</v>
          </cell>
          <cell r="J5">
            <v>59.4</v>
          </cell>
          <cell r="K5">
            <v>0</v>
          </cell>
        </row>
        <row r="6">
          <cell r="B6">
            <v>23.995833333333334</v>
          </cell>
          <cell r="C6">
            <v>31.8</v>
          </cell>
          <cell r="D6">
            <v>19.5</v>
          </cell>
          <cell r="E6">
            <v>78.416666666666671</v>
          </cell>
          <cell r="F6">
            <v>97</v>
          </cell>
          <cell r="G6">
            <v>42</v>
          </cell>
          <cell r="H6">
            <v>29.52</v>
          </cell>
          <cell r="I6" t="str">
            <v>NO</v>
          </cell>
          <cell r="J6">
            <v>57.960000000000008</v>
          </cell>
          <cell r="K6">
            <v>10.199999999999999</v>
          </cell>
        </row>
        <row r="7">
          <cell r="B7">
            <v>25.920833333333334</v>
          </cell>
          <cell r="C7">
            <v>33.200000000000003</v>
          </cell>
          <cell r="D7">
            <v>19.8</v>
          </cell>
          <cell r="E7">
            <v>67.458333333333329</v>
          </cell>
          <cell r="F7">
            <v>93</v>
          </cell>
          <cell r="G7">
            <v>32</v>
          </cell>
          <cell r="H7">
            <v>23.759999999999998</v>
          </cell>
          <cell r="I7" t="str">
            <v>NE</v>
          </cell>
          <cell r="J7">
            <v>37.440000000000005</v>
          </cell>
          <cell r="K7">
            <v>0</v>
          </cell>
        </row>
        <row r="8">
          <cell r="B8">
            <v>26.579166666666669</v>
          </cell>
          <cell r="C8">
            <v>34</v>
          </cell>
          <cell r="D8">
            <v>20.5</v>
          </cell>
          <cell r="E8">
            <v>66.958333333333329</v>
          </cell>
          <cell r="F8">
            <v>94</v>
          </cell>
          <cell r="G8">
            <v>23</v>
          </cell>
          <cell r="H8">
            <v>18.36</v>
          </cell>
          <cell r="I8" t="str">
            <v>SE</v>
          </cell>
          <cell r="J8">
            <v>39.6</v>
          </cell>
          <cell r="K8">
            <v>0.2</v>
          </cell>
        </row>
        <row r="9">
          <cell r="B9">
            <v>24.779166666666672</v>
          </cell>
          <cell r="C9">
            <v>34.200000000000003</v>
          </cell>
          <cell r="D9">
            <v>19.3</v>
          </cell>
          <cell r="E9">
            <v>71.166666666666671</v>
          </cell>
          <cell r="F9">
            <v>96</v>
          </cell>
          <cell r="G9">
            <v>26</v>
          </cell>
          <cell r="H9">
            <v>17.64</v>
          </cell>
          <cell r="I9" t="str">
            <v>L</v>
          </cell>
          <cell r="J9">
            <v>39.6</v>
          </cell>
          <cell r="K9">
            <v>16.399999999999999</v>
          </cell>
        </row>
        <row r="10">
          <cell r="B10">
            <v>24.654166666666669</v>
          </cell>
          <cell r="C10">
            <v>33.200000000000003</v>
          </cell>
          <cell r="D10">
            <v>18.899999999999999</v>
          </cell>
          <cell r="E10">
            <v>70.125</v>
          </cell>
          <cell r="F10">
            <v>95</v>
          </cell>
          <cell r="G10">
            <v>30</v>
          </cell>
          <cell r="H10">
            <v>17.64</v>
          </cell>
          <cell r="I10" t="str">
            <v>NE</v>
          </cell>
          <cell r="J10">
            <v>40.32</v>
          </cell>
          <cell r="K10">
            <v>0</v>
          </cell>
        </row>
        <row r="11">
          <cell r="B11">
            <v>22.845833333333331</v>
          </cell>
          <cell r="C11">
            <v>30.6</v>
          </cell>
          <cell r="D11">
            <v>19</v>
          </cell>
          <cell r="E11">
            <v>75.791666666666671</v>
          </cell>
          <cell r="F11">
            <v>95</v>
          </cell>
          <cell r="G11">
            <v>42</v>
          </cell>
          <cell r="H11">
            <v>18</v>
          </cell>
          <cell r="I11" t="str">
            <v>NO</v>
          </cell>
          <cell r="J11">
            <v>39.96</v>
          </cell>
          <cell r="K11">
            <v>10.4</v>
          </cell>
        </row>
        <row r="12">
          <cell r="B12">
            <v>22.545833333333334</v>
          </cell>
          <cell r="C12">
            <v>30.4</v>
          </cell>
          <cell r="D12">
            <v>18.7</v>
          </cell>
          <cell r="E12">
            <v>75.916666666666671</v>
          </cell>
          <cell r="F12">
            <v>95</v>
          </cell>
          <cell r="G12">
            <v>40</v>
          </cell>
          <cell r="H12">
            <v>38.519999999999996</v>
          </cell>
          <cell r="I12" t="str">
            <v>NE</v>
          </cell>
          <cell r="J12">
            <v>62.639999999999993</v>
          </cell>
          <cell r="K12">
            <v>2.6</v>
          </cell>
        </row>
        <row r="13">
          <cell r="B13">
            <v>21.525000000000002</v>
          </cell>
          <cell r="C13">
            <v>30.3</v>
          </cell>
          <cell r="D13">
            <v>16.899999999999999</v>
          </cell>
          <cell r="E13">
            <v>80.625</v>
          </cell>
          <cell r="F13">
            <v>96</v>
          </cell>
          <cell r="G13">
            <v>48</v>
          </cell>
          <cell r="H13">
            <v>20.88</v>
          </cell>
          <cell r="I13" t="str">
            <v>NE</v>
          </cell>
          <cell r="J13">
            <v>66.239999999999995</v>
          </cell>
          <cell r="K13">
            <v>35.4</v>
          </cell>
        </row>
        <row r="14">
          <cell r="B14">
            <v>24.079166666666666</v>
          </cell>
          <cell r="C14">
            <v>33</v>
          </cell>
          <cell r="D14">
            <v>18.2</v>
          </cell>
          <cell r="E14">
            <v>68.833333333333329</v>
          </cell>
          <cell r="F14">
            <v>96</v>
          </cell>
          <cell r="G14">
            <v>27</v>
          </cell>
          <cell r="H14">
            <v>16.920000000000002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23.679166666666664</v>
          </cell>
          <cell r="C15">
            <v>30.5</v>
          </cell>
          <cell r="D15">
            <v>18.8</v>
          </cell>
          <cell r="E15">
            <v>70.583333333333329</v>
          </cell>
          <cell r="F15">
            <v>91</v>
          </cell>
          <cell r="G15">
            <v>44</v>
          </cell>
          <cell r="H15">
            <v>20.88</v>
          </cell>
          <cell r="I15" t="str">
            <v>NE</v>
          </cell>
          <cell r="J15">
            <v>33.480000000000004</v>
          </cell>
          <cell r="K15">
            <v>0</v>
          </cell>
        </row>
        <row r="16">
          <cell r="B16">
            <v>23.537499999999998</v>
          </cell>
          <cell r="C16">
            <v>30.8</v>
          </cell>
          <cell r="D16">
            <v>18.3</v>
          </cell>
          <cell r="E16">
            <v>71.958333333333329</v>
          </cell>
          <cell r="F16">
            <v>95</v>
          </cell>
          <cell r="G16">
            <v>40</v>
          </cell>
          <cell r="H16">
            <v>32.04</v>
          </cell>
          <cell r="I16" t="str">
            <v>NE</v>
          </cell>
          <cell r="J16">
            <v>51.12</v>
          </cell>
          <cell r="K16">
            <v>1</v>
          </cell>
        </row>
        <row r="17">
          <cell r="B17">
            <v>22.308333333333337</v>
          </cell>
          <cell r="C17">
            <v>27.9</v>
          </cell>
          <cell r="D17">
            <v>20.2</v>
          </cell>
          <cell r="E17">
            <v>86.208333333333329</v>
          </cell>
          <cell r="F17">
            <v>96</v>
          </cell>
          <cell r="G17">
            <v>59</v>
          </cell>
          <cell r="H17">
            <v>24.840000000000003</v>
          </cell>
          <cell r="I17" t="str">
            <v>NE</v>
          </cell>
          <cell r="J17">
            <v>50.04</v>
          </cell>
          <cell r="K17">
            <v>0.8</v>
          </cell>
        </row>
        <row r="18">
          <cell r="B18">
            <v>21.099999999999998</v>
          </cell>
          <cell r="C18">
            <v>29.6</v>
          </cell>
          <cell r="D18">
            <v>18.5</v>
          </cell>
          <cell r="E18">
            <v>86.583333333333329</v>
          </cell>
          <cell r="F18">
            <v>97</v>
          </cell>
          <cell r="G18">
            <v>53</v>
          </cell>
          <cell r="H18">
            <v>20.52</v>
          </cell>
          <cell r="I18" t="str">
            <v>L</v>
          </cell>
          <cell r="J18">
            <v>41.76</v>
          </cell>
          <cell r="K18">
            <v>12.4</v>
          </cell>
        </row>
        <row r="19">
          <cell r="B19">
            <v>21.583333333333332</v>
          </cell>
          <cell r="C19">
            <v>29.4</v>
          </cell>
          <cell r="D19">
            <v>19</v>
          </cell>
          <cell r="E19">
            <v>83.25</v>
          </cell>
          <cell r="F19">
            <v>95</v>
          </cell>
          <cell r="G19">
            <v>50</v>
          </cell>
          <cell r="H19">
            <v>20.52</v>
          </cell>
          <cell r="I19" t="str">
            <v>NE</v>
          </cell>
          <cell r="J19">
            <v>46.080000000000005</v>
          </cell>
          <cell r="K19">
            <v>1.6</v>
          </cell>
        </row>
        <row r="20">
          <cell r="B20">
            <v>22.5</v>
          </cell>
          <cell r="C20">
            <v>30.9</v>
          </cell>
          <cell r="D20">
            <v>17.8</v>
          </cell>
          <cell r="E20">
            <v>79.25</v>
          </cell>
          <cell r="F20">
            <v>98</v>
          </cell>
          <cell r="G20">
            <v>42</v>
          </cell>
          <cell r="H20">
            <v>24.840000000000003</v>
          </cell>
          <cell r="I20" t="str">
            <v>NE</v>
          </cell>
          <cell r="J20">
            <v>39.96</v>
          </cell>
          <cell r="K20">
            <v>0.2</v>
          </cell>
        </row>
        <row r="21">
          <cell r="B21">
            <v>24.349999999999998</v>
          </cell>
          <cell r="C21">
            <v>32</v>
          </cell>
          <cell r="D21">
            <v>19.7</v>
          </cell>
          <cell r="E21">
            <v>73.083333333333329</v>
          </cell>
          <cell r="F21">
            <v>93</v>
          </cell>
          <cell r="G21">
            <v>40</v>
          </cell>
          <cell r="H21">
            <v>17.64</v>
          </cell>
          <cell r="I21" t="str">
            <v>NE</v>
          </cell>
          <cell r="J21">
            <v>42.12</v>
          </cell>
          <cell r="K21">
            <v>0</v>
          </cell>
        </row>
        <row r="22">
          <cell r="B22">
            <v>22.633333333333329</v>
          </cell>
          <cell r="C22">
            <v>28.9</v>
          </cell>
          <cell r="D22">
            <v>19.8</v>
          </cell>
          <cell r="E22">
            <v>85.75</v>
          </cell>
          <cell r="F22">
            <v>97</v>
          </cell>
          <cell r="G22">
            <v>56</v>
          </cell>
          <cell r="H22">
            <v>25.56</v>
          </cell>
          <cell r="I22" t="str">
            <v>N</v>
          </cell>
          <cell r="J22">
            <v>36</v>
          </cell>
          <cell r="K22">
            <v>8.1999999999999993</v>
          </cell>
        </row>
        <row r="23">
          <cell r="B23">
            <v>22.724999999999998</v>
          </cell>
          <cell r="C23">
            <v>30.1</v>
          </cell>
          <cell r="D23">
            <v>19.600000000000001</v>
          </cell>
          <cell r="E23">
            <v>85.541666666666671</v>
          </cell>
          <cell r="F23">
            <v>98</v>
          </cell>
          <cell r="G23">
            <v>49</v>
          </cell>
          <cell r="H23">
            <v>15.120000000000001</v>
          </cell>
          <cell r="I23" t="str">
            <v>N</v>
          </cell>
          <cell r="J23">
            <v>39.96</v>
          </cell>
          <cell r="K23">
            <v>4.6000000000000005</v>
          </cell>
        </row>
        <row r="24">
          <cell r="B24">
            <v>23.425000000000001</v>
          </cell>
          <cell r="C24">
            <v>31.4</v>
          </cell>
          <cell r="D24">
            <v>18.7</v>
          </cell>
          <cell r="E24">
            <v>80.541666666666671</v>
          </cell>
          <cell r="F24">
            <v>98</v>
          </cell>
          <cell r="G24">
            <v>42</v>
          </cell>
          <cell r="H24">
            <v>23.400000000000002</v>
          </cell>
          <cell r="I24" t="str">
            <v>NE</v>
          </cell>
          <cell r="J24">
            <v>43.56</v>
          </cell>
          <cell r="K24">
            <v>26</v>
          </cell>
        </row>
        <row r="25">
          <cell r="B25">
            <v>21.987500000000001</v>
          </cell>
          <cell r="C25">
            <v>29.1</v>
          </cell>
          <cell r="D25">
            <v>18.899999999999999</v>
          </cell>
          <cell r="E25">
            <v>87.458333333333329</v>
          </cell>
          <cell r="F25">
            <v>98</v>
          </cell>
          <cell r="G25">
            <v>56</v>
          </cell>
          <cell r="H25">
            <v>27</v>
          </cell>
          <cell r="I25" t="str">
            <v>N</v>
          </cell>
          <cell r="J25">
            <v>41.4</v>
          </cell>
          <cell r="K25">
            <v>49.6</v>
          </cell>
        </row>
        <row r="26">
          <cell r="B26">
            <v>21.308333333333334</v>
          </cell>
          <cell r="C26">
            <v>26.2</v>
          </cell>
          <cell r="D26">
            <v>20</v>
          </cell>
          <cell r="E26">
            <v>91.583333333333329</v>
          </cell>
          <cell r="F26">
            <v>97</v>
          </cell>
          <cell r="G26">
            <v>69</v>
          </cell>
          <cell r="H26">
            <v>26.28</v>
          </cell>
          <cell r="I26" t="str">
            <v>N</v>
          </cell>
          <cell r="J26">
            <v>42.84</v>
          </cell>
          <cell r="K26">
            <v>39.6</v>
          </cell>
        </row>
        <row r="27">
          <cell r="B27">
            <v>23.239130434782609</v>
          </cell>
          <cell r="C27">
            <v>29.7</v>
          </cell>
          <cell r="D27">
            <v>18.7</v>
          </cell>
          <cell r="E27">
            <v>79</v>
          </cell>
          <cell r="F27">
            <v>97</v>
          </cell>
          <cell r="G27">
            <v>50</v>
          </cell>
          <cell r="H27">
            <v>18.36</v>
          </cell>
          <cell r="I27" t="str">
            <v>N</v>
          </cell>
          <cell r="J27">
            <v>36</v>
          </cell>
          <cell r="K27">
            <v>1.8</v>
          </cell>
        </row>
        <row r="28">
          <cell r="B28">
            <v>23.462500000000006</v>
          </cell>
          <cell r="C28">
            <v>29.8</v>
          </cell>
          <cell r="D28">
            <v>19.2</v>
          </cell>
          <cell r="E28">
            <v>80.083333333333329</v>
          </cell>
          <cell r="F28">
            <v>97</v>
          </cell>
          <cell r="G28">
            <v>54</v>
          </cell>
          <cell r="H28">
            <v>19.440000000000001</v>
          </cell>
          <cell r="I28" t="str">
            <v>NO</v>
          </cell>
          <cell r="J28">
            <v>42.480000000000004</v>
          </cell>
          <cell r="K28">
            <v>0</v>
          </cell>
        </row>
        <row r="29">
          <cell r="B29">
            <v>21.074999999999999</v>
          </cell>
          <cell r="C29">
            <v>26.3</v>
          </cell>
          <cell r="D29">
            <v>18.600000000000001</v>
          </cell>
          <cell r="E29">
            <v>88.958333333333329</v>
          </cell>
          <cell r="F29">
            <v>96</v>
          </cell>
          <cell r="G29">
            <v>67</v>
          </cell>
          <cell r="H29">
            <v>17.64</v>
          </cell>
          <cell r="I29" t="str">
            <v>NE</v>
          </cell>
          <cell r="J29">
            <v>38.159999999999997</v>
          </cell>
          <cell r="K29">
            <v>16.2</v>
          </cell>
        </row>
        <row r="30">
          <cell r="B30">
            <v>22.883333333333336</v>
          </cell>
          <cell r="C30">
            <v>30.8</v>
          </cell>
          <cell r="D30">
            <v>19.100000000000001</v>
          </cell>
          <cell r="E30">
            <v>77</v>
          </cell>
          <cell r="F30">
            <v>97</v>
          </cell>
          <cell r="G30">
            <v>36</v>
          </cell>
          <cell r="H30">
            <v>30.6</v>
          </cell>
          <cell r="I30" t="str">
            <v>NE</v>
          </cell>
          <cell r="J30">
            <v>55.800000000000004</v>
          </cell>
          <cell r="K30">
            <v>4.8</v>
          </cell>
        </row>
        <row r="31">
          <cell r="B31">
            <v>21.574999999999999</v>
          </cell>
          <cell r="C31">
            <v>29.5</v>
          </cell>
          <cell r="D31">
            <v>16.7</v>
          </cell>
          <cell r="E31">
            <v>82.625</v>
          </cell>
          <cell r="F31">
            <v>98</v>
          </cell>
          <cell r="G31">
            <v>47</v>
          </cell>
          <cell r="H31">
            <v>21.240000000000002</v>
          </cell>
          <cell r="I31" t="str">
            <v>NE</v>
          </cell>
          <cell r="J31">
            <v>49.32</v>
          </cell>
          <cell r="K31">
            <v>19.399999999999999</v>
          </cell>
        </row>
        <row r="32">
          <cell r="B32">
            <v>23.249999999999996</v>
          </cell>
          <cell r="C32">
            <v>31.5</v>
          </cell>
          <cell r="D32">
            <v>17.399999999999999</v>
          </cell>
          <cell r="E32">
            <v>71.375</v>
          </cell>
          <cell r="F32">
            <v>96</v>
          </cell>
          <cell r="G32">
            <v>29</v>
          </cell>
          <cell r="H32">
            <v>19.079999999999998</v>
          </cell>
          <cell r="I32" t="str">
            <v>NE</v>
          </cell>
          <cell r="J32">
            <v>31.319999999999997</v>
          </cell>
          <cell r="K32">
            <v>0</v>
          </cell>
        </row>
        <row r="33">
          <cell r="B33">
            <v>22.849999999999998</v>
          </cell>
          <cell r="C33">
            <v>31.2</v>
          </cell>
          <cell r="D33">
            <v>18.600000000000001</v>
          </cell>
          <cell r="E33">
            <v>75.333333333333329</v>
          </cell>
          <cell r="F33">
            <v>95</v>
          </cell>
          <cell r="G33">
            <v>33</v>
          </cell>
          <cell r="H33">
            <v>23.040000000000003</v>
          </cell>
          <cell r="I33" t="str">
            <v>NE</v>
          </cell>
          <cell r="J33">
            <v>57.960000000000008</v>
          </cell>
          <cell r="K33">
            <v>4.3999999999999995</v>
          </cell>
        </row>
        <row r="34">
          <cell r="B34">
            <v>23.845833333333335</v>
          </cell>
          <cell r="C34">
            <v>31.9</v>
          </cell>
          <cell r="D34">
            <v>18.8</v>
          </cell>
          <cell r="E34">
            <v>69.541666666666671</v>
          </cell>
          <cell r="F34">
            <v>93</v>
          </cell>
          <cell r="G34">
            <v>32</v>
          </cell>
          <cell r="H34">
            <v>25.56</v>
          </cell>
          <cell r="I34" t="str">
            <v>NE</v>
          </cell>
          <cell r="J34">
            <v>41.4</v>
          </cell>
          <cell r="K34">
            <v>0</v>
          </cell>
        </row>
        <row r="35">
          <cell r="B35">
            <v>25.804166666666664</v>
          </cell>
          <cell r="C35">
            <v>33</v>
          </cell>
          <cell r="D35">
            <v>19.3</v>
          </cell>
          <cell r="E35">
            <v>62</v>
          </cell>
          <cell r="F35">
            <v>91</v>
          </cell>
          <cell r="G35">
            <v>31</v>
          </cell>
          <cell r="H35">
            <v>17.64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25.779166666666665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23.666666666666675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26.837499999999995</v>
          </cell>
          <cell r="C5">
            <v>33.700000000000003</v>
          </cell>
          <cell r="D5">
            <v>23.4</v>
          </cell>
          <cell r="E5">
            <v>76.166666666666671</v>
          </cell>
          <cell r="F5">
            <v>92</v>
          </cell>
          <cell r="G5">
            <v>51</v>
          </cell>
          <cell r="H5">
            <v>14.4</v>
          </cell>
          <cell r="I5" t="str">
            <v>NO</v>
          </cell>
          <cell r="J5">
            <v>53.28</v>
          </cell>
          <cell r="K5">
            <v>0</v>
          </cell>
        </row>
        <row r="6">
          <cell r="B6">
            <v>28.0625</v>
          </cell>
          <cell r="C6">
            <v>35.700000000000003</v>
          </cell>
          <cell r="D6">
            <v>22.1</v>
          </cell>
          <cell r="E6">
            <v>67.916666666666671</v>
          </cell>
          <cell r="F6">
            <v>93</v>
          </cell>
          <cell r="G6">
            <v>34</v>
          </cell>
          <cell r="H6">
            <v>18.36</v>
          </cell>
          <cell r="I6" t="str">
            <v>NO</v>
          </cell>
          <cell r="J6">
            <v>32.4</v>
          </cell>
          <cell r="K6">
            <v>0</v>
          </cell>
        </row>
        <row r="7">
          <cell r="B7">
            <v>29.412499999999991</v>
          </cell>
          <cell r="C7">
            <v>36.9</v>
          </cell>
          <cell r="D7">
            <v>22.6</v>
          </cell>
          <cell r="E7">
            <v>62.375</v>
          </cell>
          <cell r="F7">
            <v>92</v>
          </cell>
          <cell r="G7">
            <v>31</v>
          </cell>
          <cell r="H7">
            <v>15.48</v>
          </cell>
          <cell r="I7" t="str">
            <v>NO</v>
          </cell>
          <cell r="J7">
            <v>31.319999999999997</v>
          </cell>
          <cell r="K7">
            <v>0</v>
          </cell>
        </row>
        <row r="8">
          <cell r="B8">
            <v>26.912499999999998</v>
          </cell>
          <cell r="C8">
            <v>34.5</v>
          </cell>
          <cell r="D8">
            <v>21.5</v>
          </cell>
          <cell r="E8">
            <v>72.833333333333329</v>
          </cell>
          <cell r="F8">
            <v>92</v>
          </cell>
          <cell r="G8">
            <v>42</v>
          </cell>
          <cell r="H8">
            <v>19.079999999999998</v>
          </cell>
          <cell r="I8" t="str">
            <v>L</v>
          </cell>
          <cell r="J8">
            <v>62.639999999999993</v>
          </cell>
          <cell r="K8">
            <v>9.4</v>
          </cell>
        </row>
        <row r="9">
          <cell r="B9">
            <v>26.445833333333329</v>
          </cell>
          <cell r="C9">
            <v>35.9</v>
          </cell>
          <cell r="D9">
            <v>21.2</v>
          </cell>
          <cell r="E9">
            <v>73.583333333333329</v>
          </cell>
          <cell r="F9">
            <v>93</v>
          </cell>
          <cell r="G9">
            <v>33</v>
          </cell>
          <cell r="H9">
            <v>8.64</v>
          </cell>
          <cell r="I9" t="str">
            <v>SE</v>
          </cell>
          <cell r="J9">
            <v>60.839999999999996</v>
          </cell>
          <cell r="K9">
            <v>10</v>
          </cell>
        </row>
        <row r="10">
          <cell r="B10">
            <v>26.054166666666664</v>
          </cell>
          <cell r="C10">
            <v>34.9</v>
          </cell>
          <cell r="D10">
            <v>22.1</v>
          </cell>
          <cell r="E10">
            <v>74.708333333333329</v>
          </cell>
          <cell r="F10">
            <v>93</v>
          </cell>
          <cell r="G10">
            <v>36</v>
          </cell>
          <cell r="H10">
            <v>11.520000000000001</v>
          </cell>
          <cell r="I10" t="str">
            <v>L</v>
          </cell>
          <cell r="J10">
            <v>57.960000000000008</v>
          </cell>
          <cell r="K10">
            <v>0</v>
          </cell>
        </row>
        <row r="11">
          <cell r="B11">
            <v>26.200000000000003</v>
          </cell>
          <cell r="C11">
            <v>33.6</v>
          </cell>
          <cell r="D11">
            <v>21.3</v>
          </cell>
          <cell r="E11">
            <v>71.916666666666671</v>
          </cell>
          <cell r="F11">
            <v>94</v>
          </cell>
          <cell r="G11">
            <v>39</v>
          </cell>
          <cell r="H11">
            <v>24.12</v>
          </cell>
          <cell r="I11" t="str">
            <v>NE</v>
          </cell>
          <cell r="J11">
            <v>48.96</v>
          </cell>
          <cell r="K11">
            <v>2.6</v>
          </cell>
        </row>
        <row r="12">
          <cell r="B12">
            <v>25.270833333333329</v>
          </cell>
          <cell r="C12">
            <v>33.6</v>
          </cell>
          <cell r="D12">
            <v>21</v>
          </cell>
          <cell r="E12">
            <v>74.5</v>
          </cell>
          <cell r="F12">
            <v>93</v>
          </cell>
          <cell r="G12">
            <v>38</v>
          </cell>
          <cell r="H12">
            <v>16.920000000000002</v>
          </cell>
          <cell r="I12" t="str">
            <v>O</v>
          </cell>
          <cell r="J12">
            <v>37.800000000000004</v>
          </cell>
          <cell r="K12">
            <v>5.6</v>
          </cell>
        </row>
        <row r="13">
          <cell r="B13">
            <v>25.404166666666669</v>
          </cell>
          <cell r="C13">
            <v>33.700000000000003</v>
          </cell>
          <cell r="D13">
            <v>20.9</v>
          </cell>
          <cell r="E13">
            <v>73.791666666666671</v>
          </cell>
          <cell r="F13">
            <v>94</v>
          </cell>
          <cell r="G13">
            <v>34</v>
          </cell>
          <cell r="H13">
            <v>21.240000000000002</v>
          </cell>
          <cell r="I13" t="str">
            <v>L</v>
          </cell>
          <cell r="J13">
            <v>43.56</v>
          </cell>
          <cell r="K13">
            <v>1.4</v>
          </cell>
        </row>
        <row r="14">
          <cell r="B14">
            <v>27.283333333333335</v>
          </cell>
          <cell r="C14">
            <v>35.700000000000003</v>
          </cell>
          <cell r="D14">
            <v>21.5</v>
          </cell>
          <cell r="E14">
            <v>64.625</v>
          </cell>
          <cell r="F14">
            <v>93</v>
          </cell>
          <cell r="G14">
            <v>28</v>
          </cell>
          <cell r="H14">
            <v>7.5600000000000005</v>
          </cell>
          <cell r="I14" t="str">
            <v>S</v>
          </cell>
          <cell r="J14">
            <v>27.36</v>
          </cell>
          <cell r="K14">
            <v>0</v>
          </cell>
        </row>
        <row r="15">
          <cell r="B15">
            <v>26.087500000000002</v>
          </cell>
          <cell r="C15">
            <v>35.200000000000003</v>
          </cell>
          <cell r="D15">
            <v>20.9</v>
          </cell>
          <cell r="E15">
            <v>70.25</v>
          </cell>
          <cell r="F15">
            <v>93</v>
          </cell>
          <cell r="G15">
            <v>33</v>
          </cell>
          <cell r="H15">
            <v>23.040000000000003</v>
          </cell>
          <cell r="I15" t="str">
            <v>SO</v>
          </cell>
          <cell r="J15">
            <v>46.080000000000005</v>
          </cell>
          <cell r="K15">
            <v>11</v>
          </cell>
        </row>
        <row r="16">
          <cell r="B16">
            <v>25.05</v>
          </cell>
          <cell r="C16">
            <v>32.1</v>
          </cell>
          <cell r="D16">
            <v>21.9</v>
          </cell>
          <cell r="E16">
            <v>79.333333333333329</v>
          </cell>
          <cell r="F16">
            <v>94</v>
          </cell>
          <cell r="G16">
            <v>49</v>
          </cell>
          <cell r="H16">
            <v>17.64</v>
          </cell>
          <cell r="I16" t="str">
            <v>S</v>
          </cell>
          <cell r="J16">
            <v>43.56</v>
          </cell>
          <cell r="K16">
            <v>1.6</v>
          </cell>
        </row>
        <row r="17">
          <cell r="B17">
            <v>25.266666666666669</v>
          </cell>
          <cell r="C17">
            <v>32</v>
          </cell>
          <cell r="D17">
            <v>21.5</v>
          </cell>
          <cell r="E17">
            <v>75.708333333333329</v>
          </cell>
          <cell r="F17">
            <v>93</v>
          </cell>
          <cell r="G17">
            <v>44</v>
          </cell>
          <cell r="H17">
            <v>20.16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25.579166666666666</v>
          </cell>
          <cell r="C18">
            <v>34.4</v>
          </cell>
          <cell r="D18">
            <v>21.6</v>
          </cell>
          <cell r="E18">
            <v>73.208333333333329</v>
          </cell>
          <cell r="F18">
            <v>92</v>
          </cell>
          <cell r="G18">
            <v>34</v>
          </cell>
          <cell r="H18">
            <v>9.3600000000000012</v>
          </cell>
          <cell r="I18" t="str">
            <v>SE</v>
          </cell>
          <cell r="J18">
            <v>34.92</v>
          </cell>
          <cell r="K18">
            <v>1</v>
          </cell>
        </row>
        <row r="19">
          <cell r="B19">
            <v>24.912499999999998</v>
          </cell>
          <cell r="C19">
            <v>34.1</v>
          </cell>
          <cell r="D19">
            <v>20.6</v>
          </cell>
          <cell r="E19">
            <v>77.625</v>
          </cell>
          <cell r="F19">
            <v>94</v>
          </cell>
          <cell r="G19">
            <v>40</v>
          </cell>
          <cell r="H19">
            <v>9.3600000000000012</v>
          </cell>
          <cell r="I19" t="str">
            <v>S</v>
          </cell>
          <cell r="J19">
            <v>51.480000000000004</v>
          </cell>
          <cell r="K19">
            <v>12.4</v>
          </cell>
        </row>
        <row r="20">
          <cell r="B20">
            <v>25.420833333333334</v>
          </cell>
          <cell r="C20">
            <v>32.5</v>
          </cell>
          <cell r="D20">
            <v>20.8</v>
          </cell>
          <cell r="E20">
            <v>76.291666666666671</v>
          </cell>
          <cell r="F20">
            <v>94</v>
          </cell>
          <cell r="G20">
            <v>46</v>
          </cell>
          <cell r="H20">
            <v>17.64</v>
          </cell>
          <cell r="I20" t="str">
            <v>NE</v>
          </cell>
          <cell r="J20">
            <v>32.76</v>
          </cell>
          <cell r="K20">
            <v>2.2000000000000002</v>
          </cell>
        </row>
        <row r="21">
          <cell r="B21">
            <v>26.608333333333334</v>
          </cell>
          <cell r="C21">
            <v>34.700000000000003</v>
          </cell>
          <cell r="D21">
            <v>22.3</v>
          </cell>
          <cell r="E21">
            <v>75.333333333333329</v>
          </cell>
          <cell r="F21">
            <v>93</v>
          </cell>
          <cell r="G21">
            <v>40</v>
          </cell>
          <cell r="H21">
            <v>14.04</v>
          </cell>
          <cell r="I21" t="str">
            <v>SE</v>
          </cell>
          <cell r="J21">
            <v>38.880000000000003</v>
          </cell>
          <cell r="K21">
            <v>1.4</v>
          </cell>
        </row>
        <row r="22">
          <cell r="B22">
            <v>25.05</v>
          </cell>
          <cell r="C22">
            <v>33</v>
          </cell>
          <cell r="D22">
            <v>22.2</v>
          </cell>
          <cell r="E22">
            <v>82.291666666666671</v>
          </cell>
          <cell r="F22">
            <v>94</v>
          </cell>
          <cell r="G22">
            <v>47</v>
          </cell>
          <cell r="H22">
            <v>10.08</v>
          </cell>
          <cell r="I22" t="str">
            <v>N</v>
          </cell>
          <cell r="J22">
            <v>31.319999999999997</v>
          </cell>
          <cell r="K22">
            <v>8.1999999999999993</v>
          </cell>
        </row>
        <row r="23">
          <cell r="B23">
            <v>24.920833333333334</v>
          </cell>
          <cell r="C23">
            <v>30.2</v>
          </cell>
          <cell r="D23">
            <v>22.5</v>
          </cell>
          <cell r="E23">
            <v>83.625</v>
          </cell>
          <cell r="F23">
            <v>94</v>
          </cell>
          <cell r="G23">
            <v>62</v>
          </cell>
          <cell r="H23">
            <v>14.4</v>
          </cell>
          <cell r="I23" t="str">
            <v>L</v>
          </cell>
          <cell r="J23">
            <v>28.8</v>
          </cell>
          <cell r="K23">
            <v>8.6</v>
          </cell>
        </row>
        <row r="24">
          <cell r="B24">
            <v>25.645833333333332</v>
          </cell>
          <cell r="C24">
            <v>31.9</v>
          </cell>
          <cell r="D24">
            <v>21</v>
          </cell>
          <cell r="E24">
            <v>78.291666666666671</v>
          </cell>
          <cell r="F24">
            <v>94</v>
          </cell>
          <cell r="G24">
            <v>48</v>
          </cell>
          <cell r="H24">
            <v>7.5600000000000005</v>
          </cell>
          <cell r="I24" t="str">
            <v>L</v>
          </cell>
          <cell r="J24">
            <v>38.159999999999997</v>
          </cell>
          <cell r="K24">
            <v>4.2</v>
          </cell>
        </row>
        <row r="25">
          <cell r="B25">
            <v>24.341666666666658</v>
          </cell>
          <cell r="C25">
            <v>30.6</v>
          </cell>
          <cell r="D25">
            <v>21.9</v>
          </cell>
          <cell r="E25">
            <v>83.875</v>
          </cell>
          <cell r="F25">
            <v>94</v>
          </cell>
          <cell r="G25">
            <v>58</v>
          </cell>
          <cell r="H25">
            <v>14.04</v>
          </cell>
          <cell r="I25" t="str">
            <v>N</v>
          </cell>
          <cell r="J25">
            <v>39.24</v>
          </cell>
          <cell r="K25">
            <v>47.8</v>
          </cell>
        </row>
        <row r="26">
          <cell r="B26">
            <v>24.483333333333334</v>
          </cell>
          <cell r="C26">
            <v>31.3</v>
          </cell>
          <cell r="D26">
            <v>22.2</v>
          </cell>
          <cell r="E26">
            <v>85.875</v>
          </cell>
          <cell r="F26">
            <v>94</v>
          </cell>
          <cell r="G26">
            <v>58</v>
          </cell>
          <cell r="H26">
            <v>15.120000000000001</v>
          </cell>
          <cell r="I26" t="str">
            <v>NE</v>
          </cell>
          <cell r="J26">
            <v>34.92</v>
          </cell>
          <cell r="K26">
            <v>28.200000000000003</v>
          </cell>
        </row>
        <row r="27">
          <cell r="B27">
            <v>25.479166666666668</v>
          </cell>
          <cell r="C27">
            <v>31</v>
          </cell>
          <cell r="D27">
            <v>21.5</v>
          </cell>
          <cell r="E27">
            <v>78.833333333333329</v>
          </cell>
          <cell r="F27">
            <v>94</v>
          </cell>
          <cell r="G27">
            <v>53</v>
          </cell>
          <cell r="H27">
            <v>15.840000000000002</v>
          </cell>
          <cell r="I27" t="str">
            <v>NE</v>
          </cell>
          <cell r="J27">
            <v>33.119999999999997</v>
          </cell>
          <cell r="K27">
            <v>2.2000000000000002</v>
          </cell>
        </row>
        <row r="28">
          <cell r="B28">
            <v>25.008333333333329</v>
          </cell>
          <cell r="C28">
            <v>31</v>
          </cell>
          <cell r="D28">
            <v>21.1</v>
          </cell>
          <cell r="E28">
            <v>81.583333333333329</v>
          </cell>
          <cell r="F28">
            <v>95</v>
          </cell>
          <cell r="G28">
            <v>52</v>
          </cell>
          <cell r="H28">
            <v>9.3600000000000012</v>
          </cell>
          <cell r="I28" t="str">
            <v>L</v>
          </cell>
          <cell r="J28">
            <v>30.240000000000002</v>
          </cell>
          <cell r="K28">
            <v>7.8</v>
          </cell>
        </row>
        <row r="29">
          <cell r="B29">
            <v>23.475000000000005</v>
          </cell>
          <cell r="C29">
            <v>26.3</v>
          </cell>
          <cell r="D29">
            <v>20.2</v>
          </cell>
          <cell r="E29">
            <v>87</v>
          </cell>
          <cell r="F29">
            <v>94</v>
          </cell>
          <cell r="G29">
            <v>73</v>
          </cell>
          <cell r="H29">
            <v>14.76</v>
          </cell>
          <cell r="I29" t="str">
            <v>L</v>
          </cell>
          <cell r="J29">
            <v>34.200000000000003</v>
          </cell>
          <cell r="K29">
            <v>13.799999999999999</v>
          </cell>
        </row>
        <row r="30">
          <cell r="B30">
            <v>25.254166666666666</v>
          </cell>
          <cell r="C30">
            <v>32</v>
          </cell>
          <cell r="D30">
            <v>22.3</v>
          </cell>
          <cell r="E30">
            <v>79.375</v>
          </cell>
          <cell r="F30">
            <v>94</v>
          </cell>
          <cell r="G30">
            <v>44</v>
          </cell>
          <cell r="H30">
            <v>16.920000000000002</v>
          </cell>
          <cell r="I30" t="str">
            <v>NO</v>
          </cell>
          <cell r="J30">
            <v>35.64</v>
          </cell>
          <cell r="K30">
            <v>0</v>
          </cell>
        </row>
        <row r="31">
          <cell r="B31">
            <v>24.645833333333339</v>
          </cell>
          <cell r="C31">
            <v>32.6</v>
          </cell>
          <cell r="D31">
            <v>21</v>
          </cell>
          <cell r="E31">
            <v>78.375</v>
          </cell>
          <cell r="F31">
            <v>94</v>
          </cell>
          <cell r="G31">
            <v>42</v>
          </cell>
          <cell r="H31">
            <v>10.44</v>
          </cell>
          <cell r="I31" t="str">
            <v>S</v>
          </cell>
          <cell r="J31">
            <v>47.88</v>
          </cell>
          <cell r="K31">
            <v>3.4</v>
          </cell>
        </row>
        <row r="32">
          <cell r="B32">
            <v>24.479166666666668</v>
          </cell>
          <cell r="C32">
            <v>33.799999999999997</v>
          </cell>
          <cell r="D32">
            <v>19.5</v>
          </cell>
          <cell r="E32">
            <v>76.916666666666671</v>
          </cell>
          <cell r="F32">
            <v>94</v>
          </cell>
          <cell r="G32">
            <v>34</v>
          </cell>
          <cell r="H32">
            <v>30.6</v>
          </cell>
          <cell r="I32" t="str">
            <v>L</v>
          </cell>
          <cell r="J32">
            <v>76.319999999999993</v>
          </cell>
          <cell r="K32">
            <v>6.4</v>
          </cell>
        </row>
        <row r="33">
          <cell r="B33">
            <v>25.074999999999992</v>
          </cell>
          <cell r="C33">
            <v>33</v>
          </cell>
          <cell r="D33">
            <v>19.8</v>
          </cell>
          <cell r="E33">
            <v>75.166666666666671</v>
          </cell>
          <cell r="F33">
            <v>94</v>
          </cell>
          <cell r="G33">
            <v>38</v>
          </cell>
          <cell r="H33">
            <v>6.48</v>
          </cell>
          <cell r="I33" t="str">
            <v>SE</v>
          </cell>
          <cell r="J33">
            <v>18.36</v>
          </cell>
          <cell r="K33">
            <v>0.2</v>
          </cell>
        </row>
        <row r="34">
          <cell r="B34">
            <v>26.275000000000006</v>
          </cell>
          <cell r="C34">
            <v>34.700000000000003</v>
          </cell>
          <cell r="D34">
            <v>21.2</v>
          </cell>
          <cell r="E34">
            <v>69.75</v>
          </cell>
          <cell r="F34">
            <v>93</v>
          </cell>
          <cell r="G34">
            <v>33</v>
          </cell>
          <cell r="H34">
            <v>12.6</v>
          </cell>
          <cell r="I34" t="str">
            <v>L</v>
          </cell>
          <cell r="J34">
            <v>28.08</v>
          </cell>
          <cell r="K34">
            <v>0</v>
          </cell>
        </row>
        <row r="35">
          <cell r="B35">
            <v>25.704166666666666</v>
          </cell>
          <cell r="C35">
            <v>35.4</v>
          </cell>
          <cell r="D35">
            <v>19.899999999999999</v>
          </cell>
          <cell r="E35">
            <v>72.875</v>
          </cell>
          <cell r="F35">
            <v>94</v>
          </cell>
          <cell r="G35">
            <v>34</v>
          </cell>
          <cell r="H35">
            <v>20.16</v>
          </cell>
          <cell r="I35" t="str">
            <v>S</v>
          </cell>
          <cell r="J35">
            <v>84.960000000000008</v>
          </cell>
          <cell r="K35">
            <v>12.8</v>
          </cell>
        </row>
        <row r="36">
          <cell r="I36" t="str">
            <v>L</v>
          </cell>
        </row>
      </sheetData>
      <sheetData sheetId="1">
        <row r="5">
          <cell r="B5">
            <v>25.8125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26.808333333333337</v>
          </cell>
        </row>
      </sheetData>
      <sheetData sheetId="4">
        <row r="5">
          <cell r="B5">
            <v>23.770833333333332</v>
          </cell>
        </row>
      </sheetData>
      <sheetData sheetId="5">
        <row r="5">
          <cell r="B5">
            <v>23.516666666666666</v>
          </cell>
        </row>
      </sheetData>
      <sheetData sheetId="6"/>
      <sheetData sheetId="7"/>
      <sheetData sheetId="8">
        <row r="5">
          <cell r="B5">
            <v>26.904166666666669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25.866666666666674</v>
          </cell>
          <cell r="C5">
            <v>27.2</v>
          </cell>
          <cell r="D5">
            <v>22.8</v>
          </cell>
          <cell r="E5">
            <v>82.083333333333329</v>
          </cell>
          <cell r="F5">
            <v>95</v>
          </cell>
          <cell r="G5">
            <v>65</v>
          </cell>
          <cell r="H5">
            <v>23.759999999999998</v>
          </cell>
          <cell r="I5" t="str">
            <v>N</v>
          </cell>
          <cell r="J5">
            <v>54.36</v>
          </cell>
          <cell r="K5">
            <v>4.2</v>
          </cell>
        </row>
        <row r="6">
          <cell r="B6">
            <v>26.5</v>
          </cell>
          <cell r="C6">
            <v>33.200000000000003</v>
          </cell>
          <cell r="D6">
            <v>22.2</v>
          </cell>
          <cell r="E6">
            <v>78.375</v>
          </cell>
          <cell r="F6">
            <v>95</v>
          </cell>
          <cell r="G6">
            <v>47</v>
          </cell>
          <cell r="H6">
            <v>20.88</v>
          </cell>
          <cell r="I6" t="str">
            <v>N</v>
          </cell>
          <cell r="J6">
            <v>42.84</v>
          </cell>
          <cell r="K6">
            <v>0</v>
          </cell>
        </row>
        <row r="7">
          <cell r="B7">
            <v>25.608333333333338</v>
          </cell>
          <cell r="C7">
            <v>32.9</v>
          </cell>
          <cell r="D7">
            <v>21.7</v>
          </cell>
          <cell r="E7">
            <v>79.25</v>
          </cell>
          <cell r="F7">
            <v>92</v>
          </cell>
          <cell r="G7">
            <v>49</v>
          </cell>
          <cell r="H7">
            <v>29.16</v>
          </cell>
          <cell r="I7" t="str">
            <v>N</v>
          </cell>
          <cell r="J7">
            <v>54.72</v>
          </cell>
          <cell r="K7">
            <v>4.4000000000000004</v>
          </cell>
        </row>
        <row r="8">
          <cell r="B8">
            <v>23.529166666666665</v>
          </cell>
          <cell r="C8">
            <v>29.3</v>
          </cell>
          <cell r="D8">
            <v>20.8</v>
          </cell>
          <cell r="E8">
            <v>87.833333333333329</v>
          </cell>
          <cell r="F8">
            <v>96</v>
          </cell>
          <cell r="G8">
            <v>66</v>
          </cell>
          <cell r="H8">
            <v>13.32</v>
          </cell>
          <cell r="I8" t="str">
            <v>SE</v>
          </cell>
          <cell r="J8">
            <v>40.680000000000007</v>
          </cell>
          <cell r="K8">
            <v>12.200000000000001</v>
          </cell>
        </row>
        <row r="9">
          <cell r="B9">
            <v>25.25</v>
          </cell>
          <cell r="C9">
            <v>32.700000000000003</v>
          </cell>
          <cell r="D9">
            <v>19.899999999999999</v>
          </cell>
          <cell r="E9">
            <v>77.208333333333329</v>
          </cell>
          <cell r="F9">
            <v>96</v>
          </cell>
          <cell r="G9">
            <v>43</v>
          </cell>
          <cell r="H9">
            <v>15.840000000000002</v>
          </cell>
          <cell r="I9" t="str">
            <v>L</v>
          </cell>
          <cell r="J9">
            <v>33.119999999999997</v>
          </cell>
          <cell r="K9">
            <v>0.2</v>
          </cell>
        </row>
        <row r="10">
          <cell r="B10">
            <v>24.241666666666664</v>
          </cell>
          <cell r="C10">
            <v>29.7</v>
          </cell>
          <cell r="D10">
            <v>20.2</v>
          </cell>
          <cell r="E10">
            <v>80.416666666666671</v>
          </cell>
          <cell r="F10">
            <v>97</v>
          </cell>
          <cell r="G10">
            <v>62</v>
          </cell>
          <cell r="H10">
            <v>12.6</v>
          </cell>
          <cell r="I10" t="str">
            <v>L</v>
          </cell>
          <cell r="J10">
            <v>33.840000000000003</v>
          </cell>
          <cell r="K10">
            <v>31.999999999999996</v>
          </cell>
        </row>
        <row r="11">
          <cell r="B11">
            <v>25.162499999999998</v>
          </cell>
          <cell r="C11">
            <v>31.6</v>
          </cell>
          <cell r="D11">
            <v>19.5</v>
          </cell>
          <cell r="E11">
            <v>72.041666666666671</v>
          </cell>
          <cell r="F11">
            <v>95</v>
          </cell>
          <cell r="G11">
            <v>33</v>
          </cell>
          <cell r="H11">
            <v>16.2</v>
          </cell>
          <cell r="I11" t="str">
            <v>NE</v>
          </cell>
          <cell r="J11">
            <v>32.76</v>
          </cell>
          <cell r="K11">
            <v>0</v>
          </cell>
        </row>
        <row r="12">
          <cell r="B12">
            <v>23.8</v>
          </cell>
          <cell r="C12">
            <v>32.299999999999997</v>
          </cell>
          <cell r="D12">
            <v>20.399999999999999</v>
          </cell>
          <cell r="E12">
            <v>80.333333333333329</v>
          </cell>
          <cell r="F12">
            <v>94</v>
          </cell>
          <cell r="G12">
            <v>43</v>
          </cell>
          <cell r="H12">
            <v>21.6</v>
          </cell>
          <cell r="I12" t="str">
            <v>N</v>
          </cell>
          <cell r="J12">
            <v>52.2</v>
          </cell>
          <cell r="K12">
            <v>14.6</v>
          </cell>
        </row>
        <row r="13">
          <cell r="B13">
            <v>23.416666666666668</v>
          </cell>
          <cell r="C13">
            <v>30.7</v>
          </cell>
          <cell r="D13">
            <v>20</v>
          </cell>
          <cell r="E13">
            <v>83.25</v>
          </cell>
          <cell r="F13">
            <v>96</v>
          </cell>
          <cell r="G13">
            <v>52</v>
          </cell>
          <cell r="H13">
            <v>16.2</v>
          </cell>
          <cell r="I13" t="str">
            <v>NE</v>
          </cell>
          <cell r="J13">
            <v>48.96</v>
          </cell>
          <cell r="K13">
            <v>1.2</v>
          </cell>
        </row>
        <row r="14">
          <cell r="B14">
            <v>26.633333333333329</v>
          </cell>
          <cell r="C14">
            <v>33.1</v>
          </cell>
          <cell r="D14">
            <v>21.5</v>
          </cell>
          <cell r="E14">
            <v>67.666666666666671</v>
          </cell>
          <cell r="F14">
            <v>86</v>
          </cell>
          <cell r="G14">
            <v>39</v>
          </cell>
          <cell r="H14">
            <v>16.559999999999999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27.92916666666666</v>
          </cell>
          <cell r="C15">
            <v>33.6</v>
          </cell>
          <cell r="D15">
            <v>22.1</v>
          </cell>
          <cell r="E15">
            <v>62.125</v>
          </cell>
          <cell r="F15">
            <v>85</v>
          </cell>
          <cell r="G15">
            <v>38</v>
          </cell>
          <cell r="H15">
            <v>18.720000000000002</v>
          </cell>
          <cell r="I15" t="str">
            <v>N</v>
          </cell>
          <cell r="J15">
            <v>41.4</v>
          </cell>
          <cell r="K15">
            <v>0</v>
          </cell>
        </row>
        <row r="16">
          <cell r="B16">
            <v>25.158333333333328</v>
          </cell>
          <cell r="C16">
            <v>30.6</v>
          </cell>
          <cell r="D16">
            <v>20.7</v>
          </cell>
          <cell r="E16">
            <v>76.458333333333329</v>
          </cell>
          <cell r="F16">
            <v>95</v>
          </cell>
          <cell r="G16">
            <v>52</v>
          </cell>
          <cell r="H16">
            <v>14.04</v>
          </cell>
          <cell r="I16" t="str">
            <v>S</v>
          </cell>
          <cell r="J16">
            <v>29.16</v>
          </cell>
          <cell r="K16">
            <v>0</v>
          </cell>
        </row>
        <row r="17">
          <cell r="B17">
            <v>23.579166666666666</v>
          </cell>
          <cell r="C17">
            <v>29.1</v>
          </cell>
          <cell r="D17">
            <v>19.7</v>
          </cell>
          <cell r="E17">
            <v>84.541666666666671</v>
          </cell>
          <cell r="F17">
            <v>97</v>
          </cell>
          <cell r="G17">
            <v>61</v>
          </cell>
          <cell r="H17">
            <v>16.2</v>
          </cell>
          <cell r="I17" t="str">
            <v>N</v>
          </cell>
          <cell r="J17">
            <v>33.480000000000004</v>
          </cell>
          <cell r="K17">
            <v>38.800000000000011</v>
          </cell>
        </row>
        <row r="18">
          <cell r="B18">
            <v>22.308333333333334</v>
          </cell>
          <cell r="C18">
            <v>27.3</v>
          </cell>
          <cell r="D18">
            <v>19.5</v>
          </cell>
          <cell r="E18">
            <v>86.75</v>
          </cell>
          <cell r="F18">
            <v>97</v>
          </cell>
          <cell r="G18">
            <v>62</v>
          </cell>
          <cell r="H18">
            <v>11.16</v>
          </cell>
          <cell r="I18" t="str">
            <v>N</v>
          </cell>
          <cell r="J18">
            <v>26.28</v>
          </cell>
          <cell r="K18">
            <v>33.399999999999991</v>
          </cell>
        </row>
        <row r="19">
          <cell r="B19">
            <v>23.224999999999998</v>
          </cell>
          <cell r="C19">
            <v>27.7</v>
          </cell>
          <cell r="D19">
            <v>20.9</v>
          </cell>
          <cell r="E19">
            <v>84</v>
          </cell>
          <cell r="F19">
            <v>94</v>
          </cell>
          <cell r="G19">
            <v>65</v>
          </cell>
          <cell r="H19">
            <v>16.2</v>
          </cell>
          <cell r="I19" t="str">
            <v>N</v>
          </cell>
          <cell r="J19">
            <v>35.28</v>
          </cell>
          <cell r="K19">
            <v>1.4000000000000001</v>
          </cell>
        </row>
        <row r="20">
          <cell r="B20">
            <v>23.5625</v>
          </cell>
          <cell r="C20">
            <v>28.6</v>
          </cell>
          <cell r="D20">
            <v>20.5</v>
          </cell>
          <cell r="E20">
            <v>84.458333333333329</v>
          </cell>
          <cell r="F20">
            <v>96</v>
          </cell>
          <cell r="G20">
            <v>63</v>
          </cell>
          <cell r="H20">
            <v>15.840000000000002</v>
          </cell>
          <cell r="I20" t="str">
            <v>N</v>
          </cell>
          <cell r="J20">
            <v>38.519999999999996</v>
          </cell>
          <cell r="K20">
            <v>3.8000000000000003</v>
          </cell>
        </row>
        <row r="21">
          <cell r="B21">
            <v>23.987500000000001</v>
          </cell>
          <cell r="C21">
            <v>30.3</v>
          </cell>
          <cell r="D21">
            <v>20.3</v>
          </cell>
          <cell r="E21">
            <v>80.583333333333329</v>
          </cell>
          <cell r="F21">
            <v>93</v>
          </cell>
          <cell r="G21">
            <v>55</v>
          </cell>
          <cell r="H21">
            <v>13.32</v>
          </cell>
          <cell r="I21" t="str">
            <v>NE</v>
          </cell>
          <cell r="J21">
            <v>50.76</v>
          </cell>
          <cell r="K21">
            <v>0</v>
          </cell>
        </row>
        <row r="22">
          <cell r="B22">
            <v>24.887499999999999</v>
          </cell>
          <cell r="C22">
            <v>32.1</v>
          </cell>
          <cell r="D22">
            <v>19.2</v>
          </cell>
          <cell r="E22">
            <v>75.916666666666671</v>
          </cell>
          <cell r="F22">
            <v>97</v>
          </cell>
          <cell r="G22">
            <v>40</v>
          </cell>
          <cell r="H22">
            <v>11.16</v>
          </cell>
          <cell r="I22" t="str">
            <v>N</v>
          </cell>
          <cell r="J22">
            <v>37.440000000000005</v>
          </cell>
          <cell r="K22">
            <v>0</v>
          </cell>
        </row>
        <row r="23">
          <cell r="B23">
            <v>25.608333333333331</v>
          </cell>
          <cell r="C23">
            <v>32.9</v>
          </cell>
          <cell r="D23">
            <v>19.899999999999999</v>
          </cell>
          <cell r="E23">
            <v>74.625</v>
          </cell>
          <cell r="F23">
            <v>97</v>
          </cell>
          <cell r="G23">
            <v>41</v>
          </cell>
          <cell r="H23">
            <v>11.520000000000001</v>
          </cell>
          <cell r="I23" t="str">
            <v>N</v>
          </cell>
          <cell r="J23">
            <v>30.96</v>
          </cell>
          <cell r="K23">
            <v>0</v>
          </cell>
        </row>
        <row r="24">
          <cell r="B24">
            <v>27.204166666666662</v>
          </cell>
          <cell r="C24">
            <v>33.700000000000003</v>
          </cell>
          <cell r="D24">
            <v>21</v>
          </cell>
          <cell r="E24">
            <v>66.166666666666671</v>
          </cell>
          <cell r="F24">
            <v>92</v>
          </cell>
          <cell r="G24">
            <v>34</v>
          </cell>
          <cell r="H24">
            <v>12.96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26.920833333333331</v>
          </cell>
          <cell r="C25">
            <v>32.700000000000003</v>
          </cell>
          <cell r="D25">
            <v>20.9</v>
          </cell>
          <cell r="E25">
            <v>69.583333333333329</v>
          </cell>
          <cell r="F25">
            <v>93</v>
          </cell>
          <cell r="G25">
            <v>48</v>
          </cell>
          <cell r="H25">
            <v>18.720000000000002</v>
          </cell>
          <cell r="I25" t="str">
            <v>N</v>
          </cell>
          <cell r="J25">
            <v>34.56</v>
          </cell>
          <cell r="K25">
            <v>0</v>
          </cell>
        </row>
        <row r="26">
          <cell r="B26">
            <v>25.995833333333334</v>
          </cell>
          <cell r="C26">
            <v>32.4</v>
          </cell>
          <cell r="D26">
            <v>20.8</v>
          </cell>
          <cell r="E26">
            <v>74.833333333333329</v>
          </cell>
          <cell r="F26">
            <v>94</v>
          </cell>
          <cell r="G26">
            <v>46</v>
          </cell>
          <cell r="H26">
            <v>13.68</v>
          </cell>
          <cell r="I26" t="str">
            <v>N</v>
          </cell>
          <cell r="J26">
            <v>28.8</v>
          </cell>
          <cell r="K26">
            <v>0</v>
          </cell>
        </row>
        <row r="27">
          <cell r="B27">
            <v>25.5625</v>
          </cell>
          <cell r="C27">
            <v>31.3</v>
          </cell>
          <cell r="D27">
            <v>22.3</v>
          </cell>
          <cell r="E27">
            <v>77.083333333333329</v>
          </cell>
          <cell r="F27">
            <v>94</v>
          </cell>
          <cell r="G27">
            <v>50</v>
          </cell>
          <cell r="H27">
            <v>20.16</v>
          </cell>
          <cell r="I27" t="str">
            <v>N</v>
          </cell>
          <cell r="J27">
            <v>35.28</v>
          </cell>
          <cell r="K27">
            <v>0</v>
          </cell>
        </row>
        <row r="28">
          <cell r="B28">
            <v>25.095833333333331</v>
          </cell>
          <cell r="C28">
            <v>31.8</v>
          </cell>
          <cell r="D28">
            <v>20.8</v>
          </cell>
          <cell r="E28">
            <v>78.833333333333329</v>
          </cell>
          <cell r="F28">
            <v>95</v>
          </cell>
          <cell r="G28">
            <v>51</v>
          </cell>
          <cell r="H28">
            <v>15.840000000000002</v>
          </cell>
          <cell r="I28" t="str">
            <v>N</v>
          </cell>
          <cell r="J28">
            <v>36.36</v>
          </cell>
          <cell r="K28">
            <v>0.6</v>
          </cell>
        </row>
        <row r="29">
          <cell r="B29">
            <v>23.658333333333331</v>
          </cell>
          <cell r="C29">
            <v>26.5</v>
          </cell>
          <cell r="D29">
            <v>19.600000000000001</v>
          </cell>
          <cell r="E29">
            <v>84.708333333333329</v>
          </cell>
          <cell r="F29">
            <v>97</v>
          </cell>
          <cell r="G29">
            <v>70</v>
          </cell>
          <cell r="H29">
            <v>15.120000000000001</v>
          </cell>
          <cell r="I29" t="str">
            <v>NO</v>
          </cell>
          <cell r="J29">
            <v>39.6</v>
          </cell>
          <cell r="K29">
            <v>30.999999999999996</v>
          </cell>
        </row>
        <row r="30">
          <cell r="B30">
            <v>25.041666666666661</v>
          </cell>
          <cell r="C30">
            <v>31.8</v>
          </cell>
          <cell r="D30">
            <v>20.6</v>
          </cell>
          <cell r="E30">
            <v>76.5</v>
          </cell>
          <cell r="F30">
            <v>96</v>
          </cell>
          <cell r="G30">
            <v>47</v>
          </cell>
          <cell r="H30">
            <v>13.68</v>
          </cell>
          <cell r="I30" t="str">
            <v>NE</v>
          </cell>
          <cell r="J30">
            <v>39.24</v>
          </cell>
          <cell r="K30">
            <v>0</v>
          </cell>
        </row>
        <row r="31">
          <cell r="B31">
            <v>25.504166666666666</v>
          </cell>
          <cell r="C31">
            <v>31.8</v>
          </cell>
          <cell r="D31">
            <v>20.399999999999999</v>
          </cell>
          <cell r="E31">
            <v>70.75</v>
          </cell>
          <cell r="F31">
            <v>92</v>
          </cell>
          <cell r="G31">
            <v>44</v>
          </cell>
          <cell r="H31">
            <v>16.2</v>
          </cell>
          <cell r="I31" t="str">
            <v>N</v>
          </cell>
          <cell r="J31">
            <v>29.16</v>
          </cell>
          <cell r="K31">
            <v>0</v>
          </cell>
        </row>
        <row r="32">
          <cell r="B32">
            <v>26.279166666666669</v>
          </cell>
          <cell r="C32">
            <v>32.700000000000003</v>
          </cell>
          <cell r="D32">
            <v>20.5</v>
          </cell>
          <cell r="E32">
            <v>67</v>
          </cell>
          <cell r="F32">
            <v>95</v>
          </cell>
          <cell r="G32">
            <v>34</v>
          </cell>
          <cell r="H32">
            <v>21.96</v>
          </cell>
          <cell r="I32" t="str">
            <v>NE</v>
          </cell>
          <cell r="J32">
            <v>44.28</v>
          </cell>
          <cell r="K32">
            <v>6.6</v>
          </cell>
        </row>
        <row r="33">
          <cell r="B33">
            <v>26.408333333333331</v>
          </cell>
          <cell r="C33">
            <v>33.5</v>
          </cell>
          <cell r="D33">
            <v>20.3</v>
          </cell>
          <cell r="E33">
            <v>63.875</v>
          </cell>
          <cell r="F33">
            <v>89</v>
          </cell>
          <cell r="G33">
            <v>30</v>
          </cell>
          <cell r="H33">
            <v>12.24</v>
          </cell>
          <cell r="I33" t="str">
            <v>N</v>
          </cell>
          <cell r="J33">
            <v>31.680000000000003</v>
          </cell>
          <cell r="K33">
            <v>0</v>
          </cell>
        </row>
        <row r="34">
          <cell r="B34">
            <v>27.237499999999997</v>
          </cell>
          <cell r="C34">
            <v>33</v>
          </cell>
          <cell r="D34">
            <v>20.6</v>
          </cell>
          <cell r="E34">
            <v>56.458333333333336</v>
          </cell>
          <cell r="F34">
            <v>84</v>
          </cell>
          <cell r="G34">
            <v>33</v>
          </cell>
          <cell r="H34">
            <v>15.48</v>
          </cell>
          <cell r="I34" t="str">
            <v>NE</v>
          </cell>
          <cell r="J34">
            <v>43.56</v>
          </cell>
          <cell r="K34">
            <v>0</v>
          </cell>
        </row>
        <row r="35">
          <cell r="B35">
            <v>26.554166666666664</v>
          </cell>
          <cell r="C35">
            <v>34.5</v>
          </cell>
          <cell r="D35">
            <v>21.5</v>
          </cell>
          <cell r="E35">
            <v>59.583333333333336</v>
          </cell>
          <cell r="F35">
            <v>82</v>
          </cell>
          <cell r="G35">
            <v>34</v>
          </cell>
          <cell r="H35">
            <v>28.08</v>
          </cell>
          <cell r="I35" t="str">
            <v>NE</v>
          </cell>
          <cell r="J35">
            <v>49.32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27.920833333333331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25.983333333333331</v>
          </cell>
        </row>
      </sheetData>
      <sheetData sheetId="4">
        <row r="5">
          <cell r="B5">
            <v>24.837499999999995</v>
          </cell>
        </row>
      </sheetData>
      <sheetData sheetId="5">
        <row r="5">
          <cell r="B5">
            <v>21.758333333333329</v>
          </cell>
        </row>
      </sheetData>
      <sheetData sheetId="6"/>
      <sheetData sheetId="7"/>
      <sheetData sheetId="8">
        <row r="5">
          <cell r="B5">
            <v>25.6875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25.95</v>
          </cell>
          <cell r="C5">
            <v>26.2</v>
          </cell>
          <cell r="D5">
            <v>24</v>
          </cell>
          <cell r="E5">
            <v>85.166666666666671</v>
          </cell>
          <cell r="F5">
            <v>94</v>
          </cell>
          <cell r="G5">
            <v>60</v>
          </cell>
          <cell r="H5">
            <v>24.48</v>
          </cell>
          <cell r="I5" t="str">
            <v>NE</v>
          </cell>
          <cell r="J5">
            <v>51.12</v>
          </cell>
          <cell r="K5">
            <v>0.60000000000000009</v>
          </cell>
        </row>
        <row r="6">
          <cell r="B6">
            <v>27.245833333333334</v>
          </cell>
          <cell r="C6">
            <v>33.6</v>
          </cell>
          <cell r="D6">
            <v>23.5</v>
          </cell>
          <cell r="E6">
            <v>78.166666666666671</v>
          </cell>
          <cell r="F6">
            <v>95</v>
          </cell>
          <cell r="G6">
            <v>49</v>
          </cell>
          <cell r="H6">
            <v>25.56</v>
          </cell>
          <cell r="I6" t="str">
            <v>N</v>
          </cell>
          <cell r="J6">
            <v>51.480000000000004</v>
          </cell>
          <cell r="K6">
            <v>2.6000000000000005</v>
          </cell>
        </row>
        <row r="7">
          <cell r="B7">
            <v>26.837500000000002</v>
          </cell>
          <cell r="C7">
            <v>33.799999999999997</v>
          </cell>
          <cell r="D7">
            <v>23.1</v>
          </cell>
          <cell r="E7">
            <v>77.125</v>
          </cell>
          <cell r="F7">
            <v>96</v>
          </cell>
          <cell r="G7">
            <v>49</v>
          </cell>
          <cell r="H7">
            <v>30.240000000000002</v>
          </cell>
          <cell r="I7" t="str">
            <v>NO</v>
          </cell>
          <cell r="J7">
            <v>56.519999999999996</v>
          </cell>
          <cell r="K7">
            <v>18.2</v>
          </cell>
        </row>
        <row r="8">
          <cell r="B8">
            <v>24.287499999999994</v>
          </cell>
          <cell r="C8">
            <v>28.8</v>
          </cell>
          <cell r="D8">
            <v>22.1</v>
          </cell>
          <cell r="E8">
            <v>89.541666666666671</v>
          </cell>
          <cell r="F8">
            <v>96</v>
          </cell>
          <cell r="G8">
            <v>69</v>
          </cell>
          <cell r="H8">
            <v>1.4400000000000002</v>
          </cell>
          <cell r="I8" t="str">
            <v>SE</v>
          </cell>
          <cell r="J8">
            <v>31.680000000000003</v>
          </cell>
          <cell r="K8">
            <v>17.799999999999997</v>
          </cell>
        </row>
        <row r="9">
          <cell r="B9">
            <v>25.4375</v>
          </cell>
          <cell r="C9">
            <v>31.5</v>
          </cell>
          <cell r="D9">
            <v>21.5</v>
          </cell>
          <cell r="E9">
            <v>81.083333333333329</v>
          </cell>
          <cell r="F9">
            <v>96</v>
          </cell>
          <cell r="G9">
            <v>56</v>
          </cell>
          <cell r="H9">
            <v>18.720000000000002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25.729166666666668</v>
          </cell>
          <cell r="C10">
            <v>31.3</v>
          </cell>
          <cell r="D10">
            <v>21.5</v>
          </cell>
          <cell r="E10">
            <v>79.083333333333329</v>
          </cell>
          <cell r="F10">
            <v>93</v>
          </cell>
          <cell r="G10">
            <v>58</v>
          </cell>
          <cell r="H10">
            <v>0.36000000000000004</v>
          </cell>
          <cell r="I10" t="str">
            <v>NE</v>
          </cell>
          <cell r="J10">
            <v>16.559999999999999</v>
          </cell>
          <cell r="K10">
            <v>0</v>
          </cell>
        </row>
        <row r="11">
          <cell r="B11">
            <v>25.074999999999992</v>
          </cell>
          <cell r="C11">
            <v>32.799999999999997</v>
          </cell>
          <cell r="D11">
            <v>20.7</v>
          </cell>
          <cell r="E11">
            <v>72.666666666666671</v>
          </cell>
          <cell r="F11">
            <v>87</v>
          </cell>
          <cell r="G11">
            <v>48</v>
          </cell>
          <cell r="H11">
            <v>17.64</v>
          </cell>
          <cell r="I11" t="str">
            <v>NE</v>
          </cell>
          <cell r="J11">
            <v>40.680000000000007</v>
          </cell>
          <cell r="K11">
            <v>0.4</v>
          </cell>
        </row>
        <row r="12">
          <cell r="B12">
            <v>23.545833333333334</v>
          </cell>
          <cell r="C12">
            <v>28</v>
          </cell>
          <cell r="D12">
            <v>21.5</v>
          </cell>
          <cell r="E12">
            <v>81.458333333333329</v>
          </cell>
          <cell r="F12">
            <v>90</v>
          </cell>
          <cell r="G12">
            <v>65</v>
          </cell>
          <cell r="H12">
            <v>19.440000000000001</v>
          </cell>
          <cell r="I12" t="str">
            <v>NO</v>
          </cell>
          <cell r="J12">
            <v>39.24</v>
          </cell>
          <cell r="K12">
            <v>4.6000000000000005</v>
          </cell>
        </row>
        <row r="13">
          <cell r="B13">
            <v>25.8</v>
          </cell>
          <cell r="C13">
            <v>32.299999999999997</v>
          </cell>
          <cell r="D13">
            <v>21.2</v>
          </cell>
          <cell r="E13">
            <v>75.333333333333329</v>
          </cell>
          <cell r="F13">
            <v>96</v>
          </cell>
          <cell r="G13">
            <v>45</v>
          </cell>
          <cell r="H13">
            <v>11.879999999999999</v>
          </cell>
          <cell r="I13" t="str">
            <v>N</v>
          </cell>
          <cell r="J13">
            <v>31.680000000000003</v>
          </cell>
          <cell r="K13">
            <v>0</v>
          </cell>
        </row>
        <row r="14">
          <cell r="B14">
            <v>27.475000000000005</v>
          </cell>
          <cell r="C14">
            <v>34</v>
          </cell>
          <cell r="D14">
            <v>21.8</v>
          </cell>
          <cell r="E14">
            <v>68.5</v>
          </cell>
          <cell r="F14">
            <v>93</v>
          </cell>
          <cell r="G14">
            <v>38</v>
          </cell>
          <cell r="H14">
            <v>14.04</v>
          </cell>
          <cell r="I14" t="str">
            <v>NE</v>
          </cell>
          <cell r="J14">
            <v>31.680000000000003</v>
          </cell>
          <cell r="K14">
            <v>0</v>
          </cell>
        </row>
        <row r="15">
          <cell r="B15">
            <v>28.2</v>
          </cell>
          <cell r="C15">
            <v>35.1</v>
          </cell>
          <cell r="D15">
            <v>22.2</v>
          </cell>
          <cell r="E15">
            <v>63.916666666666664</v>
          </cell>
          <cell r="F15">
            <v>91</v>
          </cell>
          <cell r="G15">
            <v>37</v>
          </cell>
          <cell r="H15">
            <v>11.520000000000001</v>
          </cell>
          <cell r="I15" t="str">
            <v>N</v>
          </cell>
          <cell r="J15">
            <v>45.36</v>
          </cell>
          <cell r="K15">
            <v>0</v>
          </cell>
        </row>
        <row r="16">
          <cell r="B16">
            <v>23.983333333333334</v>
          </cell>
          <cell r="C16">
            <v>30.9</v>
          </cell>
          <cell r="D16">
            <v>20.7</v>
          </cell>
          <cell r="E16">
            <v>81.625</v>
          </cell>
          <cell r="F16">
            <v>94</v>
          </cell>
          <cell r="G16">
            <v>55</v>
          </cell>
          <cell r="H16">
            <v>18.36</v>
          </cell>
          <cell r="I16" t="str">
            <v>S</v>
          </cell>
          <cell r="J16">
            <v>48.24</v>
          </cell>
          <cell r="K16">
            <v>8.8000000000000007</v>
          </cell>
        </row>
        <row r="17">
          <cell r="B17">
            <v>23.854166666666671</v>
          </cell>
          <cell r="C17">
            <v>29.9</v>
          </cell>
          <cell r="D17">
            <v>19.899999999999999</v>
          </cell>
          <cell r="E17">
            <v>83.833333333333329</v>
          </cell>
          <cell r="F17">
            <v>97</v>
          </cell>
          <cell r="G17">
            <v>60</v>
          </cell>
          <cell r="H17">
            <v>17.64</v>
          </cell>
          <cell r="I17" t="str">
            <v>N</v>
          </cell>
          <cell r="J17">
            <v>32.76</v>
          </cell>
          <cell r="K17">
            <v>50</v>
          </cell>
        </row>
        <row r="18">
          <cell r="B18">
            <v>23.343478260869563</v>
          </cell>
          <cell r="C18">
            <v>29.7</v>
          </cell>
          <cell r="D18">
            <v>20.2</v>
          </cell>
          <cell r="E18">
            <v>85.217391304347828</v>
          </cell>
          <cell r="F18">
            <v>100</v>
          </cell>
          <cell r="G18">
            <v>52</v>
          </cell>
          <cell r="H18">
            <v>4.6800000000000006</v>
          </cell>
          <cell r="I18" t="str">
            <v>NE</v>
          </cell>
          <cell r="J18">
            <v>30.240000000000002</v>
          </cell>
          <cell r="K18">
            <v>1.8</v>
          </cell>
        </row>
        <row r="19">
          <cell r="B19">
            <v>24.033333333333335</v>
          </cell>
          <cell r="C19">
            <v>29.8</v>
          </cell>
          <cell r="D19">
            <v>20.8</v>
          </cell>
          <cell r="E19">
            <v>81.541666666666671</v>
          </cell>
          <cell r="F19">
            <v>94</v>
          </cell>
          <cell r="G19">
            <v>56</v>
          </cell>
          <cell r="H19">
            <v>5.7600000000000007</v>
          </cell>
          <cell r="I19" t="str">
            <v>N</v>
          </cell>
          <cell r="J19">
            <v>34.92</v>
          </cell>
          <cell r="K19">
            <v>5.2</v>
          </cell>
        </row>
        <row r="20">
          <cell r="B20">
            <v>23.074999999999999</v>
          </cell>
          <cell r="C20">
            <v>31.4</v>
          </cell>
          <cell r="D20">
            <v>20.2</v>
          </cell>
          <cell r="E20">
            <v>85.583333333333329</v>
          </cell>
          <cell r="F20">
            <v>96</v>
          </cell>
          <cell r="G20">
            <v>54</v>
          </cell>
          <cell r="H20">
            <v>18.720000000000002</v>
          </cell>
          <cell r="I20" t="str">
            <v>NO</v>
          </cell>
          <cell r="J20">
            <v>42.480000000000004</v>
          </cell>
          <cell r="K20">
            <v>11.000000000000002</v>
          </cell>
        </row>
        <row r="21">
          <cell r="B21">
            <v>25.412499999999994</v>
          </cell>
          <cell r="C21">
            <v>34.200000000000003</v>
          </cell>
          <cell r="D21">
            <v>19.100000000000001</v>
          </cell>
          <cell r="E21">
            <v>76.75</v>
          </cell>
          <cell r="F21">
            <v>97</v>
          </cell>
          <cell r="G21">
            <v>42</v>
          </cell>
          <cell r="H21">
            <v>23.759999999999998</v>
          </cell>
          <cell r="I21" t="str">
            <v>NE</v>
          </cell>
          <cell r="J21">
            <v>39.24</v>
          </cell>
          <cell r="K21">
            <v>0.2</v>
          </cell>
        </row>
        <row r="22">
          <cell r="B22">
            <v>25.616666666666664</v>
          </cell>
          <cell r="C22">
            <v>33.1</v>
          </cell>
          <cell r="D22">
            <v>19.600000000000001</v>
          </cell>
          <cell r="E22">
            <v>75.625</v>
          </cell>
          <cell r="F22">
            <v>97</v>
          </cell>
          <cell r="G22">
            <v>40</v>
          </cell>
          <cell r="H22">
            <v>16.559999999999999</v>
          </cell>
          <cell r="I22" t="str">
            <v>NE</v>
          </cell>
          <cell r="J22">
            <v>39.24</v>
          </cell>
          <cell r="K22">
            <v>0</v>
          </cell>
        </row>
        <row r="23">
          <cell r="B23">
            <v>27.504166666666674</v>
          </cell>
          <cell r="C23">
            <v>33.9</v>
          </cell>
          <cell r="D23">
            <v>22.2</v>
          </cell>
          <cell r="E23">
            <v>69.791666666666671</v>
          </cell>
          <cell r="F23">
            <v>93</v>
          </cell>
          <cell r="G23">
            <v>40</v>
          </cell>
          <cell r="H23">
            <v>15.120000000000001</v>
          </cell>
          <cell r="I23" t="str">
            <v>L</v>
          </cell>
          <cell r="J23">
            <v>27.720000000000002</v>
          </cell>
          <cell r="K23">
            <v>0</v>
          </cell>
        </row>
        <row r="24">
          <cell r="B24">
            <v>27.629166666666674</v>
          </cell>
          <cell r="C24">
            <v>34.6</v>
          </cell>
          <cell r="D24">
            <v>20.8</v>
          </cell>
          <cell r="E24">
            <v>64.125</v>
          </cell>
          <cell r="F24">
            <v>94</v>
          </cell>
          <cell r="G24">
            <v>33</v>
          </cell>
          <cell r="H24">
            <v>11.879999999999999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28.062499999999989</v>
          </cell>
          <cell r="C25">
            <v>35.700000000000003</v>
          </cell>
          <cell r="D25">
            <v>22</v>
          </cell>
          <cell r="E25">
            <v>59.291666666666664</v>
          </cell>
          <cell r="F25">
            <v>75</v>
          </cell>
          <cell r="G25">
            <v>38</v>
          </cell>
          <cell r="H25">
            <v>14.04</v>
          </cell>
          <cell r="I25" t="str">
            <v>NE</v>
          </cell>
          <cell r="J25">
            <v>62.639999999999993</v>
          </cell>
          <cell r="K25">
            <v>0</v>
          </cell>
        </row>
        <row r="26">
          <cell r="B26">
            <v>27.770833333333332</v>
          </cell>
          <cell r="C26">
            <v>34</v>
          </cell>
          <cell r="D26">
            <v>21.8</v>
          </cell>
          <cell r="E26">
            <v>69.416666666666671</v>
          </cell>
          <cell r="F26">
            <v>93</v>
          </cell>
          <cell r="G26">
            <v>43</v>
          </cell>
          <cell r="H26">
            <v>10.08</v>
          </cell>
          <cell r="I26" t="str">
            <v>NE</v>
          </cell>
          <cell r="J26">
            <v>27.36</v>
          </cell>
          <cell r="K26">
            <v>0</v>
          </cell>
        </row>
        <row r="27">
          <cell r="B27">
            <v>26.825000000000003</v>
          </cell>
          <cell r="C27">
            <v>33.1</v>
          </cell>
          <cell r="D27">
            <v>22.7</v>
          </cell>
          <cell r="E27">
            <v>74.666666666666671</v>
          </cell>
          <cell r="F27">
            <v>94</v>
          </cell>
          <cell r="G27">
            <v>48</v>
          </cell>
          <cell r="H27">
            <v>11.16</v>
          </cell>
          <cell r="I27" t="str">
            <v>N</v>
          </cell>
          <cell r="J27">
            <v>31.319999999999997</v>
          </cell>
          <cell r="K27">
            <v>0</v>
          </cell>
        </row>
        <row r="28">
          <cell r="B28">
            <v>27.941666666666666</v>
          </cell>
          <cell r="C28">
            <v>36</v>
          </cell>
          <cell r="D28">
            <v>23.1</v>
          </cell>
          <cell r="E28">
            <v>67.5</v>
          </cell>
          <cell r="F28">
            <v>87</v>
          </cell>
          <cell r="G28">
            <v>37</v>
          </cell>
          <cell r="H28">
            <v>12.6</v>
          </cell>
          <cell r="I28" t="str">
            <v>NO</v>
          </cell>
          <cell r="J28">
            <v>37.800000000000004</v>
          </cell>
          <cell r="K28">
            <v>0</v>
          </cell>
        </row>
        <row r="29">
          <cell r="B29">
            <v>25.074999999999999</v>
          </cell>
          <cell r="C29">
            <v>31.7</v>
          </cell>
          <cell r="D29">
            <v>22.1</v>
          </cell>
          <cell r="E29">
            <v>82.875</v>
          </cell>
          <cell r="F29">
            <v>96</v>
          </cell>
          <cell r="G29">
            <v>55</v>
          </cell>
          <cell r="H29">
            <v>16.2</v>
          </cell>
          <cell r="I29" t="str">
            <v>NO</v>
          </cell>
          <cell r="J29">
            <v>53.64</v>
          </cell>
          <cell r="K29">
            <v>38.600000000000009</v>
          </cell>
        </row>
        <row r="30">
          <cell r="B30">
            <v>25.783333333333331</v>
          </cell>
          <cell r="C30">
            <v>33.6</v>
          </cell>
          <cell r="D30">
            <v>21.1</v>
          </cell>
          <cell r="E30">
            <v>78.083333333333329</v>
          </cell>
          <cell r="F30">
            <v>97</v>
          </cell>
          <cell r="G30">
            <v>44</v>
          </cell>
          <cell r="H30">
            <v>20.88</v>
          </cell>
          <cell r="I30" t="str">
            <v>NE</v>
          </cell>
          <cell r="J30">
            <v>39.6</v>
          </cell>
          <cell r="K30">
            <v>0</v>
          </cell>
        </row>
        <row r="31">
          <cell r="B31">
            <v>26.608333333333334</v>
          </cell>
          <cell r="C31">
            <v>33.799999999999997</v>
          </cell>
          <cell r="D31">
            <v>21.4</v>
          </cell>
          <cell r="E31">
            <v>70.666666666666671</v>
          </cell>
          <cell r="F31">
            <v>94</v>
          </cell>
          <cell r="G31">
            <v>40</v>
          </cell>
          <cell r="H31">
            <v>5.4</v>
          </cell>
          <cell r="I31" t="str">
            <v>NE</v>
          </cell>
          <cell r="J31">
            <v>24.840000000000003</v>
          </cell>
          <cell r="K31">
            <v>0</v>
          </cell>
        </row>
        <row r="32">
          <cell r="B32">
            <v>27.5</v>
          </cell>
          <cell r="C32">
            <v>34.299999999999997</v>
          </cell>
          <cell r="D32">
            <v>21.5</v>
          </cell>
          <cell r="E32">
            <v>65.041666666666671</v>
          </cell>
          <cell r="F32">
            <v>89</v>
          </cell>
          <cell r="G32">
            <v>35</v>
          </cell>
          <cell r="H32">
            <v>13.32</v>
          </cell>
          <cell r="I32" t="str">
            <v>NE</v>
          </cell>
          <cell r="J32">
            <v>35.64</v>
          </cell>
          <cell r="K32">
            <v>0</v>
          </cell>
        </row>
        <row r="33">
          <cell r="B33">
            <v>28.112499999999997</v>
          </cell>
          <cell r="C33">
            <v>35.299999999999997</v>
          </cell>
          <cell r="D33">
            <v>21.7</v>
          </cell>
          <cell r="E33">
            <v>61.416666666666664</v>
          </cell>
          <cell r="F33">
            <v>89</v>
          </cell>
          <cell r="G33">
            <v>29</v>
          </cell>
          <cell r="H33">
            <v>8.2799999999999994</v>
          </cell>
          <cell r="I33" t="str">
            <v>N</v>
          </cell>
          <cell r="J33">
            <v>27</v>
          </cell>
          <cell r="K33">
            <v>0</v>
          </cell>
        </row>
        <row r="34">
          <cell r="B34">
            <v>27.891666666666666</v>
          </cell>
          <cell r="C34">
            <v>35.5</v>
          </cell>
          <cell r="D34">
            <v>20.399999999999999</v>
          </cell>
          <cell r="E34">
            <v>60</v>
          </cell>
          <cell r="F34">
            <v>93</v>
          </cell>
          <cell r="G34">
            <v>28</v>
          </cell>
          <cell r="H34">
            <v>15.48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B35">
            <v>27.729166666666668</v>
          </cell>
          <cell r="C35">
            <v>37</v>
          </cell>
          <cell r="D35">
            <v>22</v>
          </cell>
          <cell r="E35">
            <v>63.916666666666664</v>
          </cell>
          <cell r="F35">
            <v>90</v>
          </cell>
          <cell r="G35">
            <v>31</v>
          </cell>
          <cell r="H35">
            <v>19.079999999999998</v>
          </cell>
          <cell r="I35" t="str">
            <v>O</v>
          </cell>
          <cell r="J35">
            <v>39.24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28.091666666666665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26.354166666666668</v>
          </cell>
        </row>
      </sheetData>
      <sheetData sheetId="4">
        <row r="5">
          <cell r="B5">
            <v>24.287500000000005</v>
          </cell>
        </row>
      </sheetData>
      <sheetData sheetId="5">
        <row r="5">
          <cell r="B5">
            <v>21.791666666666671</v>
          </cell>
        </row>
      </sheetData>
      <sheetData sheetId="6"/>
      <sheetData sheetId="7"/>
      <sheetData sheetId="8">
        <row r="5">
          <cell r="B5">
            <v>23.320833333333336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27.058333333333341</v>
          </cell>
          <cell r="C5">
            <v>31.9</v>
          </cell>
          <cell r="D5">
            <v>24.6</v>
          </cell>
          <cell r="E5">
            <v>80</v>
          </cell>
          <cell r="F5">
            <v>88</v>
          </cell>
          <cell r="G5">
            <v>66</v>
          </cell>
          <cell r="H5">
            <v>18</v>
          </cell>
          <cell r="I5" t="str">
            <v>N</v>
          </cell>
          <cell r="J5">
            <v>40.680000000000007</v>
          </cell>
          <cell r="K5">
            <v>0</v>
          </cell>
        </row>
        <row r="6">
          <cell r="B6">
            <v>28.149999999999995</v>
          </cell>
          <cell r="C6">
            <v>33.700000000000003</v>
          </cell>
          <cell r="D6">
            <v>24.5</v>
          </cell>
          <cell r="E6">
            <v>72.916666666666671</v>
          </cell>
          <cell r="F6">
            <v>90</v>
          </cell>
          <cell r="G6">
            <v>47</v>
          </cell>
          <cell r="H6">
            <v>22.32</v>
          </cell>
          <cell r="I6" t="str">
            <v>N</v>
          </cell>
          <cell r="J6">
            <v>42.480000000000004</v>
          </cell>
          <cell r="K6">
            <v>0</v>
          </cell>
        </row>
        <row r="7">
          <cell r="B7">
            <v>28.474999999999994</v>
          </cell>
          <cell r="C7">
            <v>34.1</v>
          </cell>
          <cell r="D7">
            <v>24.6</v>
          </cell>
          <cell r="E7">
            <v>69.833333333333329</v>
          </cell>
          <cell r="F7">
            <v>86</v>
          </cell>
          <cell r="G7">
            <v>46</v>
          </cell>
          <cell r="H7">
            <v>13.32</v>
          </cell>
          <cell r="I7" t="str">
            <v>N</v>
          </cell>
          <cell r="J7">
            <v>42.84</v>
          </cell>
          <cell r="K7">
            <v>0</v>
          </cell>
        </row>
        <row r="8">
          <cell r="B8">
            <v>26.500000000000004</v>
          </cell>
          <cell r="C8">
            <v>32.299999999999997</v>
          </cell>
          <cell r="D8">
            <v>23.2</v>
          </cell>
          <cell r="E8">
            <v>78.791666666666671</v>
          </cell>
          <cell r="F8">
            <v>91</v>
          </cell>
          <cell r="G8">
            <v>56</v>
          </cell>
          <cell r="H8">
            <v>11.879999999999999</v>
          </cell>
          <cell r="I8" t="str">
            <v>L</v>
          </cell>
          <cell r="J8">
            <v>33.480000000000004</v>
          </cell>
          <cell r="K8">
            <v>0.60000000000000009</v>
          </cell>
        </row>
        <row r="9">
          <cell r="B9">
            <v>27.174999999999994</v>
          </cell>
          <cell r="C9">
            <v>34.5</v>
          </cell>
          <cell r="D9">
            <v>21.9</v>
          </cell>
          <cell r="E9">
            <v>73.75</v>
          </cell>
          <cell r="F9">
            <v>95</v>
          </cell>
          <cell r="G9">
            <v>40</v>
          </cell>
          <cell r="H9">
            <v>10.08</v>
          </cell>
          <cell r="I9" t="str">
            <v>NE</v>
          </cell>
          <cell r="J9">
            <v>21.96</v>
          </cell>
          <cell r="K9">
            <v>0</v>
          </cell>
        </row>
        <row r="10">
          <cell r="B10">
            <v>27.762500000000006</v>
          </cell>
          <cell r="C10">
            <v>33.299999999999997</v>
          </cell>
          <cell r="D10">
            <v>23</v>
          </cell>
          <cell r="E10">
            <v>67.125</v>
          </cell>
          <cell r="F10">
            <v>90</v>
          </cell>
          <cell r="G10">
            <v>51</v>
          </cell>
          <cell r="H10">
            <v>12.6</v>
          </cell>
          <cell r="I10" t="str">
            <v>SE</v>
          </cell>
          <cell r="J10">
            <v>22.32</v>
          </cell>
          <cell r="K10">
            <v>0</v>
          </cell>
        </row>
        <row r="11">
          <cell r="B11">
            <v>27.108333333333331</v>
          </cell>
          <cell r="C11">
            <v>33</v>
          </cell>
          <cell r="D11">
            <v>20.8</v>
          </cell>
          <cell r="E11">
            <v>71.75</v>
          </cell>
          <cell r="F11">
            <v>93</v>
          </cell>
          <cell r="G11">
            <v>41</v>
          </cell>
          <cell r="H11">
            <v>18</v>
          </cell>
          <cell r="I11" t="str">
            <v>N</v>
          </cell>
          <cell r="J11">
            <v>42.84</v>
          </cell>
          <cell r="K11">
            <v>4.8000000000000007</v>
          </cell>
        </row>
        <row r="12">
          <cell r="B12">
            <v>26.304166666666671</v>
          </cell>
          <cell r="C12">
            <v>32.1</v>
          </cell>
          <cell r="D12">
            <v>21.9</v>
          </cell>
          <cell r="E12">
            <v>70.875</v>
          </cell>
          <cell r="F12">
            <v>89</v>
          </cell>
          <cell r="G12">
            <v>47</v>
          </cell>
          <cell r="H12">
            <v>16.920000000000002</v>
          </cell>
          <cell r="I12" t="str">
            <v>N</v>
          </cell>
          <cell r="J12">
            <v>39.6</v>
          </cell>
          <cell r="K12">
            <v>0</v>
          </cell>
        </row>
        <row r="13">
          <cell r="B13">
            <v>26.537499999999998</v>
          </cell>
          <cell r="C13">
            <v>33.4</v>
          </cell>
          <cell r="D13">
            <v>21.9</v>
          </cell>
          <cell r="E13">
            <v>73.416666666666671</v>
          </cell>
          <cell r="F13">
            <v>92</v>
          </cell>
          <cell r="G13">
            <v>44</v>
          </cell>
          <cell r="H13">
            <v>13.68</v>
          </cell>
          <cell r="I13" t="str">
            <v>L</v>
          </cell>
          <cell r="J13">
            <v>30.6</v>
          </cell>
          <cell r="K13">
            <v>0.2</v>
          </cell>
        </row>
        <row r="14">
          <cell r="B14">
            <v>28.133333333333336</v>
          </cell>
          <cell r="C14">
            <v>34.700000000000003</v>
          </cell>
          <cell r="D14">
            <v>23</v>
          </cell>
          <cell r="E14">
            <v>65.125</v>
          </cell>
          <cell r="F14">
            <v>88</v>
          </cell>
          <cell r="G14">
            <v>35</v>
          </cell>
          <cell r="H14">
            <v>15.840000000000002</v>
          </cell>
          <cell r="I14" t="str">
            <v>N</v>
          </cell>
          <cell r="J14">
            <v>31.319999999999997</v>
          </cell>
          <cell r="K14">
            <v>0</v>
          </cell>
        </row>
        <row r="15">
          <cell r="B15">
            <v>28.908333333333342</v>
          </cell>
          <cell r="C15">
            <v>35.200000000000003</v>
          </cell>
          <cell r="D15">
            <v>22.7</v>
          </cell>
          <cell r="E15">
            <v>62.208333333333336</v>
          </cell>
          <cell r="F15">
            <v>92</v>
          </cell>
          <cell r="G15">
            <v>33</v>
          </cell>
          <cell r="H15">
            <v>15.840000000000002</v>
          </cell>
          <cell r="I15" t="str">
            <v>SE</v>
          </cell>
          <cell r="J15">
            <v>29.52</v>
          </cell>
          <cell r="K15">
            <v>0</v>
          </cell>
        </row>
        <row r="16">
          <cell r="B16">
            <v>25.841666666666672</v>
          </cell>
          <cell r="C16">
            <v>32.299999999999997</v>
          </cell>
          <cell r="D16">
            <v>22.3</v>
          </cell>
          <cell r="E16">
            <v>77.666666666666671</v>
          </cell>
          <cell r="F16">
            <v>95</v>
          </cell>
          <cell r="G16">
            <v>49</v>
          </cell>
          <cell r="H16">
            <v>20.16</v>
          </cell>
          <cell r="I16" t="str">
            <v>O</v>
          </cell>
          <cell r="J16">
            <v>37.800000000000004</v>
          </cell>
          <cell r="K16">
            <v>25.4</v>
          </cell>
        </row>
        <row r="17">
          <cell r="B17">
            <v>25.770833333333332</v>
          </cell>
          <cell r="C17">
            <v>31.4</v>
          </cell>
          <cell r="D17">
            <v>22.4</v>
          </cell>
          <cell r="E17">
            <v>77.958333333333329</v>
          </cell>
          <cell r="F17">
            <v>92</v>
          </cell>
          <cell r="G17">
            <v>51</v>
          </cell>
          <cell r="H17">
            <v>13.32</v>
          </cell>
          <cell r="I17" t="str">
            <v>N</v>
          </cell>
          <cell r="J17">
            <v>27</v>
          </cell>
          <cell r="K17">
            <v>0</v>
          </cell>
        </row>
        <row r="18">
          <cell r="B18">
            <v>25.549999999999997</v>
          </cell>
          <cell r="C18">
            <v>31.3</v>
          </cell>
          <cell r="D18">
            <v>22.2</v>
          </cell>
          <cell r="E18">
            <v>76.666666666666671</v>
          </cell>
          <cell r="F18">
            <v>94</v>
          </cell>
          <cell r="G18">
            <v>49</v>
          </cell>
          <cell r="H18">
            <v>15.840000000000002</v>
          </cell>
          <cell r="I18" t="str">
            <v>N</v>
          </cell>
          <cell r="J18">
            <v>27.36</v>
          </cell>
          <cell r="K18">
            <v>1.7999999999999998</v>
          </cell>
        </row>
        <row r="19">
          <cell r="B19">
            <v>24.900000000000002</v>
          </cell>
          <cell r="C19">
            <v>29.1</v>
          </cell>
          <cell r="D19">
            <v>21.8</v>
          </cell>
          <cell r="E19">
            <v>80.208333333333329</v>
          </cell>
          <cell r="F19">
            <v>94</v>
          </cell>
          <cell r="G19">
            <v>61</v>
          </cell>
          <cell r="H19">
            <v>20.16</v>
          </cell>
          <cell r="I19" t="str">
            <v>N</v>
          </cell>
          <cell r="J19">
            <v>46.080000000000005</v>
          </cell>
          <cell r="K19">
            <v>5.1999999999999993</v>
          </cell>
        </row>
        <row r="20">
          <cell r="B20">
            <v>25.641666666666666</v>
          </cell>
          <cell r="C20">
            <v>30.6</v>
          </cell>
          <cell r="D20">
            <v>22.1</v>
          </cell>
          <cell r="E20">
            <v>81.041666666666671</v>
          </cell>
          <cell r="F20">
            <v>95</v>
          </cell>
          <cell r="G20">
            <v>57</v>
          </cell>
          <cell r="H20">
            <v>11.16</v>
          </cell>
          <cell r="I20" t="str">
            <v>N</v>
          </cell>
          <cell r="J20">
            <v>24.12</v>
          </cell>
          <cell r="K20">
            <v>0</v>
          </cell>
        </row>
        <row r="21">
          <cell r="B21">
            <v>25.925000000000001</v>
          </cell>
          <cell r="C21">
            <v>32.6</v>
          </cell>
          <cell r="D21">
            <v>23</v>
          </cell>
          <cell r="E21">
            <v>80.166666666666671</v>
          </cell>
          <cell r="F21">
            <v>94</v>
          </cell>
          <cell r="G21">
            <v>51</v>
          </cell>
          <cell r="H21">
            <v>12.24</v>
          </cell>
          <cell r="I21" t="str">
            <v>L</v>
          </cell>
          <cell r="J21">
            <v>34.200000000000003</v>
          </cell>
          <cell r="K21">
            <v>1.2000000000000002</v>
          </cell>
        </row>
        <row r="22">
          <cell r="B22">
            <v>25.612499999999997</v>
          </cell>
          <cell r="C22">
            <v>32.700000000000003</v>
          </cell>
          <cell r="D22">
            <v>21</v>
          </cell>
          <cell r="E22">
            <v>78.625</v>
          </cell>
          <cell r="F22">
            <v>95</v>
          </cell>
          <cell r="G22">
            <v>50</v>
          </cell>
          <cell r="H22">
            <v>10.8</v>
          </cell>
          <cell r="I22" t="str">
            <v>N</v>
          </cell>
          <cell r="J22">
            <v>32.76</v>
          </cell>
          <cell r="K22">
            <v>0.2</v>
          </cell>
        </row>
        <row r="23">
          <cell r="B23">
            <v>26.237499999999997</v>
          </cell>
          <cell r="C23">
            <v>33</v>
          </cell>
          <cell r="D23">
            <v>20.7</v>
          </cell>
          <cell r="E23">
            <v>73.875</v>
          </cell>
          <cell r="F23">
            <v>94</v>
          </cell>
          <cell r="G23">
            <v>46</v>
          </cell>
          <cell r="H23">
            <v>17.64</v>
          </cell>
          <cell r="I23" t="str">
            <v>NE</v>
          </cell>
          <cell r="J23">
            <v>34.56</v>
          </cell>
          <cell r="K23">
            <v>0.60000000000000009</v>
          </cell>
        </row>
        <row r="24">
          <cell r="B24">
            <v>27.158333333333331</v>
          </cell>
          <cell r="C24">
            <v>33.299999999999997</v>
          </cell>
          <cell r="D24">
            <v>21.5</v>
          </cell>
          <cell r="E24">
            <v>72.375</v>
          </cell>
          <cell r="F24">
            <v>94</v>
          </cell>
          <cell r="G24">
            <v>46</v>
          </cell>
          <cell r="H24">
            <v>14.76</v>
          </cell>
          <cell r="I24" t="str">
            <v>N</v>
          </cell>
          <cell r="J24">
            <v>33.840000000000003</v>
          </cell>
          <cell r="K24">
            <v>19.2</v>
          </cell>
        </row>
        <row r="25">
          <cell r="B25">
            <v>27.262499999999992</v>
          </cell>
          <cell r="C25">
            <v>32.5</v>
          </cell>
          <cell r="D25">
            <v>22.9</v>
          </cell>
          <cell r="E25">
            <v>72.291666666666671</v>
          </cell>
          <cell r="F25">
            <v>92</v>
          </cell>
          <cell r="G25">
            <v>46</v>
          </cell>
          <cell r="H25">
            <v>16.920000000000002</v>
          </cell>
          <cell r="I25" t="str">
            <v>N</v>
          </cell>
          <cell r="J25">
            <v>33.840000000000003</v>
          </cell>
          <cell r="K25">
            <v>0</v>
          </cell>
        </row>
        <row r="26">
          <cell r="B26">
            <v>27.362499999999997</v>
          </cell>
          <cell r="C26">
            <v>33</v>
          </cell>
          <cell r="D26">
            <v>23.6</v>
          </cell>
          <cell r="E26">
            <v>73.5</v>
          </cell>
          <cell r="F26">
            <v>91</v>
          </cell>
          <cell r="G26">
            <v>49</v>
          </cell>
          <cell r="H26">
            <v>17.64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26.766666666666669</v>
          </cell>
          <cell r="C27">
            <v>31.5</v>
          </cell>
          <cell r="D27">
            <v>23.4</v>
          </cell>
          <cell r="E27">
            <v>75.583333333333329</v>
          </cell>
          <cell r="F27">
            <v>91</v>
          </cell>
          <cell r="G27">
            <v>56</v>
          </cell>
          <cell r="H27">
            <v>20.52</v>
          </cell>
          <cell r="I27" t="str">
            <v>N</v>
          </cell>
          <cell r="J27">
            <v>36</v>
          </cell>
          <cell r="K27">
            <v>0</v>
          </cell>
        </row>
        <row r="28">
          <cell r="B28">
            <v>27.579166666666666</v>
          </cell>
          <cell r="C28">
            <v>33.299999999999997</v>
          </cell>
          <cell r="D28">
            <v>23.4</v>
          </cell>
          <cell r="E28">
            <v>71.666666666666671</v>
          </cell>
          <cell r="F28">
            <v>91</v>
          </cell>
          <cell r="G28">
            <v>48</v>
          </cell>
          <cell r="H28">
            <v>16.920000000000002</v>
          </cell>
          <cell r="I28" t="str">
            <v>N</v>
          </cell>
          <cell r="J28">
            <v>37.080000000000005</v>
          </cell>
          <cell r="K28">
            <v>0</v>
          </cell>
        </row>
        <row r="29">
          <cell r="B29">
            <v>24.679166666666671</v>
          </cell>
          <cell r="C29">
            <v>29.1</v>
          </cell>
          <cell r="D29">
            <v>21.9</v>
          </cell>
          <cell r="E29">
            <v>84.583333333333329</v>
          </cell>
          <cell r="F29">
            <v>95</v>
          </cell>
          <cell r="G29">
            <v>63</v>
          </cell>
          <cell r="H29">
            <v>21.240000000000002</v>
          </cell>
          <cell r="I29" t="str">
            <v>N</v>
          </cell>
          <cell r="J29">
            <v>38.519999999999996</v>
          </cell>
          <cell r="K29">
            <v>16.799999999999997</v>
          </cell>
        </row>
        <row r="30">
          <cell r="B30">
            <v>24.900000000000002</v>
          </cell>
          <cell r="C30">
            <v>31.9</v>
          </cell>
          <cell r="D30">
            <v>22.1</v>
          </cell>
          <cell r="E30">
            <v>82.75</v>
          </cell>
          <cell r="F30">
            <v>95</v>
          </cell>
          <cell r="G30">
            <v>50</v>
          </cell>
          <cell r="H30">
            <v>14.4</v>
          </cell>
          <cell r="I30" t="str">
            <v>L</v>
          </cell>
          <cell r="J30">
            <v>39.6</v>
          </cell>
          <cell r="K30">
            <v>2.4</v>
          </cell>
        </row>
        <row r="31">
          <cell r="B31">
            <v>25.741666666666671</v>
          </cell>
          <cell r="C31">
            <v>32.1</v>
          </cell>
          <cell r="D31">
            <v>20.8</v>
          </cell>
          <cell r="E31">
            <v>73.875</v>
          </cell>
          <cell r="F31">
            <v>94</v>
          </cell>
          <cell r="G31">
            <v>45</v>
          </cell>
          <cell r="H31">
            <v>17.64</v>
          </cell>
          <cell r="I31" t="str">
            <v>N</v>
          </cell>
          <cell r="J31">
            <v>30.240000000000002</v>
          </cell>
          <cell r="K31">
            <v>0</v>
          </cell>
        </row>
        <row r="32">
          <cell r="B32">
            <v>26.783333333333335</v>
          </cell>
          <cell r="C32">
            <v>34.1</v>
          </cell>
          <cell r="D32">
            <v>21.6</v>
          </cell>
          <cell r="E32">
            <v>70.541666666666671</v>
          </cell>
          <cell r="F32">
            <v>93</v>
          </cell>
          <cell r="G32">
            <v>40</v>
          </cell>
          <cell r="H32">
            <v>14.4</v>
          </cell>
          <cell r="I32" t="str">
            <v>N</v>
          </cell>
          <cell r="J32">
            <v>37.800000000000004</v>
          </cell>
          <cell r="K32">
            <v>4.2</v>
          </cell>
        </row>
        <row r="33">
          <cell r="B33">
            <v>25.379166666666666</v>
          </cell>
          <cell r="C33">
            <v>34</v>
          </cell>
          <cell r="D33">
            <v>20.100000000000001</v>
          </cell>
          <cell r="E33">
            <v>74.458333333333329</v>
          </cell>
          <cell r="F33">
            <v>96</v>
          </cell>
          <cell r="G33">
            <v>38</v>
          </cell>
          <cell r="H33">
            <v>9.7200000000000006</v>
          </cell>
          <cell r="I33" t="str">
            <v>NE</v>
          </cell>
          <cell r="J33">
            <v>26.28</v>
          </cell>
          <cell r="K33">
            <v>0</v>
          </cell>
        </row>
        <row r="34">
          <cell r="B34">
            <v>27.170833333333338</v>
          </cell>
          <cell r="C34">
            <v>34.700000000000003</v>
          </cell>
          <cell r="D34">
            <v>21</v>
          </cell>
          <cell r="E34">
            <v>68.5</v>
          </cell>
          <cell r="F34">
            <v>93</v>
          </cell>
          <cell r="G34">
            <v>32</v>
          </cell>
          <cell r="H34">
            <v>15.120000000000001</v>
          </cell>
          <cell r="I34" t="str">
            <v>SE</v>
          </cell>
          <cell r="J34">
            <v>27.720000000000002</v>
          </cell>
          <cell r="K34">
            <v>0</v>
          </cell>
        </row>
        <row r="35">
          <cell r="B35">
            <v>27.600000000000009</v>
          </cell>
          <cell r="C35">
            <v>35.299999999999997</v>
          </cell>
          <cell r="D35">
            <v>21.5</v>
          </cell>
          <cell r="E35">
            <v>66.291666666666671</v>
          </cell>
          <cell r="F35">
            <v>92</v>
          </cell>
          <cell r="G35">
            <v>35</v>
          </cell>
          <cell r="H35">
            <v>15.840000000000002</v>
          </cell>
          <cell r="I35" t="str">
            <v>SE</v>
          </cell>
          <cell r="J35">
            <v>38.159999999999997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28.462499999999995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27.600000000000005</v>
          </cell>
        </row>
      </sheetData>
      <sheetData sheetId="4">
        <row r="5">
          <cell r="B5">
            <v>24.816666666666666</v>
          </cell>
        </row>
      </sheetData>
      <sheetData sheetId="5">
        <row r="5">
          <cell r="B5">
            <v>24.391666666666666</v>
          </cell>
        </row>
      </sheetData>
      <sheetData sheetId="6"/>
      <sheetData sheetId="7"/>
      <sheetData sheetId="8">
        <row r="5">
          <cell r="B5">
            <v>26.516666666666666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27.487499999999997</v>
          </cell>
          <cell r="C5">
            <v>28.4</v>
          </cell>
          <cell r="D5">
            <v>24.8</v>
          </cell>
          <cell r="E5">
            <v>74.375</v>
          </cell>
          <cell r="F5">
            <v>86</v>
          </cell>
          <cell r="G5">
            <v>59</v>
          </cell>
          <cell r="H5">
            <v>14.76</v>
          </cell>
          <cell r="I5" t="str">
            <v>N</v>
          </cell>
          <cell r="J5">
            <v>37.440000000000005</v>
          </cell>
          <cell r="K5">
            <v>0.4</v>
          </cell>
        </row>
        <row r="6">
          <cell r="B6">
            <v>28.245833333333337</v>
          </cell>
          <cell r="C6">
            <v>33.9</v>
          </cell>
          <cell r="D6">
            <v>23.7</v>
          </cell>
          <cell r="E6">
            <v>69.208333333333329</v>
          </cell>
          <cell r="F6">
            <v>88</v>
          </cell>
          <cell r="G6">
            <v>47</v>
          </cell>
          <cell r="H6">
            <v>19.079999999999998</v>
          </cell>
          <cell r="I6" t="str">
            <v>N</v>
          </cell>
          <cell r="J6">
            <v>44.28</v>
          </cell>
          <cell r="K6">
            <v>0</v>
          </cell>
        </row>
        <row r="7">
          <cell r="B7">
            <v>26.954166666666662</v>
          </cell>
          <cell r="C7">
            <v>33.9</v>
          </cell>
          <cell r="D7">
            <v>23.6</v>
          </cell>
          <cell r="E7">
            <v>72.916666666666671</v>
          </cell>
          <cell r="F7">
            <v>89</v>
          </cell>
          <cell r="G7">
            <v>49</v>
          </cell>
          <cell r="H7">
            <v>13.32</v>
          </cell>
          <cell r="I7" t="str">
            <v>N</v>
          </cell>
          <cell r="J7">
            <v>46.440000000000005</v>
          </cell>
          <cell r="K7">
            <v>2</v>
          </cell>
        </row>
        <row r="8">
          <cell r="B8">
            <v>24.175000000000001</v>
          </cell>
          <cell r="C8">
            <v>29.6</v>
          </cell>
          <cell r="D8">
            <v>20.9</v>
          </cell>
          <cell r="E8">
            <v>86.958333333333329</v>
          </cell>
          <cell r="F8">
            <v>95</v>
          </cell>
          <cell r="G8">
            <v>58</v>
          </cell>
          <cell r="H8">
            <v>7.9200000000000008</v>
          </cell>
          <cell r="I8" t="str">
            <v>SE</v>
          </cell>
          <cell r="J8">
            <v>45.36</v>
          </cell>
          <cell r="K8">
            <v>15.6</v>
          </cell>
        </row>
        <row r="9">
          <cell r="B9">
            <v>25.466666666666665</v>
          </cell>
          <cell r="C9">
            <v>33.700000000000003</v>
          </cell>
          <cell r="D9">
            <v>21.6</v>
          </cell>
          <cell r="E9">
            <v>79.791666666666671</v>
          </cell>
          <cell r="F9">
            <v>95</v>
          </cell>
          <cell r="G9">
            <v>44</v>
          </cell>
          <cell r="H9">
            <v>11.520000000000001</v>
          </cell>
          <cell r="I9" t="str">
            <v>NE</v>
          </cell>
          <cell r="J9">
            <v>39.6</v>
          </cell>
          <cell r="K9">
            <v>7.8000000000000007</v>
          </cell>
        </row>
        <row r="10">
          <cell r="B10">
            <v>25.437499999999996</v>
          </cell>
          <cell r="C10">
            <v>32.1</v>
          </cell>
          <cell r="D10">
            <v>20.6</v>
          </cell>
          <cell r="E10">
            <v>78.791666666666671</v>
          </cell>
          <cell r="F10">
            <v>96</v>
          </cell>
          <cell r="G10">
            <v>51</v>
          </cell>
          <cell r="H10">
            <v>12.6</v>
          </cell>
          <cell r="I10" t="str">
            <v>L</v>
          </cell>
          <cell r="J10">
            <v>34.200000000000003</v>
          </cell>
          <cell r="K10">
            <v>18.599999999999998</v>
          </cell>
        </row>
        <row r="11">
          <cell r="B11">
            <v>25.575000000000003</v>
          </cell>
          <cell r="C11">
            <v>33.799999999999997</v>
          </cell>
          <cell r="D11">
            <v>20.7</v>
          </cell>
          <cell r="E11">
            <v>71.083333333333329</v>
          </cell>
          <cell r="F11">
            <v>90</v>
          </cell>
          <cell r="G11">
            <v>42</v>
          </cell>
          <cell r="H11">
            <v>10.8</v>
          </cell>
          <cell r="I11" t="str">
            <v>N</v>
          </cell>
          <cell r="J11">
            <v>33.840000000000003</v>
          </cell>
          <cell r="K11">
            <v>5.4</v>
          </cell>
        </row>
        <row r="12">
          <cell r="B12">
            <v>24.241666666666671</v>
          </cell>
          <cell r="C12">
            <v>31</v>
          </cell>
          <cell r="D12">
            <v>21.4</v>
          </cell>
          <cell r="E12">
            <v>79.083333333333329</v>
          </cell>
          <cell r="F12">
            <v>93</v>
          </cell>
          <cell r="G12">
            <v>49</v>
          </cell>
          <cell r="H12">
            <v>13.68</v>
          </cell>
          <cell r="I12" t="str">
            <v>NO</v>
          </cell>
          <cell r="J12">
            <v>37.440000000000005</v>
          </cell>
          <cell r="K12">
            <v>2.8000000000000003</v>
          </cell>
        </row>
        <row r="13">
          <cell r="B13">
            <v>25.220833333333331</v>
          </cell>
          <cell r="C13">
            <v>32.4</v>
          </cell>
          <cell r="D13">
            <v>21.2</v>
          </cell>
          <cell r="E13">
            <v>73.791666666666671</v>
          </cell>
          <cell r="F13">
            <v>94</v>
          </cell>
          <cell r="G13">
            <v>36</v>
          </cell>
          <cell r="H13">
            <v>12.6</v>
          </cell>
          <cell r="I13" t="str">
            <v>N</v>
          </cell>
          <cell r="J13">
            <v>26.28</v>
          </cell>
          <cell r="K13">
            <v>0</v>
          </cell>
        </row>
        <row r="14">
          <cell r="B14">
            <v>27.670833333333338</v>
          </cell>
          <cell r="C14">
            <v>34.6</v>
          </cell>
          <cell r="D14">
            <v>21.2</v>
          </cell>
          <cell r="E14">
            <v>63.75</v>
          </cell>
          <cell r="F14">
            <v>91</v>
          </cell>
          <cell r="G14">
            <v>35</v>
          </cell>
          <cell r="H14">
            <v>14.4</v>
          </cell>
          <cell r="I14" t="str">
            <v>NE</v>
          </cell>
          <cell r="J14">
            <v>30.96</v>
          </cell>
          <cell r="K14">
            <v>0</v>
          </cell>
        </row>
        <row r="15">
          <cell r="B15">
            <v>28.195833333333329</v>
          </cell>
          <cell r="C15">
            <v>35.9</v>
          </cell>
          <cell r="D15">
            <v>22</v>
          </cell>
          <cell r="E15">
            <v>62.666666666666664</v>
          </cell>
          <cell r="F15">
            <v>91</v>
          </cell>
          <cell r="G15">
            <v>31</v>
          </cell>
          <cell r="H15">
            <v>15.840000000000002</v>
          </cell>
          <cell r="I15" t="str">
            <v>N</v>
          </cell>
          <cell r="J15">
            <v>36</v>
          </cell>
          <cell r="K15">
            <v>7</v>
          </cell>
        </row>
        <row r="16">
          <cell r="B16">
            <v>24.483333333333334</v>
          </cell>
          <cell r="C16">
            <v>30.9</v>
          </cell>
          <cell r="D16">
            <v>21.2</v>
          </cell>
          <cell r="E16">
            <v>81.416666666666671</v>
          </cell>
          <cell r="F16">
            <v>94</v>
          </cell>
          <cell r="G16">
            <v>55</v>
          </cell>
          <cell r="H16">
            <v>12.6</v>
          </cell>
          <cell r="I16" t="str">
            <v>NO</v>
          </cell>
          <cell r="J16">
            <v>31.319999999999997</v>
          </cell>
          <cell r="K16">
            <v>8.3999999999999986</v>
          </cell>
        </row>
        <row r="17">
          <cell r="B17">
            <v>24.079166666666669</v>
          </cell>
          <cell r="C17">
            <v>30.1</v>
          </cell>
          <cell r="D17">
            <v>21</v>
          </cell>
          <cell r="E17">
            <v>81.75</v>
          </cell>
          <cell r="F17">
            <v>95</v>
          </cell>
          <cell r="G17">
            <v>54</v>
          </cell>
          <cell r="H17">
            <v>14.4</v>
          </cell>
          <cell r="I17" t="str">
            <v>N</v>
          </cell>
          <cell r="J17">
            <v>31.680000000000003</v>
          </cell>
          <cell r="K17">
            <v>7.2</v>
          </cell>
        </row>
        <row r="18">
          <cell r="B18">
            <v>23.458333333333332</v>
          </cell>
          <cell r="C18">
            <v>29.2</v>
          </cell>
          <cell r="D18">
            <v>20</v>
          </cell>
          <cell r="E18">
            <v>81.375</v>
          </cell>
          <cell r="F18">
            <v>95</v>
          </cell>
          <cell r="G18">
            <v>53</v>
          </cell>
          <cell r="H18">
            <v>11.520000000000001</v>
          </cell>
          <cell r="I18" t="str">
            <v>N</v>
          </cell>
          <cell r="J18">
            <v>33.119999999999997</v>
          </cell>
          <cell r="K18">
            <v>9</v>
          </cell>
        </row>
        <row r="19">
          <cell r="B19">
            <v>24.491666666666671</v>
          </cell>
          <cell r="C19">
            <v>30.1</v>
          </cell>
          <cell r="D19">
            <v>21.2</v>
          </cell>
          <cell r="E19">
            <v>78.416666666666671</v>
          </cell>
          <cell r="F19">
            <v>92</v>
          </cell>
          <cell r="G19">
            <v>52</v>
          </cell>
          <cell r="H19">
            <v>12.24</v>
          </cell>
          <cell r="I19" t="str">
            <v>N</v>
          </cell>
          <cell r="J19">
            <v>55.800000000000004</v>
          </cell>
          <cell r="K19">
            <v>3</v>
          </cell>
        </row>
        <row r="20">
          <cell r="B20">
            <v>24.220833333333342</v>
          </cell>
          <cell r="C20">
            <v>30.2</v>
          </cell>
          <cell r="D20">
            <v>19.7</v>
          </cell>
          <cell r="E20">
            <v>81.5</v>
          </cell>
          <cell r="F20">
            <v>94</v>
          </cell>
          <cell r="G20">
            <v>53</v>
          </cell>
          <cell r="H20">
            <v>10.44</v>
          </cell>
          <cell r="I20" t="str">
            <v>N</v>
          </cell>
          <cell r="J20">
            <v>43.2</v>
          </cell>
          <cell r="K20">
            <v>21.999999999999996</v>
          </cell>
        </row>
        <row r="21">
          <cell r="B21">
            <v>24.975000000000005</v>
          </cell>
          <cell r="C21">
            <v>32.799999999999997</v>
          </cell>
          <cell r="D21">
            <v>19.8</v>
          </cell>
          <cell r="E21">
            <v>77.5</v>
          </cell>
          <cell r="F21">
            <v>95</v>
          </cell>
          <cell r="G21">
            <v>41</v>
          </cell>
          <cell r="H21">
            <v>8.64</v>
          </cell>
          <cell r="I21" t="str">
            <v>NE</v>
          </cell>
          <cell r="J21">
            <v>22.68</v>
          </cell>
          <cell r="K21">
            <v>0</v>
          </cell>
        </row>
        <row r="22">
          <cell r="B22">
            <v>25.749999999999996</v>
          </cell>
          <cell r="C22">
            <v>33.299999999999997</v>
          </cell>
          <cell r="D22">
            <v>20</v>
          </cell>
          <cell r="E22">
            <v>73</v>
          </cell>
          <cell r="F22">
            <v>95</v>
          </cell>
          <cell r="G22">
            <v>42</v>
          </cell>
          <cell r="H22">
            <v>18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27.233333333333334</v>
          </cell>
          <cell r="C23">
            <v>33.6</v>
          </cell>
          <cell r="D23">
            <v>21.9</v>
          </cell>
          <cell r="E23">
            <v>69.875</v>
          </cell>
          <cell r="F23">
            <v>93</v>
          </cell>
          <cell r="G23">
            <v>42</v>
          </cell>
          <cell r="H23">
            <v>12.24</v>
          </cell>
          <cell r="I23" t="str">
            <v>L</v>
          </cell>
          <cell r="J23">
            <v>40.32</v>
          </cell>
          <cell r="K23">
            <v>0</v>
          </cell>
        </row>
        <row r="24">
          <cell r="B24">
            <v>27.479166666666671</v>
          </cell>
          <cell r="C24">
            <v>34.700000000000003</v>
          </cell>
          <cell r="D24">
            <v>20.3</v>
          </cell>
          <cell r="E24">
            <v>64.583333333333329</v>
          </cell>
          <cell r="F24">
            <v>95</v>
          </cell>
          <cell r="G24">
            <v>32</v>
          </cell>
          <cell r="H24">
            <v>12.96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28.012500000000003</v>
          </cell>
          <cell r="C25">
            <v>34.6</v>
          </cell>
          <cell r="D25">
            <v>21.7</v>
          </cell>
          <cell r="E25">
            <v>59.875</v>
          </cell>
          <cell r="F25">
            <v>90</v>
          </cell>
          <cell r="G25">
            <v>40</v>
          </cell>
          <cell r="H25">
            <v>12.96</v>
          </cell>
          <cell r="I25" t="str">
            <v>N</v>
          </cell>
          <cell r="J25">
            <v>57.960000000000008</v>
          </cell>
          <cell r="K25">
            <v>11.2</v>
          </cell>
        </row>
        <row r="26">
          <cell r="B26">
            <v>27.254166666666666</v>
          </cell>
          <cell r="C26">
            <v>33.299999999999997</v>
          </cell>
          <cell r="D26">
            <v>22.6</v>
          </cell>
          <cell r="E26">
            <v>72.541666666666671</v>
          </cell>
          <cell r="F26">
            <v>92</v>
          </cell>
          <cell r="G26">
            <v>45</v>
          </cell>
          <cell r="H26">
            <v>12.24</v>
          </cell>
          <cell r="I26" t="str">
            <v>N</v>
          </cell>
          <cell r="J26">
            <v>46.080000000000005</v>
          </cell>
          <cell r="K26">
            <v>0</v>
          </cell>
        </row>
        <row r="27">
          <cell r="B27">
            <v>26.6875</v>
          </cell>
          <cell r="C27">
            <v>32.200000000000003</v>
          </cell>
          <cell r="D27">
            <v>22.8</v>
          </cell>
          <cell r="E27">
            <v>74.083333333333329</v>
          </cell>
          <cell r="F27">
            <v>92</v>
          </cell>
          <cell r="G27">
            <v>49</v>
          </cell>
          <cell r="H27">
            <v>12.6</v>
          </cell>
          <cell r="I27" t="str">
            <v>N</v>
          </cell>
          <cell r="J27">
            <v>35.28</v>
          </cell>
          <cell r="K27">
            <v>1.4</v>
          </cell>
        </row>
        <row r="28">
          <cell r="B28">
            <v>27.104166666666671</v>
          </cell>
          <cell r="C28">
            <v>33.700000000000003</v>
          </cell>
          <cell r="D28">
            <v>22.2</v>
          </cell>
          <cell r="E28">
            <v>70.333333333333329</v>
          </cell>
          <cell r="F28">
            <v>91</v>
          </cell>
          <cell r="G28">
            <v>43</v>
          </cell>
          <cell r="H28">
            <v>11.879999999999999</v>
          </cell>
          <cell r="I28" t="str">
            <v>N</v>
          </cell>
          <cell r="J28">
            <v>37.440000000000005</v>
          </cell>
          <cell r="K28">
            <v>0</v>
          </cell>
        </row>
        <row r="29">
          <cell r="B29">
            <v>24.299999999999997</v>
          </cell>
          <cell r="C29">
            <v>27.5</v>
          </cell>
          <cell r="D29">
            <v>20.9</v>
          </cell>
          <cell r="E29">
            <v>83.416666666666671</v>
          </cell>
          <cell r="F29">
            <v>96</v>
          </cell>
          <cell r="G29">
            <v>65</v>
          </cell>
          <cell r="H29">
            <v>13.68</v>
          </cell>
          <cell r="I29" t="str">
            <v>O</v>
          </cell>
          <cell r="J29">
            <v>36.36</v>
          </cell>
          <cell r="K29">
            <v>85.2</v>
          </cell>
        </row>
        <row r="30">
          <cell r="B30">
            <v>26.079166666666669</v>
          </cell>
          <cell r="C30">
            <v>32.9</v>
          </cell>
          <cell r="D30">
            <v>21.4</v>
          </cell>
          <cell r="E30">
            <v>75.125</v>
          </cell>
          <cell r="F30">
            <v>96</v>
          </cell>
          <cell r="G30">
            <v>43</v>
          </cell>
          <cell r="H30">
            <v>11.520000000000001</v>
          </cell>
          <cell r="I30" t="str">
            <v>N</v>
          </cell>
          <cell r="J30">
            <v>28.8</v>
          </cell>
          <cell r="K30">
            <v>0.2</v>
          </cell>
        </row>
        <row r="31">
          <cell r="B31">
            <v>26.329166666666666</v>
          </cell>
          <cell r="C31">
            <v>33</v>
          </cell>
          <cell r="D31">
            <v>20.9</v>
          </cell>
          <cell r="E31">
            <v>70.166666666666671</v>
          </cell>
          <cell r="F31">
            <v>95</v>
          </cell>
          <cell r="G31">
            <v>38</v>
          </cell>
          <cell r="H31">
            <v>9.3600000000000012</v>
          </cell>
          <cell r="I31" t="str">
            <v>N</v>
          </cell>
          <cell r="J31">
            <v>20.88</v>
          </cell>
          <cell r="K31">
            <v>0</v>
          </cell>
        </row>
        <row r="32">
          <cell r="B32">
            <v>27.737499999999997</v>
          </cell>
          <cell r="C32">
            <v>34.200000000000003</v>
          </cell>
          <cell r="D32">
            <v>21.4</v>
          </cell>
          <cell r="E32">
            <v>61.5</v>
          </cell>
          <cell r="F32">
            <v>90</v>
          </cell>
          <cell r="G32">
            <v>32</v>
          </cell>
          <cell r="H32">
            <v>13.32</v>
          </cell>
          <cell r="I32" t="str">
            <v>NE</v>
          </cell>
          <cell r="J32">
            <v>34.92</v>
          </cell>
          <cell r="K32">
            <v>0</v>
          </cell>
        </row>
        <row r="33">
          <cell r="B33">
            <v>27.629166666666674</v>
          </cell>
          <cell r="C33">
            <v>35.1</v>
          </cell>
          <cell r="D33">
            <v>20.8</v>
          </cell>
          <cell r="E33">
            <v>61.583333333333336</v>
          </cell>
          <cell r="F33">
            <v>92</v>
          </cell>
          <cell r="G33">
            <v>29</v>
          </cell>
          <cell r="H33">
            <v>10.44</v>
          </cell>
          <cell r="I33" t="str">
            <v>NE</v>
          </cell>
          <cell r="J33">
            <v>37.440000000000005</v>
          </cell>
          <cell r="K33">
            <v>0</v>
          </cell>
        </row>
        <row r="34">
          <cell r="B34">
            <v>27.533333333333331</v>
          </cell>
          <cell r="C34">
            <v>35.5</v>
          </cell>
          <cell r="D34">
            <v>20.5</v>
          </cell>
          <cell r="E34">
            <v>59.166666666666664</v>
          </cell>
          <cell r="F34">
            <v>91</v>
          </cell>
          <cell r="G34">
            <v>27</v>
          </cell>
          <cell r="H34">
            <v>12.6</v>
          </cell>
          <cell r="I34" t="str">
            <v>N</v>
          </cell>
          <cell r="J34">
            <v>51.84</v>
          </cell>
          <cell r="K34">
            <v>0</v>
          </cell>
        </row>
        <row r="35">
          <cell r="B35">
            <v>27.187499999999996</v>
          </cell>
          <cell r="C35">
            <v>35.799999999999997</v>
          </cell>
          <cell r="D35">
            <v>21.4</v>
          </cell>
          <cell r="E35">
            <v>64.083333333333329</v>
          </cell>
          <cell r="F35">
            <v>89</v>
          </cell>
          <cell r="G35">
            <v>29</v>
          </cell>
          <cell r="H35">
            <v>10.8</v>
          </cell>
          <cell r="I35" t="str">
            <v>N</v>
          </cell>
          <cell r="J35">
            <v>41.76</v>
          </cell>
          <cell r="K35">
            <v>3</v>
          </cell>
        </row>
        <row r="36">
          <cell r="I36" t="str">
            <v>N</v>
          </cell>
        </row>
      </sheetData>
      <sheetData sheetId="1">
        <row r="5">
          <cell r="B5">
            <v>27.370833333333326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24.641666666666666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26.537499999999994</v>
          </cell>
          <cell r="C5">
            <v>27.7</v>
          </cell>
          <cell r="D5">
            <v>23.6</v>
          </cell>
          <cell r="E5">
            <v>82.75</v>
          </cell>
          <cell r="F5">
            <v>99</v>
          </cell>
          <cell r="G5">
            <v>56</v>
          </cell>
          <cell r="H5">
            <v>14.76</v>
          </cell>
          <cell r="I5" t="str">
            <v>L</v>
          </cell>
          <cell r="J5">
            <v>37.080000000000005</v>
          </cell>
          <cell r="K5">
            <v>0.2</v>
          </cell>
        </row>
        <row r="6">
          <cell r="B6">
            <v>27.291666666666671</v>
          </cell>
          <cell r="C6">
            <v>34.200000000000003</v>
          </cell>
          <cell r="D6">
            <v>22.3</v>
          </cell>
          <cell r="E6">
            <v>77.083333333333329</v>
          </cell>
          <cell r="F6">
            <v>100</v>
          </cell>
          <cell r="G6">
            <v>44</v>
          </cell>
          <cell r="H6">
            <v>16.2</v>
          </cell>
          <cell r="I6" t="str">
            <v>L</v>
          </cell>
          <cell r="J6">
            <v>40.32</v>
          </cell>
          <cell r="K6">
            <v>0</v>
          </cell>
        </row>
        <row r="7">
          <cell r="B7">
            <v>26.591666666666669</v>
          </cell>
          <cell r="C7">
            <v>34.200000000000003</v>
          </cell>
          <cell r="D7">
            <v>21.6</v>
          </cell>
          <cell r="E7">
            <v>78.625</v>
          </cell>
          <cell r="F7">
            <v>98</v>
          </cell>
          <cell r="G7">
            <v>46</v>
          </cell>
          <cell r="H7">
            <v>15.840000000000002</v>
          </cell>
          <cell r="I7" t="str">
            <v>L</v>
          </cell>
          <cell r="J7">
            <v>34.92</v>
          </cell>
          <cell r="K7">
            <v>0</v>
          </cell>
        </row>
        <row r="8">
          <cell r="B8">
            <v>23.916666666666671</v>
          </cell>
          <cell r="C8">
            <v>30.2</v>
          </cell>
          <cell r="D8">
            <v>21.6</v>
          </cell>
          <cell r="E8">
            <v>92</v>
          </cell>
          <cell r="F8">
            <v>100</v>
          </cell>
          <cell r="G8">
            <v>64</v>
          </cell>
          <cell r="H8">
            <v>11.520000000000001</v>
          </cell>
          <cell r="I8" t="str">
            <v>SO</v>
          </cell>
          <cell r="J8">
            <v>24.12</v>
          </cell>
          <cell r="K8">
            <v>14.4</v>
          </cell>
        </row>
        <row r="9">
          <cell r="B9">
            <v>25.599999999999998</v>
          </cell>
          <cell r="C9">
            <v>33.4</v>
          </cell>
          <cell r="D9">
            <v>20.399999999999999</v>
          </cell>
          <cell r="E9">
            <v>80.166666666666671</v>
          </cell>
          <cell r="F9">
            <v>100</v>
          </cell>
          <cell r="G9">
            <v>41</v>
          </cell>
          <cell r="H9">
            <v>9.3600000000000012</v>
          </cell>
          <cell r="I9" t="str">
            <v>SO</v>
          </cell>
          <cell r="J9">
            <v>30.6</v>
          </cell>
          <cell r="K9">
            <v>0.4</v>
          </cell>
        </row>
        <row r="10">
          <cell r="B10">
            <v>24.620833333333337</v>
          </cell>
          <cell r="C10">
            <v>30.2</v>
          </cell>
          <cell r="D10">
            <v>21.2</v>
          </cell>
          <cell r="E10">
            <v>83</v>
          </cell>
          <cell r="F10">
            <v>99</v>
          </cell>
          <cell r="G10">
            <v>65</v>
          </cell>
          <cell r="H10">
            <v>9.3600000000000012</v>
          </cell>
          <cell r="I10" t="str">
            <v>SO</v>
          </cell>
          <cell r="J10">
            <v>25.2</v>
          </cell>
          <cell r="K10">
            <v>0</v>
          </cell>
        </row>
        <row r="11">
          <cell r="B11">
            <v>25.712500000000002</v>
          </cell>
          <cell r="C11">
            <v>33.200000000000003</v>
          </cell>
          <cell r="D11">
            <v>20.7</v>
          </cell>
          <cell r="E11">
            <v>78.208333333333329</v>
          </cell>
          <cell r="F11">
            <v>99</v>
          </cell>
          <cell r="G11">
            <v>46</v>
          </cell>
          <cell r="H11">
            <v>9</v>
          </cell>
          <cell r="I11" t="str">
            <v>SO</v>
          </cell>
          <cell r="J11">
            <v>32.4</v>
          </cell>
          <cell r="K11">
            <v>0</v>
          </cell>
        </row>
        <row r="12">
          <cell r="B12">
            <v>23.941666666666663</v>
          </cell>
          <cell r="C12">
            <v>33.5</v>
          </cell>
          <cell r="D12">
            <v>20</v>
          </cell>
          <cell r="E12">
            <v>85</v>
          </cell>
          <cell r="F12">
            <v>100</v>
          </cell>
          <cell r="G12">
            <v>41</v>
          </cell>
          <cell r="H12">
            <v>11.520000000000001</v>
          </cell>
          <cell r="I12" t="str">
            <v>NE</v>
          </cell>
          <cell r="J12">
            <v>47.88</v>
          </cell>
          <cell r="K12">
            <v>44.400000000000006</v>
          </cell>
        </row>
        <row r="13">
          <cell r="B13">
            <v>24.362500000000008</v>
          </cell>
          <cell r="C13">
            <v>32.4</v>
          </cell>
          <cell r="D13">
            <v>19.7</v>
          </cell>
          <cell r="E13">
            <v>84.291666666666671</v>
          </cell>
          <cell r="F13">
            <v>100</v>
          </cell>
          <cell r="G13">
            <v>47</v>
          </cell>
          <cell r="H13">
            <v>7.5600000000000005</v>
          </cell>
          <cell r="I13" t="str">
            <v>SO</v>
          </cell>
          <cell r="J13">
            <v>25.92</v>
          </cell>
          <cell r="K13">
            <v>0.2</v>
          </cell>
        </row>
        <row r="14">
          <cell r="B14">
            <v>26.204166666666662</v>
          </cell>
          <cell r="C14">
            <v>34.6</v>
          </cell>
          <cell r="D14">
            <v>19.100000000000001</v>
          </cell>
          <cell r="E14">
            <v>74.708333333333329</v>
          </cell>
          <cell r="F14">
            <v>100</v>
          </cell>
          <cell r="G14">
            <v>35</v>
          </cell>
          <cell r="H14">
            <v>10.8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25.849999999999998</v>
          </cell>
          <cell r="C15">
            <v>35.200000000000003</v>
          </cell>
          <cell r="D15">
            <v>19.8</v>
          </cell>
          <cell r="E15">
            <v>76.5</v>
          </cell>
          <cell r="F15">
            <v>100</v>
          </cell>
          <cell r="G15">
            <v>35</v>
          </cell>
          <cell r="H15">
            <v>13.32</v>
          </cell>
          <cell r="I15" t="str">
            <v>NE</v>
          </cell>
          <cell r="J15">
            <v>35.64</v>
          </cell>
          <cell r="K15">
            <v>15.6</v>
          </cell>
        </row>
        <row r="16">
          <cell r="B16">
            <v>24.170833333333334</v>
          </cell>
          <cell r="C16">
            <v>31.6</v>
          </cell>
          <cell r="D16">
            <v>20</v>
          </cell>
          <cell r="E16">
            <v>87.791666666666671</v>
          </cell>
          <cell r="F16">
            <v>100</v>
          </cell>
          <cell r="G16">
            <v>51</v>
          </cell>
          <cell r="H16">
            <v>14.04</v>
          </cell>
          <cell r="I16" t="str">
            <v>NE</v>
          </cell>
          <cell r="J16">
            <v>63.72</v>
          </cell>
          <cell r="K16">
            <v>18.599999999999998</v>
          </cell>
        </row>
        <row r="17">
          <cell r="B17">
            <v>23.787500000000005</v>
          </cell>
          <cell r="C17">
            <v>30.4</v>
          </cell>
          <cell r="D17">
            <v>19.3</v>
          </cell>
          <cell r="E17">
            <v>79.230769230769226</v>
          </cell>
          <cell r="F17">
            <v>100</v>
          </cell>
          <cell r="G17">
            <v>55</v>
          </cell>
          <cell r="H17">
            <v>13.32</v>
          </cell>
          <cell r="I17" t="str">
            <v>L</v>
          </cell>
          <cell r="J17">
            <v>37.440000000000005</v>
          </cell>
          <cell r="K17">
            <v>75.600000000000023</v>
          </cell>
        </row>
        <row r="18">
          <cell r="B18">
            <v>23.224999999999994</v>
          </cell>
          <cell r="C18">
            <v>29.6</v>
          </cell>
          <cell r="D18">
            <v>20.5</v>
          </cell>
          <cell r="E18">
            <v>89.291666666666671</v>
          </cell>
          <cell r="F18">
            <v>100</v>
          </cell>
          <cell r="G18">
            <v>58</v>
          </cell>
          <cell r="H18">
            <v>7.5600000000000005</v>
          </cell>
          <cell r="I18" t="str">
            <v>S</v>
          </cell>
          <cell r="J18">
            <v>28.08</v>
          </cell>
          <cell r="K18">
            <v>27.399999999999995</v>
          </cell>
        </row>
        <row r="19">
          <cell r="B19">
            <v>23.716666666666669</v>
          </cell>
          <cell r="C19">
            <v>27.8</v>
          </cell>
          <cell r="D19">
            <v>21.1</v>
          </cell>
          <cell r="E19">
            <v>88.833333333333329</v>
          </cell>
          <cell r="F19">
            <v>100</v>
          </cell>
          <cell r="G19">
            <v>65</v>
          </cell>
          <cell r="H19">
            <v>14.76</v>
          </cell>
          <cell r="I19" t="str">
            <v>NE</v>
          </cell>
          <cell r="J19">
            <v>27.720000000000002</v>
          </cell>
          <cell r="K19">
            <v>0.60000000000000009</v>
          </cell>
        </row>
        <row r="20">
          <cell r="B20">
            <v>24.229166666666668</v>
          </cell>
          <cell r="C20">
            <v>30</v>
          </cell>
          <cell r="D20">
            <v>20.100000000000001</v>
          </cell>
          <cell r="E20">
            <v>88.416666666666671</v>
          </cell>
          <cell r="F20">
            <v>100</v>
          </cell>
          <cell r="G20">
            <v>57</v>
          </cell>
          <cell r="H20">
            <v>15.120000000000001</v>
          </cell>
          <cell r="I20" t="str">
            <v>NE</v>
          </cell>
          <cell r="J20">
            <v>29.16</v>
          </cell>
          <cell r="K20">
            <v>1.5999999999999999</v>
          </cell>
        </row>
        <row r="21">
          <cell r="B21">
            <v>23.445833333333301</v>
          </cell>
          <cell r="C21">
            <v>29.4</v>
          </cell>
          <cell r="D21">
            <v>21.4</v>
          </cell>
          <cell r="E21">
            <v>95.041666666666671</v>
          </cell>
          <cell r="F21">
            <v>100</v>
          </cell>
          <cell r="G21">
            <v>63</v>
          </cell>
          <cell r="H21">
            <v>11.879999999999999</v>
          </cell>
          <cell r="I21" t="str">
            <v>SO</v>
          </cell>
          <cell r="J21">
            <v>27.36</v>
          </cell>
          <cell r="K21">
            <v>5.2</v>
          </cell>
        </row>
        <row r="22">
          <cell r="B22">
            <v>25.020833333333329</v>
          </cell>
          <cell r="C22">
            <v>32.4</v>
          </cell>
          <cell r="D22">
            <v>20</v>
          </cell>
          <cell r="E22">
            <v>77</v>
          </cell>
          <cell r="F22">
            <v>100</v>
          </cell>
          <cell r="G22">
            <v>43</v>
          </cell>
          <cell r="H22">
            <v>9.3600000000000012</v>
          </cell>
          <cell r="I22" t="str">
            <v>SO</v>
          </cell>
          <cell r="J22">
            <v>29.52</v>
          </cell>
          <cell r="K22">
            <v>0</v>
          </cell>
        </row>
        <row r="23">
          <cell r="B23">
            <v>24.504166666666666</v>
          </cell>
          <cell r="C23">
            <v>33.299999999999997</v>
          </cell>
          <cell r="D23">
            <v>18.7</v>
          </cell>
          <cell r="E23">
            <v>83.208333333333329</v>
          </cell>
          <cell r="F23">
            <v>100</v>
          </cell>
          <cell r="G23">
            <v>47</v>
          </cell>
          <cell r="H23">
            <v>6.12</v>
          </cell>
          <cell r="I23" t="str">
            <v>NE</v>
          </cell>
          <cell r="J23">
            <v>37.440000000000005</v>
          </cell>
          <cell r="K23">
            <v>4.4000000000000004</v>
          </cell>
        </row>
        <row r="24">
          <cell r="B24">
            <v>25.947619047619046</v>
          </cell>
          <cell r="C24">
            <v>33.4</v>
          </cell>
          <cell r="D24">
            <v>20.6</v>
          </cell>
          <cell r="E24">
            <v>82.047619047619051</v>
          </cell>
          <cell r="F24">
            <v>100</v>
          </cell>
          <cell r="G24">
            <v>41</v>
          </cell>
          <cell r="H24">
            <v>14.04</v>
          </cell>
          <cell r="I24" t="str">
            <v>NE</v>
          </cell>
          <cell r="J24">
            <v>31.319999999999997</v>
          </cell>
          <cell r="K24">
            <v>0</v>
          </cell>
        </row>
        <row r="25">
          <cell r="B25">
            <v>25.941666666666666</v>
          </cell>
          <cell r="C25">
            <v>32.799999999999997</v>
          </cell>
          <cell r="D25">
            <v>21.2</v>
          </cell>
          <cell r="E25">
            <v>81.916666666666671</v>
          </cell>
          <cell r="F25">
            <v>100</v>
          </cell>
          <cell r="G25">
            <v>48</v>
          </cell>
          <cell r="H25">
            <v>8.2799999999999994</v>
          </cell>
          <cell r="I25" t="str">
            <v>L</v>
          </cell>
          <cell r="J25">
            <v>28.08</v>
          </cell>
          <cell r="K25">
            <v>1.2</v>
          </cell>
        </row>
        <row r="26">
          <cell r="B26">
            <v>26.241666666666664</v>
          </cell>
          <cell r="C26">
            <v>33.1</v>
          </cell>
          <cell r="D26">
            <v>20.3</v>
          </cell>
          <cell r="E26">
            <v>78.333333333333329</v>
          </cell>
          <cell r="F26">
            <v>100</v>
          </cell>
          <cell r="G26">
            <v>44</v>
          </cell>
          <cell r="H26">
            <v>9.3600000000000012</v>
          </cell>
          <cell r="I26" t="str">
            <v>L</v>
          </cell>
          <cell r="J26">
            <v>29.880000000000003</v>
          </cell>
          <cell r="K26">
            <v>0</v>
          </cell>
        </row>
        <row r="27">
          <cell r="B27">
            <v>26.024999999999995</v>
          </cell>
          <cell r="C27">
            <v>31.7</v>
          </cell>
          <cell r="D27">
            <v>22.5</v>
          </cell>
          <cell r="E27">
            <v>80.333333333333329</v>
          </cell>
          <cell r="F27">
            <v>97</v>
          </cell>
          <cell r="G27">
            <v>54</v>
          </cell>
          <cell r="H27">
            <v>7.9200000000000008</v>
          </cell>
          <cell r="I27" t="str">
            <v>L</v>
          </cell>
          <cell r="J27">
            <v>31.319999999999997</v>
          </cell>
          <cell r="K27">
            <v>0.2</v>
          </cell>
        </row>
        <row r="28">
          <cell r="B28">
            <v>26.383333333333336</v>
          </cell>
          <cell r="C28">
            <v>32.799999999999997</v>
          </cell>
          <cell r="D28">
            <v>21.3</v>
          </cell>
          <cell r="E28">
            <v>78.625</v>
          </cell>
          <cell r="F28">
            <v>100</v>
          </cell>
          <cell r="G28">
            <v>48</v>
          </cell>
          <cell r="H28">
            <v>10.44</v>
          </cell>
          <cell r="I28" t="str">
            <v>L</v>
          </cell>
          <cell r="J28">
            <v>30.240000000000002</v>
          </cell>
          <cell r="K28">
            <v>0.2</v>
          </cell>
        </row>
        <row r="29">
          <cell r="B29">
            <v>23.258333333333329</v>
          </cell>
          <cell r="C29">
            <v>26.5</v>
          </cell>
          <cell r="D29">
            <v>20.100000000000001</v>
          </cell>
          <cell r="E29">
            <v>94.291666666666671</v>
          </cell>
          <cell r="F29">
            <v>100</v>
          </cell>
          <cell r="G29">
            <v>78</v>
          </cell>
          <cell r="H29">
            <v>12.24</v>
          </cell>
          <cell r="I29" t="str">
            <v>NE</v>
          </cell>
          <cell r="J29">
            <v>29.880000000000003</v>
          </cell>
          <cell r="K29">
            <v>33.200000000000003</v>
          </cell>
        </row>
        <row r="30">
          <cell r="B30">
            <v>24.358333333333334</v>
          </cell>
          <cell r="C30">
            <v>30.6</v>
          </cell>
          <cell r="D30">
            <v>18.899999999999999</v>
          </cell>
          <cell r="E30">
            <v>82.208333333333329</v>
          </cell>
          <cell r="F30">
            <v>100</v>
          </cell>
          <cell r="G30">
            <v>51</v>
          </cell>
          <cell r="H30">
            <v>12.6</v>
          </cell>
          <cell r="I30" t="str">
            <v>NE</v>
          </cell>
          <cell r="J30">
            <v>34.56</v>
          </cell>
          <cell r="K30">
            <v>0.2</v>
          </cell>
        </row>
        <row r="31">
          <cell r="B31">
            <v>24.495833333333334</v>
          </cell>
          <cell r="C31">
            <v>32.299999999999997</v>
          </cell>
          <cell r="D31">
            <v>18.399999999999999</v>
          </cell>
          <cell r="E31">
            <v>73.333333333333329</v>
          </cell>
          <cell r="F31">
            <v>100</v>
          </cell>
          <cell r="G31">
            <v>40</v>
          </cell>
          <cell r="H31">
            <v>6.48</v>
          </cell>
          <cell r="I31" t="str">
            <v>NE</v>
          </cell>
          <cell r="J31">
            <v>53.28</v>
          </cell>
          <cell r="K31">
            <v>17.8</v>
          </cell>
        </row>
        <row r="32">
          <cell r="B32">
            <v>24.737499999999997</v>
          </cell>
          <cell r="C32">
            <v>33</v>
          </cell>
          <cell r="D32">
            <v>18.7</v>
          </cell>
          <cell r="E32">
            <v>78.291666666666671</v>
          </cell>
          <cell r="F32">
            <v>100</v>
          </cell>
          <cell r="G32">
            <v>37</v>
          </cell>
          <cell r="H32">
            <v>12.6</v>
          </cell>
          <cell r="I32" t="str">
            <v>NE</v>
          </cell>
          <cell r="J32">
            <v>48.6</v>
          </cell>
          <cell r="K32">
            <v>1.2000000000000002</v>
          </cell>
        </row>
        <row r="33">
          <cell r="B33">
            <v>25.029166666666669</v>
          </cell>
          <cell r="C33">
            <v>33.6</v>
          </cell>
          <cell r="D33">
            <v>17.7</v>
          </cell>
          <cell r="E33">
            <v>74.25</v>
          </cell>
          <cell r="F33">
            <v>100</v>
          </cell>
          <cell r="G33">
            <v>33</v>
          </cell>
          <cell r="H33">
            <v>7.9200000000000008</v>
          </cell>
          <cell r="I33" t="str">
            <v>NE</v>
          </cell>
          <cell r="J33">
            <v>21.6</v>
          </cell>
          <cell r="K33">
            <v>0.2</v>
          </cell>
        </row>
        <row r="34">
          <cell r="B34">
            <v>25.616666666666671</v>
          </cell>
          <cell r="C34">
            <v>35.1</v>
          </cell>
          <cell r="D34">
            <v>18.8</v>
          </cell>
          <cell r="E34">
            <v>71.5</v>
          </cell>
          <cell r="F34">
            <v>100</v>
          </cell>
          <cell r="G34">
            <v>29</v>
          </cell>
          <cell r="H34">
            <v>17.28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B35">
            <v>25.245833333333334</v>
          </cell>
          <cell r="C35">
            <v>35.5</v>
          </cell>
          <cell r="D35">
            <v>19.2</v>
          </cell>
          <cell r="E35">
            <v>73.958333333333329</v>
          </cell>
          <cell r="F35">
            <v>100</v>
          </cell>
          <cell r="G35">
            <v>34</v>
          </cell>
          <cell r="H35">
            <v>14.04</v>
          </cell>
          <cell r="I35" t="str">
            <v>NE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1">
        <row r="5">
          <cell r="B5">
            <v>26.675000000000008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22.308333333333334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28.291666666666671</v>
          </cell>
          <cell r="C5">
            <v>32.4</v>
          </cell>
          <cell r="D5">
            <v>24.6</v>
          </cell>
          <cell r="E5">
            <v>74.166666666666671</v>
          </cell>
          <cell r="F5">
            <v>89</v>
          </cell>
          <cell r="G5">
            <v>52</v>
          </cell>
          <cell r="H5">
            <v>14.4</v>
          </cell>
          <cell r="I5" t="str">
            <v>N</v>
          </cell>
          <cell r="J5">
            <v>35.64</v>
          </cell>
          <cell r="K5">
            <v>0.4</v>
          </cell>
        </row>
        <row r="6">
          <cell r="B6">
            <v>29.441666666666663</v>
          </cell>
          <cell r="C6">
            <v>36.200000000000003</v>
          </cell>
          <cell r="D6">
            <v>24.1</v>
          </cell>
          <cell r="E6">
            <v>67.291666666666671</v>
          </cell>
          <cell r="F6">
            <v>92</v>
          </cell>
          <cell r="G6">
            <v>37</v>
          </cell>
          <cell r="H6">
            <v>16.559999999999999</v>
          </cell>
          <cell r="I6" t="str">
            <v>N</v>
          </cell>
          <cell r="J6">
            <v>38.159999999999997</v>
          </cell>
          <cell r="K6">
            <v>0</v>
          </cell>
        </row>
        <row r="7">
          <cell r="B7">
            <v>27.824999999999999</v>
          </cell>
          <cell r="C7">
            <v>36</v>
          </cell>
          <cell r="D7">
            <v>24</v>
          </cell>
          <cell r="E7">
            <v>73</v>
          </cell>
          <cell r="F7">
            <v>93</v>
          </cell>
          <cell r="G7">
            <v>39</v>
          </cell>
          <cell r="H7">
            <v>12.96</v>
          </cell>
          <cell r="I7" t="str">
            <v>N</v>
          </cell>
          <cell r="J7">
            <v>34.92</v>
          </cell>
          <cell r="K7">
            <v>0.4</v>
          </cell>
        </row>
        <row r="8">
          <cell r="B8">
            <v>27.466666666666669</v>
          </cell>
          <cell r="C8">
            <v>34.9</v>
          </cell>
          <cell r="D8">
            <v>22.5</v>
          </cell>
          <cell r="E8">
            <v>75.208333333333329</v>
          </cell>
          <cell r="F8">
            <v>96</v>
          </cell>
          <cell r="G8">
            <v>47</v>
          </cell>
          <cell r="H8">
            <v>29.52</v>
          </cell>
          <cell r="I8" t="str">
            <v>SO</v>
          </cell>
          <cell r="J8">
            <v>48.6</v>
          </cell>
          <cell r="K8">
            <v>16</v>
          </cell>
        </row>
        <row r="9">
          <cell r="B9">
            <v>27</v>
          </cell>
          <cell r="C9">
            <v>34.5</v>
          </cell>
          <cell r="D9">
            <v>22.2</v>
          </cell>
          <cell r="E9">
            <v>76.416666666666671</v>
          </cell>
          <cell r="F9">
            <v>96</v>
          </cell>
          <cell r="G9">
            <v>40</v>
          </cell>
          <cell r="H9">
            <v>4.6800000000000006</v>
          </cell>
          <cell r="I9" t="str">
            <v>SO</v>
          </cell>
          <cell r="J9">
            <v>19.440000000000001</v>
          </cell>
          <cell r="K9">
            <v>0.4</v>
          </cell>
        </row>
        <row r="10">
          <cell r="B10">
            <v>28.691666666666666</v>
          </cell>
          <cell r="C10">
            <v>34.9</v>
          </cell>
          <cell r="D10">
            <v>23.4</v>
          </cell>
          <cell r="E10">
            <v>65.541666666666671</v>
          </cell>
          <cell r="F10">
            <v>89</v>
          </cell>
          <cell r="G10">
            <v>38</v>
          </cell>
          <cell r="H10">
            <v>7.9200000000000008</v>
          </cell>
          <cell r="I10" t="str">
            <v>S</v>
          </cell>
          <cell r="J10">
            <v>23.759999999999998</v>
          </cell>
          <cell r="K10">
            <v>0</v>
          </cell>
        </row>
        <row r="11">
          <cell r="B11">
            <v>27.583333333333332</v>
          </cell>
          <cell r="C11">
            <v>33.6</v>
          </cell>
          <cell r="D11">
            <v>23.1</v>
          </cell>
          <cell r="E11">
            <v>69</v>
          </cell>
          <cell r="F11">
            <v>89</v>
          </cell>
          <cell r="G11">
            <v>44</v>
          </cell>
          <cell r="H11">
            <v>14.4</v>
          </cell>
          <cell r="I11" t="str">
            <v>N</v>
          </cell>
          <cell r="J11">
            <v>33.480000000000004</v>
          </cell>
          <cell r="K11">
            <v>0</v>
          </cell>
        </row>
        <row r="12">
          <cell r="B12">
            <v>26.358333333333334</v>
          </cell>
          <cell r="C12">
            <v>33.299999999999997</v>
          </cell>
          <cell r="D12">
            <v>21.8</v>
          </cell>
          <cell r="E12">
            <v>72.125</v>
          </cell>
          <cell r="F12">
            <v>90</v>
          </cell>
          <cell r="G12">
            <v>45</v>
          </cell>
          <cell r="H12">
            <v>13.68</v>
          </cell>
          <cell r="I12" t="str">
            <v>N</v>
          </cell>
          <cell r="J12">
            <v>34.200000000000003</v>
          </cell>
          <cell r="K12">
            <v>0.4</v>
          </cell>
        </row>
        <row r="13">
          <cell r="B13">
            <v>27.162499999999994</v>
          </cell>
          <cell r="C13">
            <v>33.9</v>
          </cell>
          <cell r="D13">
            <v>21.9</v>
          </cell>
          <cell r="E13">
            <v>70.791666666666671</v>
          </cell>
          <cell r="F13">
            <v>95</v>
          </cell>
          <cell r="G13">
            <v>36</v>
          </cell>
          <cell r="H13">
            <v>15.120000000000001</v>
          </cell>
          <cell r="I13" t="str">
            <v>N</v>
          </cell>
          <cell r="J13">
            <v>29.52</v>
          </cell>
          <cell r="K13">
            <v>0</v>
          </cell>
        </row>
        <row r="14">
          <cell r="B14">
            <v>28.608333333333334</v>
          </cell>
          <cell r="C14">
            <v>36.1</v>
          </cell>
          <cell r="D14">
            <v>21.8</v>
          </cell>
          <cell r="E14">
            <v>63.25</v>
          </cell>
          <cell r="F14">
            <v>92</v>
          </cell>
          <cell r="G14">
            <v>32</v>
          </cell>
          <cell r="H14">
            <v>12.96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29.774999999999995</v>
          </cell>
          <cell r="C15">
            <v>36.799999999999997</v>
          </cell>
          <cell r="D15">
            <v>22.4</v>
          </cell>
          <cell r="E15">
            <v>59.416666666666664</v>
          </cell>
          <cell r="F15">
            <v>91</v>
          </cell>
          <cell r="G15">
            <v>27</v>
          </cell>
          <cell r="H15">
            <v>13.68</v>
          </cell>
          <cell r="I15" t="str">
            <v>N</v>
          </cell>
          <cell r="J15">
            <v>33.480000000000004</v>
          </cell>
          <cell r="K15">
            <v>0</v>
          </cell>
        </row>
        <row r="16">
          <cell r="B16">
            <v>26.891666666666666</v>
          </cell>
          <cell r="C16">
            <v>34.200000000000003</v>
          </cell>
          <cell r="D16">
            <v>22.9</v>
          </cell>
          <cell r="E16">
            <v>73.125</v>
          </cell>
          <cell r="F16">
            <v>93</v>
          </cell>
          <cell r="G16">
            <v>39</v>
          </cell>
          <cell r="H16">
            <v>16.559999999999999</v>
          </cell>
          <cell r="I16" t="str">
            <v>O</v>
          </cell>
          <cell r="J16">
            <v>38.519999999999996</v>
          </cell>
          <cell r="K16">
            <v>15.2</v>
          </cell>
        </row>
        <row r="17">
          <cell r="B17">
            <v>25.654166666666665</v>
          </cell>
          <cell r="C17">
            <v>31.7</v>
          </cell>
          <cell r="D17">
            <v>22.1</v>
          </cell>
          <cell r="E17">
            <v>78.583333333333329</v>
          </cell>
          <cell r="F17">
            <v>94</v>
          </cell>
          <cell r="G17">
            <v>53</v>
          </cell>
          <cell r="H17">
            <v>12.96</v>
          </cell>
          <cell r="I17" t="str">
            <v>NE</v>
          </cell>
          <cell r="J17">
            <v>33.119999999999997</v>
          </cell>
          <cell r="K17">
            <v>4.4000000000000004</v>
          </cell>
        </row>
        <row r="18">
          <cell r="B18">
            <v>26.30416666666666</v>
          </cell>
          <cell r="C18">
            <v>33.1</v>
          </cell>
          <cell r="D18">
            <v>22.5</v>
          </cell>
          <cell r="E18">
            <v>75.5</v>
          </cell>
          <cell r="F18">
            <v>95</v>
          </cell>
          <cell r="G18">
            <v>43</v>
          </cell>
          <cell r="H18">
            <v>9.3600000000000012</v>
          </cell>
          <cell r="I18" t="str">
            <v>SE</v>
          </cell>
          <cell r="J18">
            <v>26.28</v>
          </cell>
          <cell r="K18">
            <v>0.4</v>
          </cell>
        </row>
        <row r="19">
          <cell r="B19">
            <v>25.645833333333332</v>
          </cell>
          <cell r="C19">
            <v>30.2</v>
          </cell>
          <cell r="D19">
            <v>22.4</v>
          </cell>
          <cell r="E19">
            <v>77.708333333333329</v>
          </cell>
          <cell r="F19">
            <v>95</v>
          </cell>
          <cell r="G19">
            <v>56</v>
          </cell>
          <cell r="H19">
            <v>10.08</v>
          </cell>
          <cell r="I19" t="str">
            <v>L</v>
          </cell>
          <cell r="J19">
            <v>41.76</v>
          </cell>
          <cell r="K19">
            <v>0.8</v>
          </cell>
        </row>
        <row r="20">
          <cell r="B20">
            <v>26.262499999999999</v>
          </cell>
          <cell r="C20">
            <v>32.799999999999997</v>
          </cell>
          <cell r="D20">
            <v>23.1</v>
          </cell>
          <cell r="E20">
            <v>75.75</v>
          </cell>
          <cell r="F20">
            <v>92</v>
          </cell>
          <cell r="G20">
            <v>44</v>
          </cell>
          <cell r="H20">
            <v>10.44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27.104166666666668</v>
          </cell>
          <cell r="C21">
            <v>33.299999999999997</v>
          </cell>
          <cell r="D21">
            <v>23.4</v>
          </cell>
          <cell r="E21">
            <v>75.458333333333329</v>
          </cell>
          <cell r="F21">
            <v>92</v>
          </cell>
          <cell r="G21">
            <v>47</v>
          </cell>
          <cell r="H21">
            <v>13.68</v>
          </cell>
          <cell r="I21" t="str">
            <v>SE</v>
          </cell>
          <cell r="J21">
            <v>43.56</v>
          </cell>
          <cell r="K21">
            <v>3.6</v>
          </cell>
        </row>
        <row r="22">
          <cell r="B22">
            <v>25.55</v>
          </cell>
          <cell r="C22">
            <v>33.299999999999997</v>
          </cell>
          <cell r="D22">
            <v>21.8</v>
          </cell>
          <cell r="E22">
            <v>80.291666666666671</v>
          </cell>
          <cell r="F22">
            <v>95</v>
          </cell>
          <cell r="G22">
            <v>52</v>
          </cell>
          <cell r="H22">
            <v>14.04</v>
          </cell>
          <cell r="I22" t="str">
            <v>N</v>
          </cell>
          <cell r="J22">
            <v>34.56</v>
          </cell>
          <cell r="K22">
            <v>0.4</v>
          </cell>
        </row>
        <row r="23">
          <cell r="B23">
            <v>27.054166666666664</v>
          </cell>
          <cell r="C23">
            <v>35.4</v>
          </cell>
          <cell r="D23">
            <v>21.5</v>
          </cell>
          <cell r="E23">
            <v>72.75</v>
          </cell>
          <cell r="F23">
            <v>95</v>
          </cell>
          <cell r="G23">
            <v>37</v>
          </cell>
          <cell r="H23">
            <v>7.5600000000000005</v>
          </cell>
          <cell r="I23" t="str">
            <v>NE</v>
          </cell>
          <cell r="J23">
            <v>21.96</v>
          </cell>
          <cell r="K23">
            <v>0.2</v>
          </cell>
        </row>
        <row r="24">
          <cell r="B24">
            <v>28.358333333333334</v>
          </cell>
          <cell r="C24">
            <v>34.700000000000003</v>
          </cell>
          <cell r="D24">
            <v>22.5</v>
          </cell>
          <cell r="E24">
            <v>68.541666666666671</v>
          </cell>
          <cell r="F24">
            <v>94</v>
          </cell>
          <cell r="G24">
            <v>41</v>
          </cell>
          <cell r="H24">
            <v>10.8</v>
          </cell>
          <cell r="I24" t="str">
            <v>NE</v>
          </cell>
          <cell r="J24">
            <v>30.96</v>
          </cell>
          <cell r="K24">
            <v>0</v>
          </cell>
        </row>
        <row r="25">
          <cell r="B25">
            <v>27.241666666666656</v>
          </cell>
          <cell r="C25">
            <v>32.9</v>
          </cell>
          <cell r="D25">
            <v>23.3</v>
          </cell>
          <cell r="E25">
            <v>74.125</v>
          </cell>
          <cell r="F25">
            <v>93</v>
          </cell>
          <cell r="G25">
            <v>51</v>
          </cell>
          <cell r="H25">
            <v>13.32</v>
          </cell>
          <cell r="I25" t="str">
            <v>N</v>
          </cell>
          <cell r="J25">
            <v>32.04</v>
          </cell>
          <cell r="K25">
            <v>0</v>
          </cell>
        </row>
        <row r="26">
          <cell r="B26">
            <v>27.370833333333337</v>
          </cell>
          <cell r="C26">
            <v>33.9</v>
          </cell>
          <cell r="D26">
            <v>23.5</v>
          </cell>
          <cell r="E26">
            <v>76.125</v>
          </cell>
          <cell r="F26">
            <v>92</v>
          </cell>
          <cell r="G26">
            <v>49</v>
          </cell>
          <cell r="H26">
            <v>13.68</v>
          </cell>
          <cell r="I26" t="str">
            <v>N</v>
          </cell>
          <cell r="J26">
            <v>38.159999999999997</v>
          </cell>
          <cell r="K26">
            <v>7</v>
          </cell>
        </row>
        <row r="27">
          <cell r="B27">
            <v>26.558333333333334</v>
          </cell>
          <cell r="C27">
            <v>31.2</v>
          </cell>
          <cell r="D27">
            <v>24.1</v>
          </cell>
          <cell r="E27">
            <v>77.708333333333329</v>
          </cell>
          <cell r="F27">
            <v>89</v>
          </cell>
          <cell r="G27">
            <v>58</v>
          </cell>
          <cell r="H27">
            <v>20.52</v>
          </cell>
          <cell r="I27" t="str">
            <v>N</v>
          </cell>
          <cell r="J27">
            <v>37.440000000000005</v>
          </cell>
          <cell r="K27">
            <v>1.7999999999999998</v>
          </cell>
        </row>
        <row r="28">
          <cell r="B28">
            <v>27.558333333333337</v>
          </cell>
          <cell r="C28">
            <v>33.799999999999997</v>
          </cell>
          <cell r="D28">
            <v>22.8</v>
          </cell>
          <cell r="E28">
            <v>72.25</v>
          </cell>
          <cell r="F28">
            <v>94</v>
          </cell>
          <cell r="G28">
            <v>44</v>
          </cell>
          <cell r="H28">
            <v>15.120000000000001</v>
          </cell>
          <cell r="I28" t="str">
            <v>N</v>
          </cell>
          <cell r="J28">
            <v>37.080000000000005</v>
          </cell>
          <cell r="K28">
            <v>0</v>
          </cell>
        </row>
        <row r="29">
          <cell r="B29">
            <v>25.925000000000001</v>
          </cell>
          <cell r="C29">
            <v>29.3</v>
          </cell>
          <cell r="D29">
            <v>23.4</v>
          </cell>
          <cell r="E29">
            <v>79.541666666666671</v>
          </cell>
          <cell r="F29">
            <v>92</v>
          </cell>
          <cell r="G29">
            <v>63</v>
          </cell>
          <cell r="H29">
            <v>13.32</v>
          </cell>
          <cell r="I29" t="str">
            <v>N</v>
          </cell>
          <cell r="J29">
            <v>24.48</v>
          </cell>
          <cell r="K29">
            <v>0</v>
          </cell>
        </row>
        <row r="30">
          <cell r="B30">
            <v>25.308333333333337</v>
          </cell>
          <cell r="C30">
            <v>32</v>
          </cell>
          <cell r="D30">
            <v>22.4</v>
          </cell>
          <cell r="E30">
            <v>79.75</v>
          </cell>
          <cell r="F30">
            <v>95</v>
          </cell>
          <cell r="G30">
            <v>49</v>
          </cell>
          <cell r="H30">
            <v>15.48</v>
          </cell>
          <cell r="I30" t="str">
            <v>NE</v>
          </cell>
          <cell r="J30">
            <v>56.519999999999996</v>
          </cell>
          <cell r="K30">
            <v>1.2</v>
          </cell>
        </row>
        <row r="31">
          <cell r="B31">
            <v>25.829166666666666</v>
          </cell>
          <cell r="C31">
            <v>33.5</v>
          </cell>
          <cell r="D31">
            <v>20.8</v>
          </cell>
          <cell r="E31">
            <v>75.083333333333329</v>
          </cell>
          <cell r="F31">
            <v>96</v>
          </cell>
          <cell r="G31">
            <v>42</v>
          </cell>
          <cell r="H31">
            <v>14.76</v>
          </cell>
          <cell r="I31" t="str">
            <v>NE</v>
          </cell>
          <cell r="J31">
            <v>32.4</v>
          </cell>
          <cell r="K31">
            <v>0</v>
          </cell>
        </row>
        <row r="32">
          <cell r="B32">
            <v>27.679166666666671</v>
          </cell>
          <cell r="C32">
            <v>35.799999999999997</v>
          </cell>
          <cell r="D32">
            <v>21.3</v>
          </cell>
          <cell r="E32">
            <v>65.75</v>
          </cell>
          <cell r="F32">
            <v>94</v>
          </cell>
          <cell r="G32">
            <v>33</v>
          </cell>
          <cell r="H32">
            <v>15.48</v>
          </cell>
          <cell r="I32" t="str">
            <v>NE</v>
          </cell>
          <cell r="J32">
            <v>27.36</v>
          </cell>
          <cell r="K32">
            <v>0</v>
          </cell>
        </row>
        <row r="33">
          <cell r="B33">
            <v>27.316666666666663</v>
          </cell>
          <cell r="C33">
            <v>34.6</v>
          </cell>
          <cell r="D33">
            <v>20.6</v>
          </cell>
          <cell r="E33">
            <v>63.625</v>
          </cell>
          <cell r="F33">
            <v>93</v>
          </cell>
          <cell r="G33">
            <v>32</v>
          </cell>
          <cell r="H33">
            <v>11.520000000000001</v>
          </cell>
          <cell r="I33" t="str">
            <v>NE</v>
          </cell>
          <cell r="J33">
            <v>25.92</v>
          </cell>
          <cell r="K33">
            <v>0</v>
          </cell>
        </row>
        <row r="34">
          <cell r="B34">
            <v>27.162499999999994</v>
          </cell>
          <cell r="C34">
            <v>36</v>
          </cell>
          <cell r="D34">
            <v>20.9</v>
          </cell>
          <cell r="E34">
            <v>66.208333333333329</v>
          </cell>
          <cell r="F34">
            <v>93</v>
          </cell>
          <cell r="G34">
            <v>34</v>
          </cell>
          <cell r="H34">
            <v>11.520000000000001</v>
          </cell>
          <cell r="I34" t="str">
            <v>NE</v>
          </cell>
          <cell r="J34">
            <v>28.44</v>
          </cell>
          <cell r="K34">
            <v>0</v>
          </cell>
        </row>
        <row r="35">
          <cell r="B35">
            <v>28.566666666666666</v>
          </cell>
          <cell r="C35">
            <v>36.700000000000003</v>
          </cell>
          <cell r="D35">
            <v>21.7</v>
          </cell>
          <cell r="E35">
            <v>63.041666666666664</v>
          </cell>
          <cell r="F35">
            <v>93</v>
          </cell>
          <cell r="G35">
            <v>31</v>
          </cell>
          <cell r="H35">
            <v>11.16</v>
          </cell>
          <cell r="I35" t="str">
            <v>N</v>
          </cell>
          <cell r="J35">
            <v>34.56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29.016666666666666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25.074999999999999</v>
          </cell>
        </row>
      </sheetData>
      <sheetData sheetId="5">
        <row r="5">
          <cell r="B5">
            <v>24.400000000000006</v>
          </cell>
        </row>
      </sheetData>
      <sheetData sheetId="6"/>
      <sheetData sheetId="7"/>
      <sheetData sheetId="8">
        <row r="5">
          <cell r="B5">
            <v>26.137500000000003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28.208333333333332</v>
          </cell>
          <cell r="C5">
            <v>32.9</v>
          </cell>
          <cell r="D5">
            <v>24.8</v>
          </cell>
          <cell r="E5">
            <v>74.458333333333329</v>
          </cell>
          <cell r="F5">
            <v>91</v>
          </cell>
          <cell r="G5">
            <v>56</v>
          </cell>
          <cell r="H5">
            <v>19.8</v>
          </cell>
          <cell r="I5" t="str">
            <v>S</v>
          </cell>
          <cell r="J5">
            <v>38.519999999999996</v>
          </cell>
          <cell r="K5">
            <v>0</v>
          </cell>
        </row>
        <row r="6">
          <cell r="B6">
            <v>28.891666666666669</v>
          </cell>
          <cell r="C6">
            <v>35.200000000000003</v>
          </cell>
          <cell r="D6">
            <v>23.6</v>
          </cell>
          <cell r="E6">
            <v>69.75</v>
          </cell>
          <cell r="F6">
            <v>93</v>
          </cell>
          <cell r="G6">
            <v>42</v>
          </cell>
          <cell r="H6">
            <v>22.68</v>
          </cell>
          <cell r="I6" t="str">
            <v>S</v>
          </cell>
          <cell r="J6">
            <v>41.4</v>
          </cell>
          <cell r="K6">
            <v>0</v>
          </cell>
        </row>
        <row r="7">
          <cell r="B7">
            <v>29.687500000000004</v>
          </cell>
          <cell r="C7">
            <v>35.9</v>
          </cell>
          <cell r="D7">
            <v>24.1</v>
          </cell>
          <cell r="E7">
            <v>67.791666666666671</v>
          </cell>
          <cell r="F7">
            <v>94</v>
          </cell>
          <cell r="G7">
            <v>38</v>
          </cell>
          <cell r="H7">
            <v>21.240000000000002</v>
          </cell>
          <cell r="I7" t="str">
            <v>SE</v>
          </cell>
          <cell r="J7">
            <v>40.680000000000007</v>
          </cell>
          <cell r="K7">
            <v>0</v>
          </cell>
        </row>
        <row r="8">
          <cell r="B8">
            <v>26.887499999999999</v>
          </cell>
          <cell r="C8">
            <v>34.1</v>
          </cell>
          <cell r="D8">
            <v>23.3</v>
          </cell>
          <cell r="E8">
            <v>79.958333333333329</v>
          </cell>
          <cell r="F8">
            <v>94</v>
          </cell>
          <cell r="G8">
            <v>50</v>
          </cell>
          <cell r="H8">
            <v>36.36</v>
          </cell>
          <cell r="I8" t="str">
            <v>L</v>
          </cell>
          <cell r="J8">
            <v>65.88000000000001</v>
          </cell>
          <cell r="K8">
            <v>1.4</v>
          </cell>
        </row>
        <row r="9">
          <cell r="B9">
            <v>27.166666666666668</v>
          </cell>
          <cell r="C9">
            <v>35.299999999999997</v>
          </cell>
          <cell r="D9">
            <v>22</v>
          </cell>
          <cell r="E9">
            <v>74.041666666666671</v>
          </cell>
          <cell r="F9">
            <v>96</v>
          </cell>
          <cell r="G9">
            <v>37</v>
          </cell>
          <cell r="H9">
            <v>7.9200000000000008</v>
          </cell>
          <cell r="I9" t="str">
            <v>N</v>
          </cell>
          <cell r="J9">
            <v>20.16</v>
          </cell>
          <cell r="K9">
            <v>0</v>
          </cell>
        </row>
        <row r="10">
          <cell r="B10">
            <v>28.4375</v>
          </cell>
          <cell r="C10">
            <v>35.799999999999997</v>
          </cell>
          <cell r="D10">
            <v>22.2</v>
          </cell>
          <cell r="E10">
            <v>64.083333333333329</v>
          </cell>
          <cell r="F10">
            <v>93</v>
          </cell>
          <cell r="G10">
            <v>32</v>
          </cell>
          <cell r="H10">
            <v>29.880000000000003</v>
          </cell>
          <cell r="I10" t="str">
            <v>SO</v>
          </cell>
          <cell r="J10">
            <v>52.2</v>
          </cell>
          <cell r="K10">
            <v>0</v>
          </cell>
        </row>
        <row r="11">
          <cell r="B11">
            <v>26.616666666666664</v>
          </cell>
          <cell r="C11">
            <v>33</v>
          </cell>
          <cell r="D11">
            <v>21.8</v>
          </cell>
          <cell r="E11">
            <v>73.541666666666671</v>
          </cell>
          <cell r="F11">
            <v>92</v>
          </cell>
          <cell r="G11">
            <v>46</v>
          </cell>
          <cell r="H11">
            <v>15.840000000000002</v>
          </cell>
          <cell r="I11" t="str">
            <v>S</v>
          </cell>
          <cell r="J11">
            <v>35.64</v>
          </cell>
          <cell r="K11">
            <v>0</v>
          </cell>
        </row>
        <row r="12">
          <cell r="B12">
            <v>25.987499999999997</v>
          </cell>
          <cell r="C12">
            <v>33.6</v>
          </cell>
          <cell r="D12">
            <v>21.2</v>
          </cell>
          <cell r="E12">
            <v>75.75</v>
          </cell>
          <cell r="F12">
            <v>94</v>
          </cell>
          <cell r="G12">
            <v>44</v>
          </cell>
          <cell r="H12">
            <v>24.48</v>
          </cell>
          <cell r="I12" t="str">
            <v>S</v>
          </cell>
          <cell r="J12">
            <v>40.680000000000007</v>
          </cell>
          <cell r="K12">
            <v>1.8</v>
          </cell>
        </row>
        <row r="13">
          <cell r="B13">
            <v>26.625</v>
          </cell>
          <cell r="C13">
            <v>33.5</v>
          </cell>
          <cell r="D13">
            <v>21.3</v>
          </cell>
          <cell r="E13">
            <v>74.083333333333329</v>
          </cell>
          <cell r="F13">
            <v>95</v>
          </cell>
          <cell r="G13">
            <v>40</v>
          </cell>
          <cell r="H13">
            <v>13.68</v>
          </cell>
          <cell r="I13" t="str">
            <v>S</v>
          </cell>
          <cell r="J13">
            <v>29.16</v>
          </cell>
          <cell r="K13">
            <v>0</v>
          </cell>
        </row>
        <row r="14">
          <cell r="B14">
            <v>28.212500000000002</v>
          </cell>
          <cell r="C14">
            <v>36.4</v>
          </cell>
          <cell r="D14">
            <v>19.899999999999999</v>
          </cell>
          <cell r="E14">
            <v>63.833333333333336</v>
          </cell>
          <cell r="F14">
            <v>96</v>
          </cell>
          <cell r="G14">
            <v>29</v>
          </cell>
          <cell r="H14">
            <v>18.720000000000002</v>
          </cell>
          <cell r="I14" t="str">
            <v>S</v>
          </cell>
          <cell r="J14">
            <v>54</v>
          </cell>
          <cell r="K14">
            <v>0</v>
          </cell>
        </row>
        <row r="15">
          <cell r="B15">
            <v>28.549999999999997</v>
          </cell>
          <cell r="C15">
            <v>36.9</v>
          </cell>
          <cell r="D15">
            <v>20.8</v>
          </cell>
          <cell r="E15">
            <v>65.458333333333329</v>
          </cell>
          <cell r="F15">
            <v>96</v>
          </cell>
          <cell r="G15">
            <v>28</v>
          </cell>
          <cell r="H15">
            <v>29.880000000000003</v>
          </cell>
          <cell r="I15" t="str">
            <v>S</v>
          </cell>
          <cell r="J15">
            <v>66.960000000000008</v>
          </cell>
          <cell r="K15">
            <v>0</v>
          </cell>
        </row>
        <row r="16">
          <cell r="B16">
            <v>27.016666666666666</v>
          </cell>
          <cell r="C16">
            <v>34.799999999999997</v>
          </cell>
          <cell r="D16">
            <v>21.9</v>
          </cell>
          <cell r="E16">
            <v>73.166666666666671</v>
          </cell>
          <cell r="F16">
            <v>95</v>
          </cell>
          <cell r="G16">
            <v>38</v>
          </cell>
          <cell r="H16">
            <v>15.120000000000001</v>
          </cell>
          <cell r="I16" t="str">
            <v>SO</v>
          </cell>
          <cell r="J16">
            <v>45.36</v>
          </cell>
          <cell r="K16">
            <v>4</v>
          </cell>
        </row>
        <row r="17">
          <cell r="B17">
            <v>25.066666666666663</v>
          </cell>
          <cell r="C17">
            <v>31.3</v>
          </cell>
          <cell r="D17">
            <v>22.7</v>
          </cell>
          <cell r="E17">
            <v>86.041666666666671</v>
          </cell>
          <cell r="F17">
            <v>95</v>
          </cell>
          <cell r="G17">
            <v>60</v>
          </cell>
          <cell r="H17">
            <v>28.44</v>
          </cell>
          <cell r="I17" t="str">
            <v>S</v>
          </cell>
          <cell r="J17">
            <v>50.4</v>
          </cell>
          <cell r="K17">
            <v>11.200000000000001</v>
          </cell>
        </row>
        <row r="18">
          <cell r="B18">
            <v>26.374999999999989</v>
          </cell>
          <cell r="C18">
            <v>34.299999999999997</v>
          </cell>
          <cell r="D18">
            <v>20.9</v>
          </cell>
          <cell r="E18">
            <v>74.083333333333329</v>
          </cell>
          <cell r="F18">
            <v>96</v>
          </cell>
          <cell r="G18">
            <v>41</v>
          </cell>
          <cell r="H18">
            <v>15.48</v>
          </cell>
          <cell r="I18" t="str">
            <v>SO</v>
          </cell>
          <cell r="J18">
            <v>31.680000000000003</v>
          </cell>
          <cell r="K18">
            <v>0.2</v>
          </cell>
        </row>
        <row r="19">
          <cell r="B19">
            <v>26.258333333333329</v>
          </cell>
          <cell r="C19">
            <v>31</v>
          </cell>
          <cell r="D19">
            <v>22.9</v>
          </cell>
          <cell r="E19">
            <v>74.958333333333329</v>
          </cell>
          <cell r="F19">
            <v>91</v>
          </cell>
          <cell r="G19">
            <v>55</v>
          </cell>
          <cell r="H19">
            <v>21.96</v>
          </cell>
          <cell r="I19" t="str">
            <v>SO</v>
          </cell>
          <cell r="J19">
            <v>51.84</v>
          </cell>
          <cell r="K19">
            <v>0.2</v>
          </cell>
        </row>
        <row r="20">
          <cell r="B20">
            <v>26.370833333333337</v>
          </cell>
          <cell r="C20">
            <v>32.700000000000003</v>
          </cell>
          <cell r="D20">
            <v>21.4</v>
          </cell>
          <cell r="E20">
            <v>76.708333333333329</v>
          </cell>
          <cell r="F20">
            <v>92</v>
          </cell>
          <cell r="G20">
            <v>49</v>
          </cell>
          <cell r="H20">
            <v>18</v>
          </cell>
          <cell r="I20" t="str">
            <v>S</v>
          </cell>
          <cell r="J20">
            <v>46.440000000000005</v>
          </cell>
          <cell r="K20">
            <v>3.2</v>
          </cell>
        </row>
        <row r="21">
          <cell r="B21">
            <v>27.591666666666665</v>
          </cell>
          <cell r="C21">
            <v>35.1</v>
          </cell>
          <cell r="D21">
            <v>21.9</v>
          </cell>
          <cell r="E21">
            <v>70.708333333333329</v>
          </cell>
          <cell r="F21">
            <v>96</v>
          </cell>
          <cell r="G21">
            <v>30</v>
          </cell>
          <cell r="H21">
            <v>20.16</v>
          </cell>
          <cell r="I21" t="str">
            <v>SE</v>
          </cell>
          <cell r="J21">
            <v>50.76</v>
          </cell>
          <cell r="K21">
            <v>0</v>
          </cell>
        </row>
        <row r="22">
          <cell r="B22">
            <v>26.879166666666663</v>
          </cell>
          <cell r="C22">
            <v>33.200000000000003</v>
          </cell>
          <cell r="D22">
            <v>23</v>
          </cell>
          <cell r="E22">
            <v>81.041666666666671</v>
          </cell>
          <cell r="F22">
            <v>94</v>
          </cell>
          <cell r="G22">
            <v>54</v>
          </cell>
          <cell r="H22">
            <v>27</v>
          </cell>
          <cell r="I22" t="str">
            <v>S</v>
          </cell>
          <cell r="J22">
            <v>46.080000000000005</v>
          </cell>
          <cell r="K22">
            <v>15.6</v>
          </cell>
        </row>
        <row r="23">
          <cell r="B23">
            <v>25.408333333333331</v>
          </cell>
          <cell r="C23">
            <v>32.299999999999997</v>
          </cell>
          <cell r="D23">
            <v>21.9</v>
          </cell>
          <cell r="E23">
            <v>83.083333333333329</v>
          </cell>
          <cell r="F23">
            <v>95</v>
          </cell>
          <cell r="G23">
            <v>56</v>
          </cell>
          <cell r="H23">
            <v>26.28</v>
          </cell>
          <cell r="I23" t="str">
            <v>S</v>
          </cell>
          <cell r="J23">
            <v>41.76</v>
          </cell>
          <cell r="K23">
            <v>15.4</v>
          </cell>
        </row>
        <row r="24">
          <cell r="B24">
            <v>26.583333333333329</v>
          </cell>
          <cell r="C24">
            <v>33.5</v>
          </cell>
          <cell r="D24">
            <v>23.2</v>
          </cell>
          <cell r="E24">
            <v>79.291666666666671</v>
          </cell>
          <cell r="F24">
            <v>96</v>
          </cell>
          <cell r="G24">
            <v>49</v>
          </cell>
          <cell r="H24">
            <v>30.240000000000002</v>
          </cell>
          <cell r="I24" t="str">
            <v>S</v>
          </cell>
          <cell r="J24">
            <v>46.800000000000004</v>
          </cell>
          <cell r="K24">
            <v>0</v>
          </cell>
        </row>
        <row r="25">
          <cell r="B25">
            <v>26.783333333333331</v>
          </cell>
          <cell r="C25">
            <v>32.5</v>
          </cell>
          <cell r="D25">
            <v>23.4</v>
          </cell>
          <cell r="E25">
            <v>77.916666666666671</v>
          </cell>
          <cell r="F25">
            <v>95</v>
          </cell>
          <cell r="G25">
            <v>51</v>
          </cell>
          <cell r="H25">
            <v>20.16</v>
          </cell>
          <cell r="I25" t="str">
            <v>S</v>
          </cell>
          <cell r="J25">
            <v>45.72</v>
          </cell>
          <cell r="K25">
            <v>0</v>
          </cell>
        </row>
        <row r="26">
          <cell r="B26">
            <v>26.220833333333335</v>
          </cell>
          <cell r="C26">
            <v>30.2</v>
          </cell>
          <cell r="D26">
            <v>23.4</v>
          </cell>
          <cell r="E26">
            <v>83.291666666666671</v>
          </cell>
          <cell r="F26">
            <v>94</v>
          </cell>
          <cell r="G26">
            <v>62</v>
          </cell>
          <cell r="H26">
            <v>16.920000000000002</v>
          </cell>
          <cell r="I26" t="str">
            <v>S</v>
          </cell>
          <cell r="J26">
            <v>36.36</v>
          </cell>
          <cell r="K26">
            <v>6.6</v>
          </cell>
        </row>
        <row r="27">
          <cell r="B27">
            <v>26.895833333333339</v>
          </cell>
          <cell r="C27">
            <v>32.1</v>
          </cell>
          <cell r="D27">
            <v>23.6</v>
          </cell>
          <cell r="E27">
            <v>75.333333333333329</v>
          </cell>
          <cell r="F27">
            <v>90</v>
          </cell>
          <cell r="G27">
            <v>53</v>
          </cell>
          <cell r="H27">
            <v>22.68</v>
          </cell>
          <cell r="I27" t="str">
            <v>S</v>
          </cell>
          <cell r="J27">
            <v>41.76</v>
          </cell>
          <cell r="K27">
            <v>0</v>
          </cell>
        </row>
        <row r="28">
          <cell r="B28">
            <v>27.033333333333331</v>
          </cell>
          <cell r="C28">
            <v>33</v>
          </cell>
          <cell r="D28">
            <v>22.9</v>
          </cell>
          <cell r="E28">
            <v>75.75</v>
          </cell>
          <cell r="F28">
            <v>95</v>
          </cell>
          <cell r="G28">
            <v>48</v>
          </cell>
          <cell r="H28">
            <v>19.440000000000001</v>
          </cell>
          <cell r="I28" t="str">
            <v>S</v>
          </cell>
          <cell r="J28">
            <v>41.4</v>
          </cell>
          <cell r="K28">
            <v>0</v>
          </cell>
        </row>
        <row r="29">
          <cell r="B29">
            <v>25.049999999999997</v>
          </cell>
          <cell r="C29">
            <v>30.1</v>
          </cell>
          <cell r="D29">
            <v>22.3</v>
          </cell>
          <cell r="E29">
            <v>87.833333333333329</v>
          </cell>
          <cell r="F29">
            <v>96</v>
          </cell>
          <cell r="G29">
            <v>63</v>
          </cell>
          <cell r="H29">
            <v>18.36</v>
          </cell>
          <cell r="I29" t="str">
            <v>SE</v>
          </cell>
          <cell r="J29">
            <v>34.56</v>
          </cell>
          <cell r="K29">
            <v>37.400000000000006</v>
          </cell>
        </row>
        <row r="30">
          <cell r="B30">
            <v>23.45</v>
          </cell>
          <cell r="C30">
            <v>30.1</v>
          </cell>
          <cell r="D30">
            <v>19.600000000000001</v>
          </cell>
          <cell r="E30">
            <v>84.75</v>
          </cell>
          <cell r="F30">
            <v>96</v>
          </cell>
          <cell r="G30">
            <v>57</v>
          </cell>
          <cell r="H30">
            <v>20.16</v>
          </cell>
          <cell r="I30" t="str">
            <v>N</v>
          </cell>
          <cell r="J30">
            <v>36.36</v>
          </cell>
          <cell r="K30">
            <v>0.60000000000000009</v>
          </cell>
        </row>
        <row r="31">
          <cell r="B31">
            <v>26.104166666666668</v>
          </cell>
          <cell r="C31">
            <v>32.5</v>
          </cell>
          <cell r="D31">
            <v>21.6</v>
          </cell>
          <cell r="E31">
            <v>75.083333333333329</v>
          </cell>
          <cell r="F31">
            <v>95</v>
          </cell>
          <cell r="G31">
            <v>45</v>
          </cell>
          <cell r="H31">
            <v>20.88</v>
          </cell>
          <cell r="I31" t="str">
            <v>S</v>
          </cell>
          <cell r="J31">
            <v>40.680000000000007</v>
          </cell>
          <cell r="K31">
            <v>0</v>
          </cell>
        </row>
        <row r="32">
          <cell r="B32">
            <v>26.666666666666671</v>
          </cell>
          <cell r="C32">
            <v>34.799999999999997</v>
          </cell>
          <cell r="D32">
            <v>21.4</v>
          </cell>
          <cell r="E32">
            <v>72.583333333333329</v>
          </cell>
          <cell r="F32">
            <v>94</v>
          </cell>
          <cell r="G32">
            <v>36</v>
          </cell>
          <cell r="H32">
            <v>16.559999999999999</v>
          </cell>
          <cell r="I32" t="str">
            <v>SO</v>
          </cell>
          <cell r="J32">
            <v>31.680000000000003</v>
          </cell>
          <cell r="K32">
            <v>0</v>
          </cell>
        </row>
        <row r="33">
          <cell r="B33">
            <v>27.129166666666663</v>
          </cell>
          <cell r="C33">
            <v>34.299999999999997</v>
          </cell>
          <cell r="D33">
            <v>21.9</v>
          </cell>
          <cell r="E33">
            <v>68.791666666666671</v>
          </cell>
          <cell r="F33">
            <v>93</v>
          </cell>
          <cell r="G33">
            <v>36</v>
          </cell>
          <cell r="H33">
            <v>16.2</v>
          </cell>
          <cell r="I33" t="str">
            <v>S</v>
          </cell>
          <cell r="J33">
            <v>32.4</v>
          </cell>
          <cell r="K33">
            <v>0</v>
          </cell>
        </row>
        <row r="34">
          <cell r="B34">
            <v>25.904166666666669</v>
          </cell>
          <cell r="C34">
            <v>34.799999999999997</v>
          </cell>
          <cell r="D34">
            <v>21.7</v>
          </cell>
          <cell r="E34">
            <v>75.833333333333329</v>
          </cell>
          <cell r="F34">
            <v>93</v>
          </cell>
          <cell r="G34">
            <v>36</v>
          </cell>
          <cell r="H34">
            <v>15.48</v>
          </cell>
          <cell r="I34" t="str">
            <v>O</v>
          </cell>
          <cell r="J34">
            <v>35.28</v>
          </cell>
          <cell r="K34">
            <v>1.2</v>
          </cell>
        </row>
        <row r="35">
          <cell r="B35">
            <v>27.537499999999998</v>
          </cell>
          <cell r="C35">
            <v>35.5</v>
          </cell>
          <cell r="D35">
            <v>21</v>
          </cell>
          <cell r="E35">
            <v>68.708333333333329</v>
          </cell>
          <cell r="F35">
            <v>96</v>
          </cell>
          <cell r="G35">
            <v>32</v>
          </cell>
          <cell r="H35">
            <v>11.520000000000001</v>
          </cell>
          <cell r="I35" t="str">
            <v>S</v>
          </cell>
          <cell r="J35">
            <v>39.24</v>
          </cell>
          <cell r="K35">
            <v>0</v>
          </cell>
        </row>
        <row r="36">
          <cell r="I36" t="str">
            <v>S</v>
          </cell>
        </row>
      </sheetData>
      <sheetData sheetId="1">
        <row r="5">
          <cell r="B5">
            <v>27.249999999999996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24.879166666666674</v>
          </cell>
        </row>
      </sheetData>
      <sheetData sheetId="5">
        <row r="5">
          <cell r="B5">
            <v>25.174999999999997</v>
          </cell>
        </row>
      </sheetData>
      <sheetData sheetId="6"/>
      <sheetData sheetId="7"/>
      <sheetData sheetId="8">
        <row r="5">
          <cell r="B5">
            <v>27.737500000000008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26.091666666666665</v>
          </cell>
          <cell r="C5">
            <v>30.8</v>
          </cell>
          <cell r="D5">
            <v>23.4</v>
          </cell>
          <cell r="E5">
            <v>81.083333333333329</v>
          </cell>
          <cell r="F5">
            <v>92</v>
          </cell>
          <cell r="G5">
            <v>60</v>
          </cell>
          <cell r="H5">
            <v>20.88</v>
          </cell>
          <cell r="I5" t="str">
            <v>N</v>
          </cell>
          <cell r="J5">
            <v>50.04</v>
          </cell>
          <cell r="K5">
            <v>0</v>
          </cell>
        </row>
        <row r="6">
          <cell r="B6">
            <v>27.308333333333326</v>
          </cell>
          <cell r="C6">
            <v>32.9</v>
          </cell>
          <cell r="D6">
            <v>23.3</v>
          </cell>
          <cell r="E6">
            <v>75.5</v>
          </cell>
          <cell r="F6">
            <v>93</v>
          </cell>
          <cell r="G6">
            <v>49</v>
          </cell>
          <cell r="H6">
            <v>23.040000000000003</v>
          </cell>
          <cell r="I6" t="str">
            <v>N</v>
          </cell>
          <cell r="J6">
            <v>50.76</v>
          </cell>
          <cell r="K6">
            <v>0</v>
          </cell>
        </row>
        <row r="7">
          <cell r="B7">
            <v>26.912499999999998</v>
          </cell>
          <cell r="C7">
            <v>33.4</v>
          </cell>
          <cell r="D7">
            <v>22.7</v>
          </cell>
          <cell r="E7">
            <v>75.166666666666671</v>
          </cell>
          <cell r="F7">
            <v>94</v>
          </cell>
          <cell r="G7">
            <v>51</v>
          </cell>
          <cell r="H7">
            <v>20.88</v>
          </cell>
          <cell r="I7" t="str">
            <v>N</v>
          </cell>
          <cell r="J7">
            <v>43.56</v>
          </cell>
          <cell r="K7">
            <v>7</v>
          </cell>
        </row>
        <row r="8">
          <cell r="B8">
            <v>23.091666666666665</v>
          </cell>
          <cell r="C8">
            <v>27.8</v>
          </cell>
          <cell r="D8">
            <v>20.3</v>
          </cell>
          <cell r="E8">
            <v>92.208333333333329</v>
          </cell>
          <cell r="F8">
            <v>96</v>
          </cell>
          <cell r="G8">
            <v>72</v>
          </cell>
          <cell r="H8">
            <v>12.24</v>
          </cell>
          <cell r="I8" t="str">
            <v>SE</v>
          </cell>
          <cell r="J8">
            <v>43.92</v>
          </cell>
          <cell r="K8">
            <v>40.799999999999997</v>
          </cell>
        </row>
        <row r="9">
          <cell r="B9">
            <v>24.133333333333329</v>
          </cell>
          <cell r="C9">
            <v>31.3</v>
          </cell>
          <cell r="D9">
            <v>20</v>
          </cell>
          <cell r="E9">
            <v>84.208333333333329</v>
          </cell>
          <cell r="F9">
            <v>97</v>
          </cell>
          <cell r="G9">
            <v>53</v>
          </cell>
          <cell r="H9">
            <v>13.32</v>
          </cell>
          <cell r="I9" t="str">
            <v>L</v>
          </cell>
          <cell r="J9">
            <v>48.24</v>
          </cell>
          <cell r="K9">
            <v>5.2</v>
          </cell>
        </row>
        <row r="10">
          <cell r="B10">
            <v>24.904166666666669</v>
          </cell>
          <cell r="C10">
            <v>30.1</v>
          </cell>
          <cell r="D10">
            <v>20.6</v>
          </cell>
          <cell r="E10">
            <v>78.5</v>
          </cell>
          <cell r="F10">
            <v>94</v>
          </cell>
          <cell r="G10">
            <v>54</v>
          </cell>
          <cell r="H10">
            <v>16.2</v>
          </cell>
          <cell r="I10" t="str">
            <v>NE</v>
          </cell>
          <cell r="J10">
            <v>34.56</v>
          </cell>
          <cell r="K10">
            <v>1.4</v>
          </cell>
        </row>
        <row r="11">
          <cell r="B11">
            <v>24.491666666666664</v>
          </cell>
          <cell r="C11">
            <v>32.299999999999997</v>
          </cell>
          <cell r="D11">
            <v>19.3</v>
          </cell>
          <cell r="E11">
            <v>80.541666666666671</v>
          </cell>
          <cell r="F11">
            <v>94</v>
          </cell>
          <cell r="G11">
            <v>47</v>
          </cell>
          <cell r="H11">
            <v>16.559999999999999</v>
          </cell>
          <cell r="I11" t="str">
            <v>L</v>
          </cell>
          <cell r="J11">
            <v>52.92</v>
          </cell>
          <cell r="K11">
            <v>3.6</v>
          </cell>
        </row>
        <row r="12">
          <cell r="B12">
            <v>23.824999999999999</v>
          </cell>
          <cell r="C12">
            <v>32.9</v>
          </cell>
          <cell r="D12">
            <v>20.2</v>
          </cell>
          <cell r="E12">
            <v>82.833333333333329</v>
          </cell>
          <cell r="F12">
            <v>95</v>
          </cell>
          <cell r="G12">
            <v>50</v>
          </cell>
          <cell r="H12">
            <v>18.36</v>
          </cell>
          <cell r="I12" t="str">
            <v>L</v>
          </cell>
          <cell r="J12">
            <v>59.4</v>
          </cell>
          <cell r="K12">
            <v>11.6</v>
          </cell>
        </row>
        <row r="13">
          <cell r="B13">
            <v>23.862500000000001</v>
          </cell>
          <cell r="C13">
            <v>32.9</v>
          </cell>
          <cell r="D13">
            <v>19.399999999999999</v>
          </cell>
          <cell r="E13">
            <v>81.625</v>
          </cell>
          <cell r="F13">
            <v>96</v>
          </cell>
          <cell r="G13">
            <v>45</v>
          </cell>
          <cell r="H13">
            <v>15.48</v>
          </cell>
          <cell r="I13" t="str">
            <v>N</v>
          </cell>
          <cell r="J13">
            <v>40.680000000000007</v>
          </cell>
          <cell r="K13">
            <v>3.2</v>
          </cell>
        </row>
        <row r="14">
          <cell r="B14">
            <v>25.616666666666664</v>
          </cell>
          <cell r="C14">
            <v>32.799999999999997</v>
          </cell>
          <cell r="D14">
            <v>19.600000000000001</v>
          </cell>
          <cell r="E14">
            <v>74.333333333333329</v>
          </cell>
          <cell r="F14">
            <v>95</v>
          </cell>
          <cell r="G14">
            <v>42</v>
          </cell>
          <cell r="H14">
            <v>12.6</v>
          </cell>
          <cell r="I14" t="str">
            <v>N</v>
          </cell>
          <cell r="J14">
            <v>27.720000000000002</v>
          </cell>
          <cell r="K14">
            <v>0</v>
          </cell>
        </row>
        <row r="15">
          <cell r="B15">
            <v>25.812500000000004</v>
          </cell>
          <cell r="C15">
            <v>34.4</v>
          </cell>
          <cell r="D15">
            <v>20.5</v>
          </cell>
          <cell r="E15">
            <v>75.5</v>
          </cell>
          <cell r="F15">
            <v>95</v>
          </cell>
          <cell r="G15">
            <v>34</v>
          </cell>
          <cell r="H15">
            <v>17.64</v>
          </cell>
          <cell r="I15" t="str">
            <v>SO</v>
          </cell>
          <cell r="J15">
            <v>56.16</v>
          </cell>
          <cell r="K15">
            <v>8.6</v>
          </cell>
        </row>
        <row r="16">
          <cell r="B16">
            <v>24.245833333333334</v>
          </cell>
          <cell r="C16">
            <v>30.4</v>
          </cell>
          <cell r="D16">
            <v>20.100000000000001</v>
          </cell>
          <cell r="E16">
            <v>83.125</v>
          </cell>
          <cell r="F16">
            <v>96</v>
          </cell>
          <cell r="G16">
            <v>60</v>
          </cell>
          <cell r="H16">
            <v>16.2</v>
          </cell>
          <cell r="I16" t="str">
            <v>SO</v>
          </cell>
          <cell r="J16">
            <v>36.72</v>
          </cell>
          <cell r="K16">
            <v>25.799999999999997</v>
          </cell>
        </row>
        <row r="17">
          <cell r="B17">
            <v>22.816666666666666</v>
          </cell>
          <cell r="C17">
            <v>30.6</v>
          </cell>
          <cell r="D17">
            <v>19.5</v>
          </cell>
          <cell r="E17">
            <v>87.375</v>
          </cell>
          <cell r="F17">
            <v>96</v>
          </cell>
          <cell r="G17">
            <v>56</v>
          </cell>
          <cell r="H17">
            <v>28.8</v>
          </cell>
          <cell r="I17" t="str">
            <v>SO</v>
          </cell>
          <cell r="J17">
            <v>56.519999999999996</v>
          </cell>
          <cell r="K17">
            <v>50.8</v>
          </cell>
        </row>
        <row r="18">
          <cell r="B18">
            <v>23.179166666666664</v>
          </cell>
          <cell r="C18">
            <v>29.1</v>
          </cell>
          <cell r="D18">
            <v>19.7</v>
          </cell>
          <cell r="E18">
            <v>82.791666666666671</v>
          </cell>
          <cell r="F18">
            <v>96</v>
          </cell>
          <cell r="G18">
            <v>56</v>
          </cell>
          <cell r="H18">
            <v>14.76</v>
          </cell>
          <cell r="I18" t="str">
            <v>N</v>
          </cell>
          <cell r="J18">
            <v>32.76</v>
          </cell>
          <cell r="K18">
            <v>20.399999999999999</v>
          </cell>
        </row>
        <row r="19">
          <cell r="B19">
            <v>23.037499999999998</v>
          </cell>
          <cell r="C19">
            <v>29.5</v>
          </cell>
          <cell r="D19">
            <v>20.6</v>
          </cell>
          <cell r="E19">
            <v>84.833333333333329</v>
          </cell>
          <cell r="F19">
            <v>96</v>
          </cell>
          <cell r="G19">
            <v>58</v>
          </cell>
          <cell r="H19">
            <v>14.4</v>
          </cell>
          <cell r="I19" t="str">
            <v>NO</v>
          </cell>
          <cell r="J19">
            <v>41.76</v>
          </cell>
          <cell r="K19">
            <v>32.6</v>
          </cell>
        </row>
        <row r="20">
          <cell r="B20">
            <v>21.393333333333331</v>
          </cell>
          <cell r="C20">
            <v>28.2</v>
          </cell>
          <cell r="D20">
            <v>19.7</v>
          </cell>
          <cell r="E20">
            <v>93.066666666666663</v>
          </cell>
          <cell r="F20">
            <v>96</v>
          </cell>
          <cell r="G20">
            <v>72</v>
          </cell>
          <cell r="H20">
            <v>6.48</v>
          </cell>
          <cell r="I20" t="str">
            <v>NE</v>
          </cell>
          <cell r="J20">
            <v>19.079999999999998</v>
          </cell>
          <cell r="K20">
            <v>0.2</v>
          </cell>
        </row>
        <row r="21">
          <cell r="B21">
            <v>23.695833333333336</v>
          </cell>
          <cell r="C21">
            <v>31.6</v>
          </cell>
          <cell r="D21">
            <v>18.3</v>
          </cell>
          <cell r="E21">
            <v>82.875</v>
          </cell>
          <cell r="F21">
            <v>97</v>
          </cell>
          <cell r="G21">
            <v>51</v>
          </cell>
          <cell r="H21">
            <v>11.879999999999999</v>
          </cell>
          <cell r="I21" t="str">
            <v>NO</v>
          </cell>
          <cell r="J21">
            <v>33.119999999999997</v>
          </cell>
          <cell r="K21">
            <v>0.2</v>
          </cell>
        </row>
        <row r="22">
          <cell r="B22">
            <v>24.983333333333334</v>
          </cell>
          <cell r="C22">
            <v>32.1</v>
          </cell>
          <cell r="D22">
            <v>18.5</v>
          </cell>
          <cell r="E22">
            <v>78.833333333333329</v>
          </cell>
          <cell r="F22">
            <v>96</v>
          </cell>
          <cell r="G22">
            <v>47</v>
          </cell>
          <cell r="H22">
            <v>17.64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25.454166666666669</v>
          </cell>
          <cell r="C23">
            <v>32.1</v>
          </cell>
          <cell r="D23">
            <v>20.100000000000001</v>
          </cell>
          <cell r="E23">
            <v>79.333333333333329</v>
          </cell>
          <cell r="F23">
            <v>96</v>
          </cell>
          <cell r="G23">
            <v>53</v>
          </cell>
          <cell r="H23">
            <v>8.64</v>
          </cell>
          <cell r="I23" t="str">
            <v>L</v>
          </cell>
          <cell r="J23">
            <v>30.240000000000002</v>
          </cell>
          <cell r="K23">
            <v>0.2</v>
          </cell>
        </row>
        <row r="24">
          <cell r="B24">
            <v>25.758333333333336</v>
          </cell>
          <cell r="C24">
            <v>33.799999999999997</v>
          </cell>
          <cell r="D24">
            <v>18.399999999999999</v>
          </cell>
          <cell r="E24">
            <v>74.75</v>
          </cell>
          <cell r="F24">
            <v>96</v>
          </cell>
          <cell r="G24">
            <v>38</v>
          </cell>
          <cell r="H24">
            <v>14.04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25.929166666666664</v>
          </cell>
          <cell r="C25">
            <v>33.6</v>
          </cell>
          <cell r="D25">
            <v>20</v>
          </cell>
          <cell r="E25">
            <v>76.291666666666671</v>
          </cell>
          <cell r="F25">
            <v>96</v>
          </cell>
          <cell r="G25">
            <v>44</v>
          </cell>
          <cell r="H25">
            <v>17.64</v>
          </cell>
          <cell r="I25" t="str">
            <v>N</v>
          </cell>
          <cell r="J25">
            <v>32.76</v>
          </cell>
          <cell r="K25">
            <v>1.4</v>
          </cell>
        </row>
        <row r="26">
          <cell r="B26">
            <v>26.9375</v>
          </cell>
          <cell r="C26">
            <v>33.200000000000003</v>
          </cell>
          <cell r="D26">
            <v>21</v>
          </cell>
          <cell r="E26">
            <v>73.166666666666671</v>
          </cell>
          <cell r="F26">
            <v>96</v>
          </cell>
          <cell r="G26">
            <v>45</v>
          </cell>
          <cell r="H26">
            <v>13.68</v>
          </cell>
          <cell r="I26" t="str">
            <v>N</v>
          </cell>
          <cell r="J26">
            <v>32.4</v>
          </cell>
          <cell r="K26">
            <v>0</v>
          </cell>
        </row>
        <row r="27">
          <cell r="B27">
            <v>26.479166666666661</v>
          </cell>
          <cell r="C27">
            <v>32</v>
          </cell>
          <cell r="D27">
            <v>22.3</v>
          </cell>
          <cell r="E27">
            <v>75.125</v>
          </cell>
          <cell r="F27">
            <v>93</v>
          </cell>
          <cell r="G27">
            <v>50</v>
          </cell>
          <cell r="H27">
            <v>18.36</v>
          </cell>
          <cell r="I27" t="str">
            <v>N</v>
          </cell>
          <cell r="J27">
            <v>39.24</v>
          </cell>
          <cell r="K27">
            <v>0</v>
          </cell>
        </row>
        <row r="28">
          <cell r="B28">
            <v>25.904166666666672</v>
          </cell>
          <cell r="C28">
            <v>34.4</v>
          </cell>
          <cell r="D28">
            <v>21.7</v>
          </cell>
          <cell r="E28">
            <v>77.75</v>
          </cell>
          <cell r="F28">
            <v>93</v>
          </cell>
          <cell r="G28">
            <v>41</v>
          </cell>
          <cell r="H28">
            <v>15.840000000000002</v>
          </cell>
          <cell r="I28" t="str">
            <v>N</v>
          </cell>
          <cell r="J28">
            <v>30.96</v>
          </cell>
          <cell r="K28">
            <v>0.8</v>
          </cell>
        </row>
        <row r="29">
          <cell r="B29">
            <v>23.099999999999998</v>
          </cell>
          <cell r="C29">
            <v>24.6</v>
          </cell>
          <cell r="D29">
            <v>20.3</v>
          </cell>
          <cell r="E29">
            <v>90.458333333333329</v>
          </cell>
          <cell r="F29">
            <v>96</v>
          </cell>
          <cell r="G29">
            <v>78</v>
          </cell>
          <cell r="H29">
            <v>18</v>
          </cell>
          <cell r="I29" t="str">
            <v>SO</v>
          </cell>
          <cell r="J29">
            <v>45</v>
          </cell>
          <cell r="K29">
            <v>27.4</v>
          </cell>
        </row>
        <row r="30">
          <cell r="B30">
            <v>24.654166666666669</v>
          </cell>
          <cell r="C30">
            <v>32.1</v>
          </cell>
          <cell r="D30">
            <v>19.7</v>
          </cell>
          <cell r="E30">
            <v>79.541666666666671</v>
          </cell>
          <cell r="F30">
            <v>96</v>
          </cell>
          <cell r="G30">
            <v>46</v>
          </cell>
          <cell r="H30">
            <v>14.04</v>
          </cell>
          <cell r="I30" t="str">
            <v>N</v>
          </cell>
          <cell r="J30">
            <v>30.240000000000002</v>
          </cell>
          <cell r="K30">
            <v>0.2</v>
          </cell>
        </row>
        <row r="31">
          <cell r="B31">
            <v>25.404166666666669</v>
          </cell>
          <cell r="C31">
            <v>32.299999999999997</v>
          </cell>
          <cell r="D31">
            <v>19.5</v>
          </cell>
          <cell r="E31">
            <v>75.125</v>
          </cell>
          <cell r="F31">
            <v>96</v>
          </cell>
          <cell r="G31">
            <v>44</v>
          </cell>
          <cell r="H31">
            <v>11.879999999999999</v>
          </cell>
          <cell r="I31" t="str">
            <v>N</v>
          </cell>
          <cell r="J31">
            <v>34.92</v>
          </cell>
          <cell r="K31">
            <v>0.4</v>
          </cell>
        </row>
        <row r="32">
          <cell r="B32">
            <v>26.349999999999994</v>
          </cell>
          <cell r="C32">
            <v>33.6</v>
          </cell>
          <cell r="D32">
            <v>20.5</v>
          </cell>
          <cell r="E32">
            <v>68.708333333333329</v>
          </cell>
          <cell r="F32">
            <v>95</v>
          </cell>
          <cell r="G32">
            <v>35</v>
          </cell>
          <cell r="H32">
            <v>15.120000000000001</v>
          </cell>
          <cell r="I32" t="str">
            <v>NE</v>
          </cell>
          <cell r="J32">
            <v>32.76</v>
          </cell>
          <cell r="K32">
            <v>0</v>
          </cell>
        </row>
        <row r="33">
          <cell r="B33">
            <v>25.758333333333329</v>
          </cell>
          <cell r="C33">
            <v>34</v>
          </cell>
          <cell r="D33">
            <v>18.600000000000001</v>
          </cell>
          <cell r="E33">
            <v>70.875</v>
          </cell>
          <cell r="F33">
            <v>96</v>
          </cell>
          <cell r="G33">
            <v>33</v>
          </cell>
          <cell r="H33">
            <v>13.32</v>
          </cell>
          <cell r="I33" t="str">
            <v>NE</v>
          </cell>
          <cell r="J33">
            <v>55.800000000000004</v>
          </cell>
          <cell r="K33">
            <v>2.8</v>
          </cell>
        </row>
        <row r="34">
          <cell r="B34">
            <v>24.366666666666671</v>
          </cell>
          <cell r="C34">
            <v>34.6</v>
          </cell>
          <cell r="D34">
            <v>18.899999999999999</v>
          </cell>
          <cell r="E34">
            <v>75.083333333333329</v>
          </cell>
          <cell r="F34">
            <v>95</v>
          </cell>
          <cell r="G34">
            <v>31</v>
          </cell>
          <cell r="H34">
            <v>17.64</v>
          </cell>
          <cell r="I34" t="str">
            <v>SO</v>
          </cell>
          <cell r="J34">
            <v>67.319999999999993</v>
          </cell>
          <cell r="K34">
            <v>2.8</v>
          </cell>
        </row>
        <row r="35">
          <cell r="B35">
            <v>24.966666666666658</v>
          </cell>
          <cell r="C35">
            <v>35.200000000000003</v>
          </cell>
          <cell r="D35">
            <v>18.8</v>
          </cell>
          <cell r="E35">
            <v>74.083333333333329</v>
          </cell>
          <cell r="F35">
            <v>96</v>
          </cell>
          <cell r="G35">
            <v>33</v>
          </cell>
          <cell r="H35">
            <v>12.24</v>
          </cell>
          <cell r="I35" t="str">
            <v>SO</v>
          </cell>
          <cell r="J35">
            <v>29.16</v>
          </cell>
          <cell r="K35">
            <v>0.2</v>
          </cell>
        </row>
        <row r="36">
          <cell r="I36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27.016666666666666</v>
          </cell>
          <cell r="C5">
            <v>34.200000000000003</v>
          </cell>
          <cell r="D5">
            <v>23.4</v>
          </cell>
          <cell r="E5">
            <v>75.291666666666671</v>
          </cell>
          <cell r="F5">
            <v>93</v>
          </cell>
          <cell r="G5">
            <v>37</v>
          </cell>
          <cell r="H5">
            <v>18.720000000000002</v>
          </cell>
          <cell r="I5" t="str">
            <v>N</v>
          </cell>
          <cell r="J5">
            <v>37.080000000000005</v>
          </cell>
          <cell r="K5">
            <v>0.6</v>
          </cell>
        </row>
        <row r="6">
          <cell r="B6">
            <v>27.033333333333331</v>
          </cell>
          <cell r="C6">
            <v>34.200000000000003</v>
          </cell>
          <cell r="D6">
            <v>23.8</v>
          </cell>
          <cell r="E6">
            <v>76.583333333333329</v>
          </cell>
          <cell r="F6">
            <v>92</v>
          </cell>
          <cell r="G6">
            <v>42</v>
          </cell>
          <cell r="H6">
            <v>11.16</v>
          </cell>
          <cell r="I6" t="str">
            <v>NE</v>
          </cell>
          <cell r="J6">
            <v>47.88</v>
          </cell>
          <cell r="K6">
            <v>6.6</v>
          </cell>
        </row>
        <row r="7">
          <cell r="B7">
            <v>28.754166666666666</v>
          </cell>
          <cell r="C7">
            <v>36</v>
          </cell>
          <cell r="D7">
            <v>22.7</v>
          </cell>
          <cell r="E7">
            <v>67</v>
          </cell>
          <cell r="F7">
            <v>93</v>
          </cell>
          <cell r="G7">
            <v>31</v>
          </cell>
          <cell r="H7">
            <v>13.32</v>
          </cell>
          <cell r="I7" t="str">
            <v>N</v>
          </cell>
          <cell r="J7">
            <v>29.16</v>
          </cell>
          <cell r="K7">
            <v>0.2</v>
          </cell>
        </row>
        <row r="8">
          <cell r="B8">
            <v>27.604166666666671</v>
          </cell>
          <cell r="C8">
            <v>35.1</v>
          </cell>
          <cell r="D8">
            <v>23.4</v>
          </cell>
          <cell r="E8">
            <v>66.333333333333329</v>
          </cell>
          <cell r="F8">
            <v>91</v>
          </cell>
          <cell r="G8">
            <v>33</v>
          </cell>
          <cell r="H8">
            <v>29.52</v>
          </cell>
          <cell r="I8" t="str">
            <v>S</v>
          </cell>
          <cell r="J8">
            <v>61.560000000000009</v>
          </cell>
          <cell r="K8">
            <v>0</v>
          </cell>
        </row>
        <row r="9">
          <cell r="B9">
            <v>27.400000000000002</v>
          </cell>
          <cell r="C9">
            <v>35.200000000000003</v>
          </cell>
          <cell r="D9">
            <v>22.7</v>
          </cell>
          <cell r="E9">
            <v>68.125</v>
          </cell>
          <cell r="F9">
            <v>89</v>
          </cell>
          <cell r="G9">
            <v>33</v>
          </cell>
          <cell r="H9">
            <v>16.559999999999999</v>
          </cell>
          <cell r="I9" t="str">
            <v>S</v>
          </cell>
          <cell r="J9">
            <v>34.92</v>
          </cell>
          <cell r="K9">
            <v>0</v>
          </cell>
        </row>
        <row r="10">
          <cell r="B10">
            <v>27.845833333333328</v>
          </cell>
          <cell r="C10">
            <v>35.299999999999997</v>
          </cell>
          <cell r="D10">
            <v>21.2</v>
          </cell>
          <cell r="E10">
            <v>60.25</v>
          </cell>
          <cell r="F10">
            <v>91</v>
          </cell>
          <cell r="G10">
            <v>19</v>
          </cell>
          <cell r="H10">
            <v>24.48</v>
          </cell>
          <cell r="I10" t="str">
            <v>SO</v>
          </cell>
          <cell r="J10">
            <v>43.92</v>
          </cell>
          <cell r="K10">
            <v>0.4</v>
          </cell>
        </row>
        <row r="11">
          <cell r="B11">
            <v>25.937499999999996</v>
          </cell>
          <cell r="C11">
            <v>32.700000000000003</v>
          </cell>
          <cell r="D11">
            <v>19.899999999999999</v>
          </cell>
          <cell r="E11">
            <v>69.166666666666671</v>
          </cell>
          <cell r="F11">
            <v>94</v>
          </cell>
          <cell r="G11">
            <v>39</v>
          </cell>
          <cell r="H11">
            <v>24.12</v>
          </cell>
          <cell r="I11" t="str">
            <v>O</v>
          </cell>
          <cell r="J11">
            <v>69.48</v>
          </cell>
          <cell r="K11">
            <v>17.400000000000002</v>
          </cell>
        </row>
        <row r="12">
          <cell r="B12">
            <v>26.833333333333332</v>
          </cell>
          <cell r="C12">
            <v>34</v>
          </cell>
          <cell r="D12">
            <v>21.4</v>
          </cell>
          <cell r="E12">
            <v>66</v>
          </cell>
          <cell r="F12">
            <v>92</v>
          </cell>
          <cell r="G12">
            <v>33</v>
          </cell>
          <cell r="H12">
            <v>13.32</v>
          </cell>
          <cell r="I12" t="str">
            <v>L</v>
          </cell>
          <cell r="J12">
            <v>24.48</v>
          </cell>
          <cell r="K12">
            <v>0</v>
          </cell>
        </row>
        <row r="13">
          <cell r="B13">
            <v>26.524999999999995</v>
          </cell>
          <cell r="C13">
            <v>34</v>
          </cell>
          <cell r="D13">
            <v>20.7</v>
          </cell>
          <cell r="E13">
            <v>64.083333333333329</v>
          </cell>
          <cell r="F13">
            <v>90</v>
          </cell>
          <cell r="G13">
            <v>31</v>
          </cell>
          <cell r="H13">
            <v>18.720000000000002</v>
          </cell>
          <cell r="I13" t="str">
            <v>O</v>
          </cell>
          <cell r="J13">
            <v>31.319999999999997</v>
          </cell>
          <cell r="K13">
            <v>0</v>
          </cell>
        </row>
        <row r="14">
          <cell r="B14">
            <v>28.287499999999998</v>
          </cell>
          <cell r="C14">
            <v>35.700000000000003</v>
          </cell>
          <cell r="D14">
            <v>22.2</v>
          </cell>
          <cell r="E14">
            <v>58.666666666666664</v>
          </cell>
          <cell r="F14">
            <v>89</v>
          </cell>
          <cell r="G14">
            <v>24</v>
          </cell>
          <cell r="H14">
            <v>17.64</v>
          </cell>
          <cell r="I14" t="str">
            <v>L</v>
          </cell>
          <cell r="J14">
            <v>31.319999999999997</v>
          </cell>
          <cell r="K14">
            <v>0</v>
          </cell>
        </row>
        <row r="15">
          <cell r="B15">
            <v>27.829166666666666</v>
          </cell>
          <cell r="C15">
            <v>35.1</v>
          </cell>
          <cell r="D15">
            <v>22.2</v>
          </cell>
          <cell r="E15">
            <v>57</v>
          </cell>
          <cell r="F15">
            <v>78</v>
          </cell>
          <cell r="G15">
            <v>28</v>
          </cell>
          <cell r="H15">
            <v>17.28</v>
          </cell>
          <cell r="I15" t="str">
            <v>N</v>
          </cell>
          <cell r="J15">
            <v>36.36</v>
          </cell>
          <cell r="K15">
            <v>0</v>
          </cell>
        </row>
        <row r="16">
          <cell r="B16">
            <v>25.508333333333329</v>
          </cell>
          <cell r="C16">
            <v>31.6</v>
          </cell>
          <cell r="D16">
            <v>20.6</v>
          </cell>
          <cell r="E16">
            <v>72.416666666666671</v>
          </cell>
          <cell r="F16">
            <v>85</v>
          </cell>
          <cell r="G16">
            <v>48</v>
          </cell>
          <cell r="H16">
            <v>19.079999999999998</v>
          </cell>
          <cell r="I16" t="str">
            <v>SO</v>
          </cell>
          <cell r="J16">
            <v>58.32</v>
          </cell>
          <cell r="K16">
            <v>14.6</v>
          </cell>
        </row>
        <row r="17">
          <cell r="B17">
            <v>24.179166666666671</v>
          </cell>
          <cell r="C17">
            <v>31.1</v>
          </cell>
          <cell r="D17">
            <v>21.5</v>
          </cell>
          <cell r="E17">
            <v>75.666666666666671</v>
          </cell>
          <cell r="F17">
            <v>91</v>
          </cell>
          <cell r="G17">
            <v>45</v>
          </cell>
          <cell r="H17">
            <v>18.36</v>
          </cell>
          <cell r="I17" t="str">
            <v>NE</v>
          </cell>
          <cell r="J17">
            <v>38.159999999999997</v>
          </cell>
          <cell r="K17">
            <v>3.6</v>
          </cell>
        </row>
        <row r="18">
          <cell r="B18">
            <v>23.525000000000002</v>
          </cell>
          <cell r="C18">
            <v>31.9</v>
          </cell>
          <cell r="D18">
            <v>20.100000000000001</v>
          </cell>
          <cell r="E18">
            <v>80.333333333333329</v>
          </cell>
          <cell r="F18">
            <v>94</v>
          </cell>
          <cell r="G18">
            <v>43</v>
          </cell>
          <cell r="H18">
            <v>32.4</v>
          </cell>
          <cell r="I18" t="str">
            <v>SO</v>
          </cell>
          <cell r="J18">
            <v>51.480000000000004</v>
          </cell>
          <cell r="K18">
            <v>5.6</v>
          </cell>
        </row>
        <row r="19">
          <cell r="B19">
            <v>25.041666666666668</v>
          </cell>
          <cell r="C19">
            <v>33.6</v>
          </cell>
          <cell r="D19">
            <v>20.7</v>
          </cell>
          <cell r="E19">
            <v>72.916666666666671</v>
          </cell>
          <cell r="F19">
            <v>93</v>
          </cell>
          <cell r="G19">
            <v>32</v>
          </cell>
          <cell r="H19">
            <v>11.879999999999999</v>
          </cell>
          <cell r="I19" t="str">
            <v>N</v>
          </cell>
          <cell r="J19">
            <v>22.32</v>
          </cell>
          <cell r="K19">
            <v>0</v>
          </cell>
        </row>
        <row r="20">
          <cell r="B20">
            <v>25.074999999999992</v>
          </cell>
          <cell r="C20">
            <v>31.5</v>
          </cell>
          <cell r="D20">
            <v>21</v>
          </cell>
          <cell r="E20">
            <v>74.833333333333329</v>
          </cell>
          <cell r="F20">
            <v>92</v>
          </cell>
          <cell r="G20">
            <v>50</v>
          </cell>
          <cell r="H20">
            <v>24.840000000000003</v>
          </cell>
          <cell r="I20" t="str">
            <v>SO</v>
          </cell>
          <cell r="J20">
            <v>42.480000000000004</v>
          </cell>
          <cell r="K20">
            <v>0.8</v>
          </cell>
        </row>
        <row r="21">
          <cell r="B21">
            <v>25.770833333333332</v>
          </cell>
          <cell r="C21">
            <v>34</v>
          </cell>
          <cell r="D21">
            <v>22.1</v>
          </cell>
          <cell r="E21">
            <v>72</v>
          </cell>
          <cell r="F21">
            <v>90</v>
          </cell>
          <cell r="G21">
            <v>37</v>
          </cell>
          <cell r="H21">
            <v>20.88</v>
          </cell>
          <cell r="I21" t="str">
            <v>N</v>
          </cell>
          <cell r="J21">
            <v>37.800000000000004</v>
          </cell>
          <cell r="K21">
            <v>2.4</v>
          </cell>
        </row>
        <row r="22">
          <cell r="B22">
            <v>25.516666666666669</v>
          </cell>
          <cell r="C22">
            <v>33</v>
          </cell>
          <cell r="D22">
            <v>21.2</v>
          </cell>
          <cell r="E22">
            <v>75.166666666666671</v>
          </cell>
          <cell r="F22">
            <v>93</v>
          </cell>
          <cell r="G22">
            <v>41</v>
          </cell>
          <cell r="H22">
            <v>13.68</v>
          </cell>
          <cell r="I22" t="str">
            <v>N</v>
          </cell>
          <cell r="J22">
            <v>30.6</v>
          </cell>
          <cell r="K22">
            <v>1.5999999999999999</v>
          </cell>
        </row>
        <row r="23">
          <cell r="B23">
            <v>26.945833333333329</v>
          </cell>
          <cell r="C23">
            <v>33.299999999999997</v>
          </cell>
          <cell r="D23">
            <v>21.8</v>
          </cell>
          <cell r="E23">
            <v>68.666666666666671</v>
          </cell>
          <cell r="F23">
            <v>92</v>
          </cell>
          <cell r="G23">
            <v>38</v>
          </cell>
          <cell r="H23">
            <v>15.840000000000002</v>
          </cell>
          <cell r="I23" t="str">
            <v>L</v>
          </cell>
          <cell r="J23">
            <v>33.480000000000004</v>
          </cell>
          <cell r="K23">
            <v>0</v>
          </cell>
        </row>
        <row r="24">
          <cell r="B24">
            <v>27.891666666666669</v>
          </cell>
          <cell r="C24">
            <v>34.1</v>
          </cell>
          <cell r="D24">
            <v>22.7</v>
          </cell>
          <cell r="E24">
            <v>65.25</v>
          </cell>
          <cell r="F24">
            <v>90</v>
          </cell>
          <cell r="G24">
            <v>34</v>
          </cell>
          <cell r="H24">
            <v>14.4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25.966666666666665</v>
          </cell>
          <cell r="C25">
            <v>32.4</v>
          </cell>
          <cell r="D25">
            <v>22.3</v>
          </cell>
          <cell r="E25">
            <v>75.041666666666671</v>
          </cell>
          <cell r="F25">
            <v>93</v>
          </cell>
          <cell r="G25">
            <v>46</v>
          </cell>
          <cell r="H25">
            <v>25.2</v>
          </cell>
          <cell r="I25" t="str">
            <v>N</v>
          </cell>
          <cell r="J25">
            <v>54.36</v>
          </cell>
          <cell r="K25">
            <v>15.600000000000001</v>
          </cell>
        </row>
        <row r="26">
          <cell r="B26">
            <v>26.070833333333336</v>
          </cell>
          <cell r="C26">
            <v>32.1</v>
          </cell>
          <cell r="D26">
            <v>23.1</v>
          </cell>
          <cell r="E26">
            <v>76.416666666666671</v>
          </cell>
          <cell r="F26">
            <v>91</v>
          </cell>
          <cell r="G26">
            <v>47</v>
          </cell>
          <cell r="H26">
            <v>18</v>
          </cell>
          <cell r="I26" t="str">
            <v>N</v>
          </cell>
          <cell r="J26">
            <v>33.480000000000004</v>
          </cell>
          <cell r="K26">
            <v>4.8000000000000007</v>
          </cell>
        </row>
        <row r="27">
          <cell r="B27">
            <v>27.008333333333336</v>
          </cell>
          <cell r="C27">
            <v>33.9</v>
          </cell>
          <cell r="D27">
            <v>22</v>
          </cell>
          <cell r="E27">
            <v>69.083333333333329</v>
          </cell>
          <cell r="F27">
            <v>89</v>
          </cell>
          <cell r="G27">
            <v>37</v>
          </cell>
          <cell r="H27">
            <v>10.8</v>
          </cell>
          <cell r="I27" t="str">
            <v>N</v>
          </cell>
          <cell r="J27">
            <v>23.400000000000002</v>
          </cell>
          <cell r="K27">
            <v>0</v>
          </cell>
        </row>
        <row r="28">
          <cell r="B28">
            <v>27.070833333333326</v>
          </cell>
          <cell r="C28">
            <v>33.700000000000003</v>
          </cell>
          <cell r="D28">
            <v>22.1</v>
          </cell>
          <cell r="E28">
            <v>69.333333333333329</v>
          </cell>
          <cell r="F28">
            <v>92</v>
          </cell>
          <cell r="G28">
            <v>40</v>
          </cell>
          <cell r="H28">
            <v>24.48</v>
          </cell>
          <cell r="I28" t="str">
            <v>N</v>
          </cell>
          <cell r="J28">
            <v>52.2</v>
          </cell>
          <cell r="K28">
            <v>0.8</v>
          </cell>
        </row>
        <row r="29">
          <cell r="B29">
            <v>24.724999999999998</v>
          </cell>
          <cell r="C29">
            <v>29.7</v>
          </cell>
          <cell r="D29">
            <v>21.2</v>
          </cell>
          <cell r="E29">
            <v>77.541666666666671</v>
          </cell>
          <cell r="F29">
            <v>94</v>
          </cell>
          <cell r="G29">
            <v>53</v>
          </cell>
          <cell r="H29">
            <v>21.6</v>
          </cell>
          <cell r="I29" t="str">
            <v>NE</v>
          </cell>
          <cell r="J29">
            <v>41.04</v>
          </cell>
          <cell r="K29">
            <v>11.599999999999998</v>
          </cell>
        </row>
        <row r="30">
          <cell r="B30">
            <v>24.745833333333334</v>
          </cell>
          <cell r="C30">
            <v>31.9</v>
          </cell>
          <cell r="D30">
            <v>19.399999999999999</v>
          </cell>
          <cell r="E30">
            <v>75.5</v>
          </cell>
          <cell r="F30">
            <v>94</v>
          </cell>
          <cell r="G30">
            <v>42</v>
          </cell>
          <cell r="H30">
            <v>18.720000000000002</v>
          </cell>
          <cell r="I30" t="str">
            <v>SO</v>
          </cell>
          <cell r="J30">
            <v>47.519999999999996</v>
          </cell>
          <cell r="K30">
            <v>1</v>
          </cell>
        </row>
        <row r="31">
          <cell r="B31">
            <v>25.033333333333331</v>
          </cell>
          <cell r="C31">
            <v>33.700000000000003</v>
          </cell>
          <cell r="D31">
            <v>20.5</v>
          </cell>
          <cell r="E31">
            <v>73.166666666666671</v>
          </cell>
          <cell r="F31">
            <v>93</v>
          </cell>
          <cell r="G31">
            <v>35</v>
          </cell>
          <cell r="H31">
            <v>30.240000000000002</v>
          </cell>
          <cell r="I31" t="str">
            <v>S</v>
          </cell>
          <cell r="J31">
            <v>65.160000000000011</v>
          </cell>
          <cell r="K31">
            <v>0.2</v>
          </cell>
        </row>
        <row r="32">
          <cell r="B32">
            <v>25.195833333333329</v>
          </cell>
          <cell r="C32">
            <v>33.299999999999997</v>
          </cell>
          <cell r="D32">
            <v>18</v>
          </cell>
          <cell r="E32">
            <v>70.791666666666671</v>
          </cell>
          <cell r="F32">
            <v>95</v>
          </cell>
          <cell r="G32">
            <v>36</v>
          </cell>
          <cell r="H32">
            <v>14.4</v>
          </cell>
          <cell r="I32" t="str">
            <v>L</v>
          </cell>
          <cell r="J32">
            <v>30.96</v>
          </cell>
          <cell r="K32">
            <v>0.2</v>
          </cell>
        </row>
        <row r="33">
          <cell r="B33">
            <v>27.245833333333326</v>
          </cell>
          <cell r="C33">
            <v>33.799999999999997</v>
          </cell>
          <cell r="D33">
            <v>20.6</v>
          </cell>
          <cell r="E33">
            <v>57.958333333333336</v>
          </cell>
          <cell r="F33">
            <v>90</v>
          </cell>
          <cell r="G33">
            <v>27</v>
          </cell>
          <cell r="H33">
            <v>20.16</v>
          </cell>
          <cell r="I33" t="str">
            <v>NE</v>
          </cell>
          <cell r="J33">
            <v>55.800000000000004</v>
          </cell>
          <cell r="K33">
            <v>0</v>
          </cell>
        </row>
        <row r="34">
          <cell r="B34">
            <v>28.037499999999998</v>
          </cell>
          <cell r="C34">
            <v>34.9</v>
          </cell>
          <cell r="D34">
            <v>21.2</v>
          </cell>
          <cell r="E34">
            <v>56.125</v>
          </cell>
          <cell r="F34">
            <v>88</v>
          </cell>
          <cell r="G34">
            <v>26</v>
          </cell>
          <cell r="H34">
            <v>16.920000000000002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28.941666666666666</v>
          </cell>
          <cell r="C35">
            <v>35.700000000000003</v>
          </cell>
          <cell r="D35">
            <v>22.3</v>
          </cell>
          <cell r="E35">
            <v>54.333333333333336</v>
          </cell>
          <cell r="F35">
            <v>88</v>
          </cell>
          <cell r="G35">
            <v>27</v>
          </cell>
          <cell r="H35">
            <v>19.8</v>
          </cell>
          <cell r="I35" t="str">
            <v>NE</v>
          </cell>
          <cell r="J35">
            <v>36.72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28.670833333333338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27.045833333333331</v>
          </cell>
        </row>
      </sheetData>
      <sheetData sheetId="4">
        <row r="5">
          <cell r="B5">
            <v>23.3</v>
          </cell>
        </row>
      </sheetData>
      <sheetData sheetId="5">
        <row r="5">
          <cell r="B5">
            <v>24.533333333333335</v>
          </cell>
        </row>
      </sheetData>
      <sheetData sheetId="6"/>
      <sheetData sheetId="7"/>
      <sheetData sheetId="8">
        <row r="5">
          <cell r="B5">
            <v>27.383333333333326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24.504166666666666</v>
          </cell>
          <cell r="C5">
            <v>25.4</v>
          </cell>
          <cell r="D5">
            <v>22.7</v>
          </cell>
          <cell r="E5">
            <v>83.708333333333329</v>
          </cell>
          <cell r="F5">
            <v>94</v>
          </cell>
          <cell r="G5">
            <v>65</v>
          </cell>
          <cell r="H5">
            <v>16.559999999999999</v>
          </cell>
          <cell r="I5" t="str">
            <v>N</v>
          </cell>
          <cell r="J5">
            <v>38.880000000000003</v>
          </cell>
          <cell r="K5">
            <v>0.4</v>
          </cell>
        </row>
        <row r="6">
          <cell r="B6">
            <v>25.704166666666669</v>
          </cell>
          <cell r="C6">
            <v>30.3</v>
          </cell>
          <cell r="D6">
            <v>23</v>
          </cell>
          <cell r="E6">
            <v>77.666666666666671</v>
          </cell>
          <cell r="F6">
            <v>91</v>
          </cell>
          <cell r="G6">
            <v>56</v>
          </cell>
          <cell r="H6">
            <v>19.079999999999998</v>
          </cell>
          <cell r="I6" t="str">
            <v>N</v>
          </cell>
          <cell r="J6">
            <v>40.680000000000007</v>
          </cell>
          <cell r="K6">
            <v>0</v>
          </cell>
        </row>
        <row r="7">
          <cell r="B7">
            <v>26.137499999999999</v>
          </cell>
          <cell r="C7">
            <v>30.8</v>
          </cell>
          <cell r="D7">
            <v>23.5</v>
          </cell>
          <cell r="E7">
            <v>72.25</v>
          </cell>
          <cell r="F7">
            <v>86</v>
          </cell>
          <cell r="G7">
            <v>51</v>
          </cell>
          <cell r="H7">
            <v>18</v>
          </cell>
          <cell r="I7" t="str">
            <v>N</v>
          </cell>
          <cell r="J7">
            <v>49.680000000000007</v>
          </cell>
          <cell r="K7">
            <v>3</v>
          </cell>
        </row>
        <row r="8">
          <cell r="B8">
            <v>22.833333333333332</v>
          </cell>
          <cell r="C8">
            <v>27.6</v>
          </cell>
          <cell r="D8">
            <v>21.1</v>
          </cell>
          <cell r="E8">
            <v>85.916666666666671</v>
          </cell>
          <cell r="F8">
            <v>97</v>
          </cell>
          <cell r="G8">
            <v>62</v>
          </cell>
          <cell r="H8">
            <v>18.720000000000002</v>
          </cell>
          <cell r="I8" t="str">
            <v>NE</v>
          </cell>
          <cell r="J8">
            <v>41.4</v>
          </cell>
          <cell r="K8">
            <v>0.2</v>
          </cell>
        </row>
        <row r="9">
          <cell r="B9">
            <v>24.145833333333332</v>
          </cell>
          <cell r="C9">
            <v>30.3</v>
          </cell>
          <cell r="D9">
            <v>19.8</v>
          </cell>
          <cell r="E9">
            <v>81.375</v>
          </cell>
          <cell r="F9">
            <v>99</v>
          </cell>
          <cell r="G9">
            <v>55</v>
          </cell>
          <cell r="H9">
            <v>16.559999999999999</v>
          </cell>
          <cell r="I9" t="str">
            <v>NE</v>
          </cell>
          <cell r="J9">
            <v>29.52</v>
          </cell>
          <cell r="K9">
            <v>0</v>
          </cell>
        </row>
        <row r="10">
          <cell r="B10">
            <v>23.254166666666663</v>
          </cell>
          <cell r="C10">
            <v>27.7</v>
          </cell>
          <cell r="D10">
            <v>19.600000000000001</v>
          </cell>
          <cell r="E10">
            <v>79.791666666666671</v>
          </cell>
          <cell r="F10">
            <v>95</v>
          </cell>
          <cell r="G10">
            <v>55</v>
          </cell>
          <cell r="H10">
            <v>21.6</v>
          </cell>
          <cell r="I10" t="str">
            <v>NE</v>
          </cell>
          <cell r="J10">
            <v>39.6</v>
          </cell>
          <cell r="K10">
            <v>7</v>
          </cell>
        </row>
        <row r="11">
          <cell r="B11">
            <v>22.816666666666674</v>
          </cell>
          <cell r="C11">
            <v>29.7</v>
          </cell>
          <cell r="D11">
            <v>19.3</v>
          </cell>
          <cell r="E11">
            <v>83.958333333333329</v>
          </cell>
          <cell r="F11">
            <v>92</v>
          </cell>
          <cell r="G11">
            <v>60</v>
          </cell>
          <cell r="H11">
            <v>17.28</v>
          </cell>
          <cell r="I11" t="str">
            <v>NE</v>
          </cell>
          <cell r="J11">
            <v>50.04</v>
          </cell>
          <cell r="K11">
            <v>7.6</v>
          </cell>
        </row>
        <row r="12">
          <cell r="B12">
            <v>23.225000000000005</v>
          </cell>
          <cell r="C12">
            <v>29.2</v>
          </cell>
          <cell r="D12">
            <v>20</v>
          </cell>
          <cell r="E12">
            <v>78.375</v>
          </cell>
          <cell r="F12">
            <v>93</v>
          </cell>
          <cell r="G12">
            <v>55</v>
          </cell>
          <cell r="H12">
            <v>20.88</v>
          </cell>
          <cell r="I12" t="str">
            <v>NO</v>
          </cell>
          <cell r="J12">
            <v>49.32</v>
          </cell>
          <cell r="K12">
            <v>3.8000000000000003</v>
          </cell>
        </row>
        <row r="13">
          <cell r="B13">
            <v>22.479166666666668</v>
          </cell>
          <cell r="C13">
            <v>29.2</v>
          </cell>
          <cell r="D13">
            <v>19.100000000000001</v>
          </cell>
          <cell r="E13">
            <v>82.791666666666671</v>
          </cell>
          <cell r="F13">
            <v>94</v>
          </cell>
          <cell r="G13">
            <v>54</v>
          </cell>
          <cell r="H13">
            <v>14.76</v>
          </cell>
          <cell r="I13" t="str">
            <v>NE</v>
          </cell>
          <cell r="J13">
            <v>34.56</v>
          </cell>
          <cell r="K13">
            <v>8.3999999999999986</v>
          </cell>
        </row>
        <row r="14">
          <cell r="B14">
            <v>24.987500000000008</v>
          </cell>
          <cell r="C14">
            <v>31.3</v>
          </cell>
          <cell r="D14">
            <v>20</v>
          </cell>
          <cell r="E14">
            <v>73.583333333333329</v>
          </cell>
          <cell r="F14">
            <v>93</v>
          </cell>
          <cell r="G14">
            <v>47</v>
          </cell>
          <cell r="H14">
            <v>14.76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25.799999999999986</v>
          </cell>
          <cell r="C15">
            <v>32.4</v>
          </cell>
          <cell r="D15">
            <v>19.7</v>
          </cell>
          <cell r="E15">
            <v>67.875</v>
          </cell>
          <cell r="F15">
            <v>95</v>
          </cell>
          <cell r="G15">
            <v>40</v>
          </cell>
          <cell r="H15">
            <v>22.68</v>
          </cell>
          <cell r="I15" t="str">
            <v>N</v>
          </cell>
          <cell r="J15">
            <v>57.6</v>
          </cell>
          <cell r="K15">
            <v>22</v>
          </cell>
        </row>
        <row r="16">
          <cell r="B16">
            <v>22.995833333333326</v>
          </cell>
          <cell r="C16">
            <v>28.9</v>
          </cell>
          <cell r="D16">
            <v>19.5</v>
          </cell>
          <cell r="E16">
            <v>81.458333333333329</v>
          </cell>
          <cell r="F16">
            <v>96</v>
          </cell>
          <cell r="G16">
            <v>55</v>
          </cell>
          <cell r="H16">
            <v>15.840000000000002</v>
          </cell>
          <cell r="I16" t="str">
            <v>NE</v>
          </cell>
          <cell r="J16">
            <v>33.480000000000004</v>
          </cell>
          <cell r="K16">
            <v>2</v>
          </cell>
        </row>
        <row r="17">
          <cell r="B17">
            <v>23.070833333333336</v>
          </cell>
          <cell r="C17">
            <v>29.7</v>
          </cell>
          <cell r="D17">
            <v>19.7</v>
          </cell>
          <cell r="E17">
            <v>81.125</v>
          </cell>
          <cell r="F17">
            <v>96</v>
          </cell>
          <cell r="G17">
            <v>52</v>
          </cell>
          <cell r="H17">
            <v>15.48</v>
          </cell>
          <cell r="I17" t="str">
            <v>NE</v>
          </cell>
          <cell r="J17">
            <v>32.04</v>
          </cell>
          <cell r="K17">
            <v>0</v>
          </cell>
        </row>
        <row r="18">
          <cell r="B18">
            <v>22.204166666666666</v>
          </cell>
          <cell r="C18">
            <v>28.9</v>
          </cell>
          <cell r="D18">
            <v>18.399999999999999</v>
          </cell>
          <cell r="E18">
            <v>81.541666666666671</v>
          </cell>
          <cell r="F18">
            <v>97</v>
          </cell>
          <cell r="G18">
            <v>51</v>
          </cell>
          <cell r="H18">
            <v>12.96</v>
          </cell>
          <cell r="I18" t="str">
            <v>NE</v>
          </cell>
          <cell r="J18">
            <v>30.240000000000002</v>
          </cell>
          <cell r="K18">
            <v>25.2</v>
          </cell>
        </row>
        <row r="19">
          <cell r="B19">
            <v>21.887499999999999</v>
          </cell>
          <cell r="C19">
            <v>27</v>
          </cell>
          <cell r="D19">
            <v>19.600000000000001</v>
          </cell>
          <cell r="E19">
            <v>83.041666666666671</v>
          </cell>
          <cell r="F19">
            <v>95</v>
          </cell>
          <cell r="G19">
            <v>64</v>
          </cell>
          <cell r="H19">
            <v>17.64</v>
          </cell>
          <cell r="I19" t="str">
            <v>NO</v>
          </cell>
          <cell r="J19">
            <v>40.32</v>
          </cell>
          <cell r="K19">
            <v>15.4</v>
          </cell>
        </row>
        <row r="20">
          <cell r="B20">
            <v>23.029166666666665</v>
          </cell>
          <cell r="C20">
            <v>29.5</v>
          </cell>
          <cell r="D20">
            <v>18.899999999999999</v>
          </cell>
          <cell r="E20">
            <v>82.041666666666671</v>
          </cell>
          <cell r="F20">
            <v>98</v>
          </cell>
          <cell r="G20">
            <v>51</v>
          </cell>
          <cell r="H20">
            <v>11.520000000000001</v>
          </cell>
          <cell r="I20" t="str">
            <v>NE</v>
          </cell>
          <cell r="J20">
            <v>33.480000000000004</v>
          </cell>
          <cell r="K20">
            <v>0.2</v>
          </cell>
        </row>
        <row r="21">
          <cell r="B21">
            <v>22.170833333333334</v>
          </cell>
          <cell r="C21">
            <v>27.8</v>
          </cell>
          <cell r="D21">
            <v>19</v>
          </cell>
          <cell r="E21">
            <v>87.125</v>
          </cell>
          <cell r="F21">
            <v>99</v>
          </cell>
          <cell r="G21">
            <v>66</v>
          </cell>
          <cell r="H21">
            <v>12.96</v>
          </cell>
          <cell r="I21" t="str">
            <v>NE</v>
          </cell>
          <cell r="J21">
            <v>43.56</v>
          </cell>
          <cell r="K21">
            <v>2.6</v>
          </cell>
        </row>
        <row r="22">
          <cell r="B22">
            <v>23.787499999999998</v>
          </cell>
          <cell r="C22">
            <v>29.7</v>
          </cell>
          <cell r="D22">
            <v>19.2</v>
          </cell>
          <cell r="E22">
            <v>80.75</v>
          </cell>
          <cell r="F22">
            <v>98</v>
          </cell>
          <cell r="G22">
            <v>57</v>
          </cell>
          <cell r="H22">
            <v>12.6</v>
          </cell>
          <cell r="I22" t="str">
            <v>NE</v>
          </cell>
          <cell r="J22">
            <v>28.8</v>
          </cell>
          <cell r="K22">
            <v>5.2</v>
          </cell>
        </row>
        <row r="23">
          <cell r="B23">
            <v>25.104166666666671</v>
          </cell>
          <cell r="C23">
            <v>31</v>
          </cell>
          <cell r="D23">
            <v>20.7</v>
          </cell>
          <cell r="E23">
            <v>70.791666666666671</v>
          </cell>
          <cell r="F23">
            <v>94</v>
          </cell>
          <cell r="G23">
            <v>52</v>
          </cell>
          <cell r="H23">
            <v>13.32</v>
          </cell>
          <cell r="I23" t="str">
            <v>NE</v>
          </cell>
          <cell r="J23">
            <v>35.28</v>
          </cell>
          <cell r="K23">
            <v>19.2</v>
          </cell>
        </row>
        <row r="24">
          <cell r="B24">
            <v>25.245833333333337</v>
          </cell>
          <cell r="C24">
            <v>31.6</v>
          </cell>
          <cell r="D24">
            <v>20.5</v>
          </cell>
          <cell r="E24">
            <v>72.166666666666671</v>
          </cell>
          <cell r="F24">
            <v>91</v>
          </cell>
          <cell r="G24">
            <v>43</v>
          </cell>
          <cell r="H24">
            <v>18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25.570833333333329</v>
          </cell>
          <cell r="C25">
            <v>31.3</v>
          </cell>
          <cell r="D25">
            <v>20.399999999999999</v>
          </cell>
          <cell r="E25">
            <v>71</v>
          </cell>
          <cell r="F25">
            <v>92</v>
          </cell>
          <cell r="G25">
            <v>48</v>
          </cell>
          <cell r="H25">
            <v>14.04</v>
          </cell>
          <cell r="I25" t="str">
            <v>N</v>
          </cell>
          <cell r="J25">
            <v>30.240000000000002</v>
          </cell>
          <cell r="K25">
            <v>0</v>
          </cell>
        </row>
        <row r="26">
          <cell r="B26">
            <v>25.345833333333331</v>
          </cell>
          <cell r="C26">
            <v>30.8</v>
          </cell>
          <cell r="D26">
            <v>20.5</v>
          </cell>
          <cell r="E26">
            <v>75.25</v>
          </cell>
          <cell r="F26">
            <v>95</v>
          </cell>
          <cell r="G26">
            <v>48</v>
          </cell>
          <cell r="H26">
            <v>12.96</v>
          </cell>
          <cell r="I26" t="str">
            <v>N</v>
          </cell>
          <cell r="J26">
            <v>30.6</v>
          </cell>
          <cell r="K26">
            <v>0</v>
          </cell>
        </row>
        <row r="27">
          <cell r="B27">
            <v>25.012499999999999</v>
          </cell>
          <cell r="C27">
            <v>29.7</v>
          </cell>
          <cell r="D27">
            <v>21.9</v>
          </cell>
          <cell r="E27">
            <v>76.583333333333329</v>
          </cell>
          <cell r="F27">
            <v>91</v>
          </cell>
          <cell r="G27">
            <v>55</v>
          </cell>
          <cell r="H27">
            <v>15.48</v>
          </cell>
          <cell r="I27" t="str">
            <v>N</v>
          </cell>
          <cell r="J27">
            <v>38.519999999999996</v>
          </cell>
          <cell r="K27">
            <v>0.2</v>
          </cell>
        </row>
        <row r="28">
          <cell r="B28">
            <v>25.229166666666671</v>
          </cell>
          <cell r="C28">
            <v>31.2</v>
          </cell>
          <cell r="D28">
            <v>21.9</v>
          </cell>
          <cell r="E28">
            <v>75.333333333333329</v>
          </cell>
          <cell r="F28">
            <v>89</v>
          </cell>
          <cell r="G28">
            <v>49</v>
          </cell>
          <cell r="H28">
            <v>14.76</v>
          </cell>
          <cell r="I28" t="str">
            <v>N</v>
          </cell>
          <cell r="J28">
            <v>39.24</v>
          </cell>
          <cell r="K28">
            <v>0</v>
          </cell>
        </row>
        <row r="29">
          <cell r="B29">
            <v>22.820833333333329</v>
          </cell>
          <cell r="C29">
            <v>25.3</v>
          </cell>
          <cell r="D29">
            <v>19.2</v>
          </cell>
          <cell r="E29">
            <v>86.833333333333329</v>
          </cell>
          <cell r="F29">
            <v>98</v>
          </cell>
          <cell r="G29">
            <v>72</v>
          </cell>
          <cell r="H29">
            <v>18</v>
          </cell>
          <cell r="I29" t="str">
            <v>N</v>
          </cell>
          <cell r="J29">
            <v>40.680000000000007</v>
          </cell>
          <cell r="K29">
            <v>40.799999999999997</v>
          </cell>
        </row>
        <row r="30">
          <cell r="B30">
            <v>23.137500000000003</v>
          </cell>
          <cell r="C30">
            <v>29.8</v>
          </cell>
          <cell r="D30">
            <v>19.2</v>
          </cell>
          <cell r="E30">
            <v>84.375</v>
          </cell>
          <cell r="F30">
            <v>100</v>
          </cell>
          <cell r="G30">
            <v>53</v>
          </cell>
          <cell r="H30">
            <v>15.48</v>
          </cell>
          <cell r="I30" t="str">
            <v>NE</v>
          </cell>
          <cell r="J30">
            <v>42.480000000000004</v>
          </cell>
          <cell r="K30">
            <v>0.2</v>
          </cell>
        </row>
        <row r="31">
          <cell r="B31">
            <v>24.062499999999996</v>
          </cell>
          <cell r="C31">
            <v>30</v>
          </cell>
          <cell r="D31">
            <v>19.2</v>
          </cell>
          <cell r="E31">
            <v>72.416666666666671</v>
          </cell>
          <cell r="F31">
            <v>91</v>
          </cell>
          <cell r="G31">
            <v>53</v>
          </cell>
          <cell r="H31">
            <v>16.2</v>
          </cell>
          <cell r="I31" t="str">
            <v>NE</v>
          </cell>
          <cell r="J31">
            <v>38.880000000000003</v>
          </cell>
          <cell r="K31">
            <v>0.2</v>
          </cell>
        </row>
        <row r="32">
          <cell r="B32">
            <v>25.333333333333329</v>
          </cell>
          <cell r="C32">
            <v>31.5</v>
          </cell>
          <cell r="D32">
            <v>20.2</v>
          </cell>
          <cell r="E32">
            <v>68.833333333333329</v>
          </cell>
          <cell r="F32">
            <v>93</v>
          </cell>
          <cell r="G32">
            <v>41</v>
          </cell>
          <cell r="H32">
            <v>14.76</v>
          </cell>
          <cell r="I32" t="str">
            <v>NE</v>
          </cell>
          <cell r="J32">
            <v>32.4</v>
          </cell>
          <cell r="K32">
            <v>0</v>
          </cell>
        </row>
        <row r="33">
          <cell r="B33">
            <v>25.974999999999998</v>
          </cell>
          <cell r="C33">
            <v>32.200000000000003</v>
          </cell>
          <cell r="D33">
            <v>22.2</v>
          </cell>
          <cell r="E33">
            <v>59.666666666666664</v>
          </cell>
          <cell r="F33">
            <v>75</v>
          </cell>
          <cell r="G33">
            <v>35</v>
          </cell>
          <cell r="H33">
            <v>14.4</v>
          </cell>
          <cell r="I33" t="str">
            <v>N</v>
          </cell>
          <cell r="J33">
            <v>40.32</v>
          </cell>
          <cell r="K33">
            <v>2.4</v>
          </cell>
        </row>
        <row r="34">
          <cell r="B34">
            <v>25.920833333333334</v>
          </cell>
          <cell r="C34">
            <v>32.1</v>
          </cell>
          <cell r="D34">
            <v>22.5</v>
          </cell>
          <cell r="E34">
            <v>61.791666666666664</v>
          </cell>
          <cell r="F34">
            <v>79</v>
          </cell>
          <cell r="G34">
            <v>35</v>
          </cell>
          <cell r="H34">
            <v>18.720000000000002</v>
          </cell>
          <cell r="I34" t="str">
            <v>NE</v>
          </cell>
          <cell r="J34">
            <v>34.92</v>
          </cell>
          <cell r="K34">
            <v>4</v>
          </cell>
        </row>
        <row r="35">
          <cell r="B35">
            <v>24.329166666666669</v>
          </cell>
          <cell r="C35">
            <v>32.299999999999997</v>
          </cell>
          <cell r="D35">
            <v>19.399999999999999</v>
          </cell>
          <cell r="E35">
            <v>69.625</v>
          </cell>
          <cell r="F35">
            <v>86</v>
          </cell>
          <cell r="G35">
            <v>42</v>
          </cell>
          <cell r="H35">
            <v>20.88</v>
          </cell>
          <cell r="I35" t="str">
            <v>NE</v>
          </cell>
          <cell r="J35">
            <v>46.800000000000004</v>
          </cell>
          <cell r="K35">
            <v>13.2</v>
          </cell>
        </row>
        <row r="36">
          <cell r="I36" t="str">
            <v>NE</v>
          </cell>
        </row>
      </sheetData>
      <sheetData sheetId="1">
        <row r="5">
          <cell r="B5">
            <v>25.750000000000004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25.204166666666669</v>
          </cell>
        </row>
      </sheetData>
      <sheetData sheetId="4">
        <row r="5">
          <cell r="B5">
            <v>22.887500000000003</v>
          </cell>
        </row>
      </sheetData>
      <sheetData sheetId="5">
        <row r="5">
          <cell r="B5">
            <v>21.154166666666669</v>
          </cell>
        </row>
      </sheetData>
      <sheetData sheetId="6"/>
      <sheetData sheetId="7"/>
      <sheetData sheetId="8">
        <row r="5">
          <cell r="B5">
            <v>26.108333333333334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27.470833333333331</v>
          </cell>
          <cell r="C5">
            <v>32.1</v>
          </cell>
          <cell r="D5">
            <v>24</v>
          </cell>
          <cell r="E5">
            <v>75.5</v>
          </cell>
          <cell r="F5">
            <v>92</v>
          </cell>
          <cell r="G5">
            <v>51</v>
          </cell>
          <cell r="H5">
            <v>0</v>
          </cell>
          <cell r="I5" t="str">
            <v>NO</v>
          </cell>
          <cell r="J5">
            <v>0</v>
          </cell>
          <cell r="K5">
            <v>0</v>
          </cell>
        </row>
        <row r="6">
          <cell r="B6">
            <v>28.112500000000008</v>
          </cell>
          <cell r="C6">
            <v>35.200000000000003</v>
          </cell>
          <cell r="D6">
            <v>22.9</v>
          </cell>
          <cell r="E6">
            <v>70.083333333333329</v>
          </cell>
          <cell r="F6">
            <v>92</v>
          </cell>
          <cell r="G6">
            <v>42</v>
          </cell>
          <cell r="H6">
            <v>0</v>
          </cell>
          <cell r="I6" t="str">
            <v>NO</v>
          </cell>
          <cell r="J6">
            <v>0</v>
          </cell>
          <cell r="K6">
            <v>0</v>
          </cell>
        </row>
        <row r="7">
          <cell r="B7">
            <v>27.470833333333328</v>
          </cell>
          <cell r="C7">
            <v>35.200000000000003</v>
          </cell>
          <cell r="D7">
            <v>22.1</v>
          </cell>
          <cell r="E7">
            <v>72.791666666666671</v>
          </cell>
          <cell r="F7">
            <v>93</v>
          </cell>
          <cell r="G7">
            <v>40</v>
          </cell>
          <cell r="H7">
            <v>0</v>
          </cell>
          <cell r="I7" t="str">
            <v>O</v>
          </cell>
          <cell r="J7">
            <v>0</v>
          </cell>
          <cell r="K7">
            <v>7.2</v>
          </cell>
        </row>
        <row r="8">
          <cell r="B8">
            <v>25.850000000000005</v>
          </cell>
          <cell r="C8">
            <v>33.799999999999997</v>
          </cell>
          <cell r="D8">
            <v>21.6</v>
          </cell>
          <cell r="E8">
            <v>81.75</v>
          </cell>
          <cell r="F8">
            <v>96</v>
          </cell>
          <cell r="G8">
            <v>50</v>
          </cell>
          <cell r="H8">
            <v>0</v>
          </cell>
          <cell r="I8" t="str">
            <v>L</v>
          </cell>
          <cell r="J8">
            <v>0</v>
          </cell>
          <cell r="K8">
            <v>0.2</v>
          </cell>
        </row>
        <row r="9">
          <cell r="B9">
            <v>25.474999999999998</v>
          </cell>
          <cell r="C9">
            <v>35.4</v>
          </cell>
          <cell r="D9">
            <v>21</v>
          </cell>
          <cell r="E9">
            <v>79.5</v>
          </cell>
          <cell r="F9">
            <v>97</v>
          </cell>
          <cell r="G9">
            <v>35</v>
          </cell>
          <cell r="H9">
            <v>0</v>
          </cell>
          <cell r="I9" t="str">
            <v>NE</v>
          </cell>
          <cell r="J9">
            <v>0</v>
          </cell>
          <cell r="K9">
            <v>41.400000000000006</v>
          </cell>
        </row>
        <row r="10">
          <cell r="B10">
            <v>25.558333333333334</v>
          </cell>
          <cell r="C10">
            <v>32.200000000000003</v>
          </cell>
          <cell r="D10">
            <v>21.6</v>
          </cell>
          <cell r="E10">
            <v>78.625</v>
          </cell>
          <cell r="F10">
            <v>94</v>
          </cell>
          <cell r="G10">
            <v>45</v>
          </cell>
          <cell r="H10">
            <v>0</v>
          </cell>
          <cell r="I10" t="str">
            <v>L</v>
          </cell>
          <cell r="J10">
            <v>0</v>
          </cell>
          <cell r="K10">
            <v>4.2</v>
          </cell>
        </row>
        <row r="11">
          <cell r="B11">
            <v>25.533333333333331</v>
          </cell>
          <cell r="C11">
            <v>34.6</v>
          </cell>
          <cell r="D11">
            <v>20.3</v>
          </cell>
          <cell r="E11">
            <v>74.958333333333329</v>
          </cell>
          <cell r="F11">
            <v>95</v>
          </cell>
          <cell r="G11">
            <v>42</v>
          </cell>
          <cell r="H11">
            <v>0</v>
          </cell>
          <cell r="I11" t="str">
            <v>L</v>
          </cell>
          <cell r="J11">
            <v>0</v>
          </cell>
          <cell r="K11">
            <v>2.8000000000000003</v>
          </cell>
        </row>
        <row r="12">
          <cell r="B12">
            <v>24.820833333333329</v>
          </cell>
          <cell r="C12">
            <v>33.799999999999997</v>
          </cell>
          <cell r="D12">
            <v>19.3</v>
          </cell>
          <cell r="E12">
            <v>77.875</v>
          </cell>
          <cell r="F12">
            <v>96</v>
          </cell>
          <cell r="G12">
            <v>36</v>
          </cell>
          <cell r="H12">
            <v>0</v>
          </cell>
          <cell r="I12" t="str">
            <v>O</v>
          </cell>
          <cell r="J12">
            <v>0</v>
          </cell>
          <cell r="K12">
            <v>17.600000000000001</v>
          </cell>
        </row>
        <row r="13">
          <cell r="B13">
            <v>24.541666666666668</v>
          </cell>
          <cell r="C13">
            <v>33</v>
          </cell>
          <cell r="D13">
            <v>21.1</v>
          </cell>
          <cell r="E13">
            <v>77.75</v>
          </cell>
          <cell r="F13">
            <v>95</v>
          </cell>
          <cell r="G13">
            <v>44</v>
          </cell>
          <cell r="H13">
            <v>0</v>
          </cell>
          <cell r="I13" t="str">
            <v>NO</v>
          </cell>
          <cell r="J13">
            <v>0</v>
          </cell>
          <cell r="K13">
            <v>1.6</v>
          </cell>
        </row>
        <row r="14">
          <cell r="B14">
            <v>27.100000000000005</v>
          </cell>
          <cell r="C14">
            <v>36</v>
          </cell>
          <cell r="D14">
            <v>19.5</v>
          </cell>
          <cell r="E14">
            <v>67.791666666666671</v>
          </cell>
          <cell r="F14">
            <v>95</v>
          </cell>
          <cell r="G14">
            <v>28</v>
          </cell>
          <cell r="H14">
            <v>0</v>
          </cell>
          <cell r="I14" t="str">
            <v>NO</v>
          </cell>
          <cell r="J14">
            <v>0</v>
          </cell>
          <cell r="K14">
            <v>0</v>
          </cell>
        </row>
        <row r="15">
          <cell r="B15">
            <v>26.829166666666666</v>
          </cell>
          <cell r="C15">
            <v>36.5</v>
          </cell>
          <cell r="D15">
            <v>20.5</v>
          </cell>
          <cell r="E15">
            <v>72.541666666666671</v>
          </cell>
          <cell r="F15">
            <v>95</v>
          </cell>
          <cell r="G15">
            <v>32</v>
          </cell>
          <cell r="H15">
            <v>0</v>
          </cell>
          <cell r="I15" t="str">
            <v>O</v>
          </cell>
          <cell r="J15">
            <v>0</v>
          </cell>
          <cell r="K15">
            <v>0</v>
          </cell>
        </row>
        <row r="16">
          <cell r="B16">
            <v>25.291666666666661</v>
          </cell>
          <cell r="C16">
            <v>32.200000000000003</v>
          </cell>
          <cell r="D16">
            <v>21.3</v>
          </cell>
          <cell r="E16">
            <v>78.625</v>
          </cell>
          <cell r="F16">
            <v>96</v>
          </cell>
          <cell r="G16">
            <v>51</v>
          </cell>
          <cell r="H16">
            <v>0</v>
          </cell>
          <cell r="I16" t="str">
            <v>S</v>
          </cell>
          <cell r="J16">
            <v>0</v>
          </cell>
          <cell r="K16">
            <v>0</v>
          </cell>
        </row>
        <row r="17">
          <cell r="B17">
            <v>25.05416666666666</v>
          </cell>
          <cell r="C17">
            <v>31</v>
          </cell>
          <cell r="D17">
            <v>21.2</v>
          </cell>
          <cell r="E17">
            <v>80.416666666666671</v>
          </cell>
          <cell r="F17">
            <v>96</v>
          </cell>
          <cell r="G17">
            <v>53</v>
          </cell>
          <cell r="H17">
            <v>0</v>
          </cell>
          <cell r="I17" t="str">
            <v>NO</v>
          </cell>
          <cell r="J17">
            <v>0</v>
          </cell>
          <cell r="K17">
            <v>24.399999999999995</v>
          </cell>
        </row>
        <row r="18">
          <cell r="B18">
            <v>23.216666666666669</v>
          </cell>
          <cell r="C18">
            <v>28.4</v>
          </cell>
          <cell r="D18">
            <v>20.5</v>
          </cell>
          <cell r="E18">
            <v>86</v>
          </cell>
          <cell r="F18">
            <v>96</v>
          </cell>
          <cell r="G18">
            <v>58</v>
          </cell>
          <cell r="H18">
            <v>0</v>
          </cell>
          <cell r="I18" t="str">
            <v>O</v>
          </cell>
          <cell r="J18">
            <v>0</v>
          </cell>
          <cell r="K18">
            <v>54.8</v>
          </cell>
        </row>
        <row r="19">
          <cell r="B19">
            <v>24.366666666666664</v>
          </cell>
          <cell r="C19">
            <v>29.8</v>
          </cell>
          <cell r="D19">
            <v>20.8</v>
          </cell>
          <cell r="E19">
            <v>80.875</v>
          </cell>
          <cell r="F19">
            <v>95</v>
          </cell>
          <cell r="G19">
            <v>58</v>
          </cell>
          <cell r="H19">
            <v>0</v>
          </cell>
          <cell r="I19" t="str">
            <v>NE</v>
          </cell>
          <cell r="J19">
            <v>0</v>
          </cell>
          <cell r="K19">
            <v>0</v>
          </cell>
        </row>
        <row r="20">
          <cell r="B20">
            <v>25.012499999999999</v>
          </cell>
          <cell r="C20">
            <v>31.5</v>
          </cell>
          <cell r="D20">
            <v>19.600000000000001</v>
          </cell>
          <cell r="E20">
            <v>79.583333333333329</v>
          </cell>
          <cell r="F20">
            <v>96</v>
          </cell>
          <cell r="G20">
            <v>49</v>
          </cell>
          <cell r="H20">
            <v>0</v>
          </cell>
          <cell r="I20" t="str">
            <v>N</v>
          </cell>
          <cell r="J20">
            <v>0</v>
          </cell>
          <cell r="K20">
            <v>0</v>
          </cell>
        </row>
        <row r="21">
          <cell r="B21">
            <v>24.650000000000006</v>
          </cell>
          <cell r="C21">
            <v>33</v>
          </cell>
          <cell r="D21">
            <v>20.5</v>
          </cell>
          <cell r="E21">
            <v>81.041666666666671</v>
          </cell>
          <cell r="F21">
            <v>96</v>
          </cell>
          <cell r="G21">
            <v>47</v>
          </cell>
          <cell r="H21">
            <v>0</v>
          </cell>
          <cell r="I21" t="str">
            <v>N</v>
          </cell>
          <cell r="J21">
            <v>0</v>
          </cell>
          <cell r="K21">
            <v>0</v>
          </cell>
        </row>
        <row r="22">
          <cell r="B22">
            <v>25.700000000000003</v>
          </cell>
          <cell r="C22">
            <v>33.700000000000003</v>
          </cell>
          <cell r="D22">
            <v>18.899999999999999</v>
          </cell>
          <cell r="E22">
            <v>74.041666666666671</v>
          </cell>
          <cell r="F22">
            <v>96</v>
          </cell>
          <cell r="G22">
            <v>42</v>
          </cell>
          <cell r="H22">
            <v>0</v>
          </cell>
          <cell r="I22" t="str">
            <v>NE</v>
          </cell>
          <cell r="J22">
            <v>0</v>
          </cell>
          <cell r="K22">
            <v>0</v>
          </cell>
        </row>
        <row r="23">
          <cell r="B23">
            <v>25.720833333333335</v>
          </cell>
          <cell r="C23">
            <v>34.799999999999997</v>
          </cell>
          <cell r="D23">
            <v>19.8</v>
          </cell>
          <cell r="E23">
            <v>75.583333333333329</v>
          </cell>
          <cell r="F23">
            <v>96</v>
          </cell>
          <cell r="G23">
            <v>39</v>
          </cell>
          <cell r="H23">
            <v>0</v>
          </cell>
          <cell r="I23" t="str">
            <v>O</v>
          </cell>
          <cell r="J23">
            <v>0</v>
          </cell>
          <cell r="K23">
            <v>0</v>
          </cell>
        </row>
        <row r="24">
          <cell r="B24">
            <v>27.212499999999995</v>
          </cell>
          <cell r="C24">
            <v>35.9</v>
          </cell>
          <cell r="D24">
            <v>19.899999999999999</v>
          </cell>
          <cell r="E24">
            <v>70.125</v>
          </cell>
          <cell r="F24">
            <v>96</v>
          </cell>
          <cell r="G24">
            <v>32</v>
          </cell>
          <cell r="H24">
            <v>0</v>
          </cell>
          <cell r="I24" t="str">
            <v>NE</v>
          </cell>
          <cell r="J24">
            <v>0</v>
          </cell>
          <cell r="K24">
            <v>0</v>
          </cell>
        </row>
        <row r="25">
          <cell r="B25">
            <v>27.658333333333335</v>
          </cell>
          <cell r="C25">
            <v>34.299999999999997</v>
          </cell>
          <cell r="D25">
            <v>21.8</v>
          </cell>
          <cell r="E25">
            <v>69.958333333333329</v>
          </cell>
          <cell r="F25">
            <v>93</v>
          </cell>
          <cell r="G25">
            <v>40</v>
          </cell>
          <cell r="H25">
            <v>0</v>
          </cell>
          <cell r="I25" t="str">
            <v>O</v>
          </cell>
          <cell r="J25">
            <v>0</v>
          </cell>
          <cell r="K25">
            <v>0</v>
          </cell>
        </row>
        <row r="26">
          <cell r="B26">
            <v>26.966666666666669</v>
          </cell>
          <cell r="C26">
            <v>34.200000000000003</v>
          </cell>
          <cell r="D26">
            <v>21.1</v>
          </cell>
          <cell r="E26">
            <v>72.916666666666671</v>
          </cell>
          <cell r="F26">
            <v>96</v>
          </cell>
          <cell r="G26">
            <v>43</v>
          </cell>
          <cell r="H26">
            <v>0</v>
          </cell>
          <cell r="I26" t="str">
            <v>NO</v>
          </cell>
          <cell r="J26">
            <v>0</v>
          </cell>
          <cell r="K26">
            <v>0</v>
          </cell>
        </row>
        <row r="27">
          <cell r="B27">
            <v>27</v>
          </cell>
          <cell r="C27">
            <v>33.200000000000003</v>
          </cell>
          <cell r="D27">
            <v>22.6</v>
          </cell>
          <cell r="E27">
            <v>73</v>
          </cell>
          <cell r="F27">
            <v>95</v>
          </cell>
          <cell r="G27">
            <v>46</v>
          </cell>
          <cell r="H27">
            <v>0</v>
          </cell>
          <cell r="I27" t="str">
            <v>NO</v>
          </cell>
          <cell r="J27">
            <v>0</v>
          </cell>
          <cell r="K27">
            <v>0</v>
          </cell>
        </row>
        <row r="28">
          <cell r="B28">
            <v>27.362500000000008</v>
          </cell>
          <cell r="C28">
            <v>33.9</v>
          </cell>
          <cell r="D28">
            <v>21.8</v>
          </cell>
          <cell r="E28">
            <v>71.375</v>
          </cell>
          <cell r="F28">
            <v>94</v>
          </cell>
          <cell r="G28">
            <v>43</v>
          </cell>
          <cell r="H28">
            <v>0</v>
          </cell>
          <cell r="I28" t="str">
            <v>O</v>
          </cell>
          <cell r="J28">
            <v>0</v>
          </cell>
          <cell r="K28">
            <v>0</v>
          </cell>
        </row>
        <row r="29">
          <cell r="B29">
            <v>24.033333333333335</v>
          </cell>
          <cell r="C29">
            <v>27.8</v>
          </cell>
          <cell r="D29">
            <v>19.7</v>
          </cell>
          <cell r="E29">
            <v>84.833333333333329</v>
          </cell>
          <cell r="F29">
            <v>97</v>
          </cell>
          <cell r="G29">
            <v>68</v>
          </cell>
          <cell r="H29">
            <v>0</v>
          </cell>
          <cell r="I29" t="str">
            <v>O</v>
          </cell>
          <cell r="J29">
            <v>0</v>
          </cell>
          <cell r="K29">
            <v>47.199999999999996</v>
          </cell>
        </row>
        <row r="30">
          <cell r="B30">
            <v>25.424999999999997</v>
          </cell>
          <cell r="C30">
            <v>33.6</v>
          </cell>
          <cell r="D30">
            <v>19.7</v>
          </cell>
          <cell r="E30">
            <v>77.25</v>
          </cell>
          <cell r="F30">
            <v>96</v>
          </cell>
          <cell r="G30">
            <v>41</v>
          </cell>
          <cell r="H30">
            <v>0</v>
          </cell>
          <cell r="I30" t="str">
            <v>NO</v>
          </cell>
          <cell r="J30">
            <v>0</v>
          </cell>
          <cell r="K30">
            <v>0</v>
          </cell>
        </row>
        <row r="31">
          <cell r="B31">
            <v>25.891666666666669</v>
          </cell>
          <cell r="C31">
            <v>33.799999999999997</v>
          </cell>
          <cell r="D31">
            <v>19</v>
          </cell>
          <cell r="E31">
            <v>73.416666666666671</v>
          </cell>
          <cell r="F31">
            <v>96</v>
          </cell>
          <cell r="G31">
            <v>41</v>
          </cell>
          <cell r="H31">
            <v>0</v>
          </cell>
          <cell r="I31" t="str">
            <v>N</v>
          </cell>
          <cell r="J31">
            <v>0</v>
          </cell>
          <cell r="K31">
            <v>0</v>
          </cell>
        </row>
        <row r="32">
          <cell r="B32">
            <v>26.391666666666662</v>
          </cell>
          <cell r="C32">
            <v>34.1</v>
          </cell>
          <cell r="D32">
            <v>19.8</v>
          </cell>
          <cell r="E32">
            <v>70.666666666666671</v>
          </cell>
          <cell r="F32">
            <v>96</v>
          </cell>
          <cell r="G32">
            <v>32</v>
          </cell>
          <cell r="H32">
            <v>0</v>
          </cell>
          <cell r="I32" t="str">
            <v>N</v>
          </cell>
          <cell r="J32">
            <v>0</v>
          </cell>
          <cell r="K32">
            <v>5.2</v>
          </cell>
        </row>
        <row r="33">
          <cell r="B33">
            <v>25.483333333333331</v>
          </cell>
          <cell r="C33">
            <v>35.4</v>
          </cell>
          <cell r="D33">
            <v>18.600000000000001</v>
          </cell>
          <cell r="E33">
            <v>70.791666666666671</v>
          </cell>
          <cell r="F33">
            <v>96</v>
          </cell>
          <cell r="G33">
            <v>29</v>
          </cell>
          <cell r="H33">
            <v>0</v>
          </cell>
          <cell r="I33" t="str">
            <v>NO</v>
          </cell>
          <cell r="J33">
            <v>0</v>
          </cell>
          <cell r="K33">
            <v>0.4</v>
          </cell>
        </row>
        <row r="34">
          <cell r="B34">
            <v>25.441666666666666</v>
          </cell>
          <cell r="C34">
            <v>35.1</v>
          </cell>
          <cell r="D34">
            <v>18.899999999999999</v>
          </cell>
          <cell r="E34">
            <v>72.291666666666671</v>
          </cell>
          <cell r="F34">
            <v>96</v>
          </cell>
          <cell r="G34">
            <v>34</v>
          </cell>
          <cell r="H34">
            <v>0</v>
          </cell>
          <cell r="I34" t="str">
            <v>O</v>
          </cell>
          <cell r="J34">
            <v>0</v>
          </cell>
          <cell r="K34">
            <v>2</v>
          </cell>
        </row>
        <row r="35">
          <cell r="B35">
            <v>25.645833333333329</v>
          </cell>
          <cell r="C35">
            <v>35.6</v>
          </cell>
          <cell r="D35">
            <v>21</v>
          </cell>
          <cell r="E35">
            <v>76.25</v>
          </cell>
          <cell r="F35">
            <v>96</v>
          </cell>
          <cell r="G35">
            <v>36</v>
          </cell>
          <cell r="H35">
            <v>0</v>
          </cell>
          <cell r="I35" t="str">
            <v>NO</v>
          </cell>
          <cell r="J35">
            <v>0</v>
          </cell>
          <cell r="K35">
            <v>0.60000000000000009</v>
          </cell>
        </row>
        <row r="36">
          <cell r="I36" t="str">
            <v>NO</v>
          </cell>
        </row>
      </sheetData>
      <sheetData sheetId="1">
        <row r="5">
          <cell r="B5">
            <v>27.133333333333326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**</v>
          </cell>
        </row>
      </sheetData>
      <sheetData sheetId="4">
        <row r="5">
          <cell r="B5">
            <v>23.429166666666671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0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24.204166666666662</v>
          </cell>
          <cell r="C5">
            <v>29.8</v>
          </cell>
          <cell r="D5">
            <v>21.9</v>
          </cell>
          <cell r="E5">
            <v>85.916666666666671</v>
          </cell>
          <cell r="F5">
            <v>96</v>
          </cell>
          <cell r="G5">
            <v>65</v>
          </cell>
          <cell r="H5">
            <v>19.440000000000001</v>
          </cell>
          <cell r="I5" t="str">
            <v>NO</v>
          </cell>
          <cell r="J5">
            <v>37.440000000000005</v>
          </cell>
          <cell r="K5">
            <v>0.6</v>
          </cell>
        </row>
        <row r="6">
          <cell r="B6">
            <v>24.708333333333332</v>
          </cell>
          <cell r="C6">
            <v>31.3</v>
          </cell>
          <cell r="D6">
            <v>19.899999999999999</v>
          </cell>
          <cell r="E6">
            <v>79.666666666666671</v>
          </cell>
          <cell r="F6">
            <v>97</v>
          </cell>
          <cell r="G6">
            <v>50</v>
          </cell>
          <cell r="H6">
            <v>18.720000000000002</v>
          </cell>
          <cell r="I6" t="str">
            <v>N</v>
          </cell>
          <cell r="J6">
            <v>41.76</v>
          </cell>
          <cell r="K6">
            <v>0</v>
          </cell>
        </row>
        <row r="7">
          <cell r="B7">
            <v>25.827272727272724</v>
          </cell>
          <cell r="C7">
            <v>32.200000000000003</v>
          </cell>
          <cell r="D7">
            <v>20.7</v>
          </cell>
          <cell r="E7">
            <v>76.86363636363636</v>
          </cell>
          <cell r="F7">
            <v>95</v>
          </cell>
          <cell r="G7">
            <v>49</v>
          </cell>
          <cell r="H7">
            <v>17.64</v>
          </cell>
          <cell r="I7" t="str">
            <v>N</v>
          </cell>
          <cell r="J7">
            <v>28.44</v>
          </cell>
          <cell r="K7">
            <v>0</v>
          </cell>
        </row>
        <row r="8">
          <cell r="B8">
            <v>23.666666666666675</v>
          </cell>
          <cell r="C8">
            <v>31.9</v>
          </cell>
          <cell r="D8">
            <v>19.8</v>
          </cell>
          <cell r="E8">
            <v>84.375</v>
          </cell>
          <cell r="F8">
            <v>97</v>
          </cell>
          <cell r="G8">
            <v>45</v>
          </cell>
          <cell r="H8">
            <v>19.079999999999998</v>
          </cell>
          <cell r="I8" t="str">
            <v>L</v>
          </cell>
          <cell r="J8">
            <v>72.72</v>
          </cell>
          <cell r="K8">
            <v>0.8</v>
          </cell>
        </row>
        <row r="9">
          <cell r="B9">
            <v>24.299999999999997</v>
          </cell>
          <cell r="C9">
            <v>32.299999999999997</v>
          </cell>
          <cell r="D9">
            <v>20.100000000000001</v>
          </cell>
          <cell r="E9">
            <v>78.875</v>
          </cell>
          <cell r="F9">
            <v>97</v>
          </cell>
          <cell r="G9">
            <v>44</v>
          </cell>
          <cell r="H9">
            <v>25.2</v>
          </cell>
          <cell r="I9" t="str">
            <v>L</v>
          </cell>
          <cell r="J9">
            <v>47.519999999999996</v>
          </cell>
          <cell r="K9">
            <v>0.4</v>
          </cell>
        </row>
        <row r="10">
          <cell r="B10">
            <v>24.587500000000002</v>
          </cell>
          <cell r="C10">
            <v>32.6</v>
          </cell>
          <cell r="D10">
            <v>19.5</v>
          </cell>
          <cell r="E10">
            <v>72.208333333333329</v>
          </cell>
          <cell r="F10">
            <v>94</v>
          </cell>
          <cell r="G10">
            <v>28</v>
          </cell>
          <cell r="H10">
            <v>17.28</v>
          </cell>
          <cell r="I10" t="str">
            <v>NE</v>
          </cell>
          <cell r="J10">
            <v>30.6</v>
          </cell>
          <cell r="K10">
            <v>0.2</v>
          </cell>
        </row>
        <row r="11">
          <cell r="B11">
            <v>23.454166666666669</v>
          </cell>
          <cell r="C11">
            <v>30.9</v>
          </cell>
          <cell r="D11">
            <v>18.600000000000001</v>
          </cell>
          <cell r="E11">
            <v>77.041666666666671</v>
          </cell>
          <cell r="F11">
            <v>97</v>
          </cell>
          <cell r="G11">
            <v>41</v>
          </cell>
          <cell r="H11">
            <v>18.720000000000002</v>
          </cell>
          <cell r="I11" t="str">
            <v>O</v>
          </cell>
          <cell r="J11">
            <v>32.76</v>
          </cell>
          <cell r="K11">
            <v>0</v>
          </cell>
        </row>
        <row r="12">
          <cell r="B12">
            <v>22.779166666666669</v>
          </cell>
          <cell r="C12">
            <v>30.7</v>
          </cell>
          <cell r="D12">
            <v>18.8</v>
          </cell>
          <cell r="E12">
            <v>81.458333333333329</v>
          </cell>
          <cell r="F12">
            <v>97</v>
          </cell>
          <cell r="G12">
            <v>46</v>
          </cell>
          <cell r="H12">
            <v>21.240000000000002</v>
          </cell>
          <cell r="I12" t="str">
            <v>O</v>
          </cell>
          <cell r="J12">
            <v>36.36</v>
          </cell>
          <cell r="K12">
            <v>0.2</v>
          </cell>
        </row>
        <row r="13">
          <cell r="B13">
            <v>22.679166666666664</v>
          </cell>
          <cell r="C13">
            <v>30.2</v>
          </cell>
          <cell r="D13">
            <v>18.399999999999999</v>
          </cell>
          <cell r="E13">
            <v>82.625</v>
          </cell>
          <cell r="F13">
            <v>97</v>
          </cell>
          <cell r="G13">
            <v>45</v>
          </cell>
          <cell r="H13">
            <v>16.559999999999999</v>
          </cell>
          <cell r="I13" t="str">
            <v>L</v>
          </cell>
          <cell r="J13">
            <v>41.76</v>
          </cell>
          <cell r="K13">
            <v>0.8</v>
          </cell>
        </row>
        <row r="14">
          <cell r="B14">
            <v>24.129166666666663</v>
          </cell>
          <cell r="C14">
            <v>31.1</v>
          </cell>
          <cell r="D14">
            <v>19.100000000000001</v>
          </cell>
          <cell r="E14">
            <v>75.458333333333329</v>
          </cell>
          <cell r="F14">
            <v>96</v>
          </cell>
          <cell r="G14">
            <v>42</v>
          </cell>
          <cell r="H14">
            <v>13.68</v>
          </cell>
          <cell r="I14" t="str">
            <v>L</v>
          </cell>
          <cell r="J14">
            <v>27</v>
          </cell>
          <cell r="K14">
            <v>1.7999999999999998</v>
          </cell>
        </row>
        <row r="15">
          <cell r="B15">
            <v>22.545833333333331</v>
          </cell>
          <cell r="C15">
            <v>29.1</v>
          </cell>
          <cell r="D15">
            <v>19.100000000000001</v>
          </cell>
          <cell r="E15">
            <v>85.625</v>
          </cell>
          <cell r="F15">
            <v>96</v>
          </cell>
          <cell r="G15">
            <v>58</v>
          </cell>
          <cell r="H15">
            <v>17.28</v>
          </cell>
          <cell r="I15" t="str">
            <v>NO</v>
          </cell>
          <cell r="J15">
            <v>34.92</v>
          </cell>
          <cell r="K15">
            <v>0</v>
          </cell>
        </row>
        <row r="16">
          <cell r="B16">
            <v>21.8</v>
          </cell>
          <cell r="C16">
            <v>28.2</v>
          </cell>
          <cell r="D16">
            <v>19.5</v>
          </cell>
          <cell r="E16">
            <v>88.25</v>
          </cell>
          <cell r="F16">
            <v>97</v>
          </cell>
          <cell r="G16">
            <v>60</v>
          </cell>
          <cell r="H16">
            <v>14.04</v>
          </cell>
          <cell r="I16" t="str">
            <v>L</v>
          </cell>
          <cell r="J16">
            <v>24.840000000000003</v>
          </cell>
          <cell r="K16">
            <v>0</v>
          </cell>
        </row>
        <row r="17">
          <cell r="B17">
            <v>23.391666666666666</v>
          </cell>
          <cell r="C17">
            <v>28.9</v>
          </cell>
          <cell r="D17">
            <v>19.8</v>
          </cell>
          <cell r="E17">
            <v>83</v>
          </cell>
          <cell r="F17">
            <v>97</v>
          </cell>
          <cell r="G17">
            <v>57</v>
          </cell>
          <cell r="H17">
            <v>11.520000000000001</v>
          </cell>
          <cell r="I17" t="str">
            <v>N</v>
          </cell>
          <cell r="J17">
            <v>43.2</v>
          </cell>
          <cell r="K17">
            <v>0</v>
          </cell>
        </row>
        <row r="18">
          <cell r="B18">
            <v>22.587499999999995</v>
          </cell>
          <cell r="C18">
            <v>29.2</v>
          </cell>
          <cell r="D18">
            <v>19.2</v>
          </cell>
          <cell r="E18">
            <v>84</v>
          </cell>
          <cell r="F18">
            <v>97</v>
          </cell>
          <cell r="G18">
            <v>47</v>
          </cell>
          <cell r="H18">
            <v>20.16</v>
          </cell>
          <cell r="I18" t="str">
            <v>L</v>
          </cell>
          <cell r="J18">
            <v>45.72</v>
          </cell>
          <cell r="K18">
            <v>0</v>
          </cell>
        </row>
        <row r="19">
          <cell r="B19">
            <v>21.845833333333331</v>
          </cell>
          <cell r="C19">
            <v>29.1</v>
          </cell>
          <cell r="D19">
            <v>18.8</v>
          </cell>
          <cell r="E19">
            <v>86.375</v>
          </cell>
          <cell r="F19">
            <v>97</v>
          </cell>
          <cell r="G19">
            <v>51</v>
          </cell>
          <cell r="H19">
            <v>17.64</v>
          </cell>
          <cell r="I19" t="str">
            <v>L</v>
          </cell>
          <cell r="J19">
            <v>37.080000000000005</v>
          </cell>
          <cell r="K19">
            <v>0.2</v>
          </cell>
        </row>
        <row r="20">
          <cell r="B20">
            <v>22.895833333333332</v>
          </cell>
          <cell r="C20">
            <v>29.5</v>
          </cell>
          <cell r="D20">
            <v>18</v>
          </cell>
          <cell r="E20">
            <v>82.5</v>
          </cell>
          <cell r="F20">
            <v>98</v>
          </cell>
          <cell r="G20">
            <v>49</v>
          </cell>
          <cell r="H20">
            <v>13.68</v>
          </cell>
          <cell r="I20" t="str">
            <v>L</v>
          </cell>
          <cell r="J20">
            <v>36.36</v>
          </cell>
          <cell r="K20">
            <v>0</v>
          </cell>
        </row>
        <row r="21">
          <cell r="B21">
            <v>23.254166666666666</v>
          </cell>
          <cell r="C21">
            <v>29.2</v>
          </cell>
          <cell r="D21">
            <v>19.600000000000001</v>
          </cell>
          <cell r="E21">
            <v>86.708333333333329</v>
          </cell>
          <cell r="F21">
            <v>97</v>
          </cell>
          <cell r="G21">
            <v>60</v>
          </cell>
          <cell r="H21">
            <v>11.16</v>
          </cell>
          <cell r="I21" t="str">
            <v>SE</v>
          </cell>
          <cell r="J21">
            <v>26.64</v>
          </cell>
          <cell r="K21">
            <v>0</v>
          </cell>
        </row>
        <row r="22">
          <cell r="B22">
            <v>21.995833333333334</v>
          </cell>
          <cell r="C22">
            <v>27.8</v>
          </cell>
          <cell r="D22">
            <v>19.2</v>
          </cell>
          <cell r="E22">
            <v>92.083333333333329</v>
          </cell>
          <cell r="F22">
            <v>97</v>
          </cell>
          <cell r="G22">
            <v>63</v>
          </cell>
          <cell r="H22">
            <v>10.8</v>
          </cell>
          <cell r="I22" t="str">
            <v>L</v>
          </cell>
          <cell r="J22">
            <v>30.240000000000002</v>
          </cell>
          <cell r="K22">
            <v>0</v>
          </cell>
        </row>
        <row r="23">
          <cell r="B23">
            <v>23.42916666666666</v>
          </cell>
          <cell r="C23">
            <v>28.9</v>
          </cell>
          <cell r="D23">
            <v>19.5</v>
          </cell>
          <cell r="E23">
            <v>84.166666666666671</v>
          </cell>
          <cell r="F23">
            <v>97</v>
          </cell>
          <cell r="G23">
            <v>52</v>
          </cell>
          <cell r="H23">
            <v>19.8</v>
          </cell>
          <cell r="I23" t="str">
            <v>SO</v>
          </cell>
          <cell r="J23">
            <v>45.72</v>
          </cell>
          <cell r="K23">
            <v>0</v>
          </cell>
        </row>
        <row r="24">
          <cell r="B24">
            <v>23.829166666666666</v>
          </cell>
          <cell r="C24">
            <v>30.3</v>
          </cell>
          <cell r="D24">
            <v>18.2</v>
          </cell>
          <cell r="E24">
            <v>79.291666666666671</v>
          </cell>
          <cell r="F24">
            <v>98</v>
          </cell>
          <cell r="G24">
            <v>51</v>
          </cell>
          <cell r="H24">
            <v>9.7200000000000006</v>
          </cell>
          <cell r="I24" t="str">
            <v>L</v>
          </cell>
          <cell r="J24">
            <v>36.72</v>
          </cell>
          <cell r="K24">
            <v>0</v>
          </cell>
        </row>
        <row r="25">
          <cell r="B25">
            <v>23.050000000000008</v>
          </cell>
          <cell r="C25">
            <v>28.7</v>
          </cell>
          <cell r="D25">
            <v>19.899999999999999</v>
          </cell>
          <cell r="E25">
            <v>87.666666666666671</v>
          </cell>
          <cell r="F25">
            <v>97</v>
          </cell>
          <cell r="G25">
            <v>61</v>
          </cell>
          <cell r="H25">
            <v>16.920000000000002</v>
          </cell>
          <cell r="I25" t="str">
            <v>N</v>
          </cell>
          <cell r="J25">
            <v>36</v>
          </cell>
          <cell r="K25">
            <v>0</v>
          </cell>
        </row>
        <row r="26">
          <cell r="B26">
            <v>22.3125</v>
          </cell>
          <cell r="C26">
            <v>28.6</v>
          </cell>
          <cell r="D26">
            <v>20</v>
          </cell>
          <cell r="E26">
            <v>92.166666666666671</v>
          </cell>
          <cell r="F26">
            <v>98</v>
          </cell>
          <cell r="G26">
            <v>58</v>
          </cell>
          <cell r="H26">
            <v>13.68</v>
          </cell>
          <cell r="I26" t="str">
            <v>N</v>
          </cell>
          <cell r="J26">
            <v>39.24</v>
          </cell>
          <cell r="K26">
            <v>0</v>
          </cell>
        </row>
        <row r="27">
          <cell r="B27">
            <v>23.533333333333331</v>
          </cell>
          <cell r="C27">
            <v>29.8</v>
          </cell>
          <cell r="D27">
            <v>19.7</v>
          </cell>
          <cell r="E27">
            <v>82.25</v>
          </cell>
          <cell r="F27">
            <v>97</v>
          </cell>
          <cell r="G27">
            <v>55</v>
          </cell>
          <cell r="H27">
            <v>14.4</v>
          </cell>
          <cell r="I27" t="str">
            <v>N</v>
          </cell>
          <cell r="J27">
            <v>41.4</v>
          </cell>
          <cell r="K27">
            <v>0</v>
          </cell>
        </row>
        <row r="28">
          <cell r="B28">
            <v>22.787500000000005</v>
          </cell>
          <cell r="C28">
            <v>29.6</v>
          </cell>
          <cell r="D28">
            <v>19</v>
          </cell>
          <cell r="E28">
            <v>86.666666666666671</v>
          </cell>
          <cell r="F28">
            <v>97</v>
          </cell>
          <cell r="G28">
            <v>56</v>
          </cell>
          <cell r="H28">
            <v>18.720000000000002</v>
          </cell>
          <cell r="I28" t="str">
            <v>NO</v>
          </cell>
          <cell r="J28">
            <v>46.080000000000005</v>
          </cell>
          <cell r="K28">
            <v>0</v>
          </cell>
        </row>
        <row r="29">
          <cell r="B29">
            <v>21.829166666666669</v>
          </cell>
          <cell r="C29">
            <v>26.3</v>
          </cell>
          <cell r="D29">
            <v>19.2</v>
          </cell>
          <cell r="E29">
            <v>91.458333333333329</v>
          </cell>
          <cell r="F29">
            <v>98</v>
          </cell>
          <cell r="G29">
            <v>65</v>
          </cell>
          <cell r="H29">
            <v>10.8</v>
          </cell>
          <cell r="I29" t="str">
            <v>N</v>
          </cell>
          <cell r="J29">
            <v>27.720000000000002</v>
          </cell>
          <cell r="K29">
            <v>0</v>
          </cell>
        </row>
        <row r="30">
          <cell r="B30">
            <v>23.125</v>
          </cell>
          <cell r="C30">
            <v>29.5</v>
          </cell>
          <cell r="D30">
            <v>19.2</v>
          </cell>
          <cell r="E30">
            <v>82.541666666666671</v>
          </cell>
          <cell r="F30">
            <v>98</v>
          </cell>
          <cell r="G30">
            <v>48</v>
          </cell>
          <cell r="H30">
            <v>21.6</v>
          </cell>
          <cell r="I30" t="str">
            <v>NE</v>
          </cell>
          <cell r="J30">
            <v>43.92</v>
          </cell>
          <cell r="K30">
            <v>0.2</v>
          </cell>
        </row>
        <row r="31">
          <cell r="B31">
            <v>22.920833333333331</v>
          </cell>
          <cell r="C31">
            <v>29.8</v>
          </cell>
          <cell r="D31">
            <v>18.5</v>
          </cell>
          <cell r="E31">
            <v>81.5</v>
          </cell>
          <cell r="F31">
            <v>98</v>
          </cell>
          <cell r="G31">
            <v>47</v>
          </cell>
          <cell r="H31">
            <v>14.4</v>
          </cell>
          <cell r="I31" t="str">
            <v>L</v>
          </cell>
          <cell r="J31">
            <v>50.04</v>
          </cell>
          <cell r="K31">
            <v>0</v>
          </cell>
        </row>
        <row r="32">
          <cell r="B32">
            <v>22.920833333333334</v>
          </cell>
          <cell r="C32">
            <v>30.7</v>
          </cell>
          <cell r="D32">
            <v>18.8</v>
          </cell>
          <cell r="E32">
            <v>80.25</v>
          </cell>
          <cell r="F32">
            <v>96</v>
          </cell>
          <cell r="G32">
            <v>45</v>
          </cell>
          <cell r="H32">
            <v>20.52</v>
          </cell>
          <cell r="I32" t="str">
            <v>L</v>
          </cell>
          <cell r="J32">
            <v>39.6</v>
          </cell>
          <cell r="K32">
            <v>0</v>
          </cell>
        </row>
        <row r="33">
          <cell r="B33">
            <v>22.791666666666668</v>
          </cell>
          <cell r="C33">
            <v>29</v>
          </cell>
          <cell r="D33">
            <v>17.899999999999999</v>
          </cell>
          <cell r="E33">
            <v>78.833333333333329</v>
          </cell>
          <cell r="F33">
            <v>96</v>
          </cell>
          <cell r="G33">
            <v>51</v>
          </cell>
          <cell r="H33">
            <v>20.52</v>
          </cell>
          <cell r="I33" t="str">
            <v>L</v>
          </cell>
          <cell r="J33">
            <v>55.800000000000004</v>
          </cell>
          <cell r="K33">
            <v>0</v>
          </cell>
        </row>
        <row r="34">
          <cell r="B34">
            <v>23.945833333333329</v>
          </cell>
          <cell r="C34">
            <v>31</v>
          </cell>
          <cell r="D34">
            <v>19.399999999999999</v>
          </cell>
          <cell r="E34">
            <v>74.5</v>
          </cell>
          <cell r="F34">
            <v>95</v>
          </cell>
          <cell r="G34">
            <v>39</v>
          </cell>
          <cell r="H34">
            <v>13.32</v>
          </cell>
          <cell r="I34" t="str">
            <v>L</v>
          </cell>
          <cell r="J34">
            <v>51.84</v>
          </cell>
          <cell r="K34">
            <v>0</v>
          </cell>
        </row>
        <row r="35">
          <cell r="B35">
            <v>24.758333333333336</v>
          </cell>
          <cell r="C35">
            <v>32.200000000000003</v>
          </cell>
          <cell r="D35">
            <v>19.5</v>
          </cell>
          <cell r="E35">
            <v>74.25</v>
          </cell>
          <cell r="F35">
            <v>96</v>
          </cell>
          <cell r="G35">
            <v>42</v>
          </cell>
          <cell r="H35">
            <v>18.36</v>
          </cell>
          <cell r="I35" t="str">
            <v>S</v>
          </cell>
          <cell r="J35">
            <v>39.96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24.870833333333337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24.766666666666666</v>
          </cell>
        </row>
      </sheetData>
      <sheetData sheetId="4">
        <row r="5">
          <cell r="B5">
            <v>22.720833333333331</v>
          </cell>
        </row>
      </sheetData>
      <sheetData sheetId="5">
        <row r="5">
          <cell r="B5">
            <v>21.745833333333326</v>
          </cell>
        </row>
      </sheetData>
      <sheetData sheetId="6"/>
      <sheetData sheetId="7"/>
      <sheetData sheetId="8">
        <row r="5">
          <cell r="B5">
            <v>32.766666666666673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26.158333333333331</v>
          </cell>
          <cell r="C5">
            <v>24.2</v>
          </cell>
          <cell r="D5">
            <v>23.6</v>
          </cell>
          <cell r="E5">
            <v>78.625</v>
          </cell>
          <cell r="F5">
            <v>94</v>
          </cell>
          <cell r="G5">
            <v>51</v>
          </cell>
          <cell r="H5">
            <v>20.52</v>
          </cell>
          <cell r="I5" t="str">
            <v>N</v>
          </cell>
          <cell r="J5">
            <v>45</v>
          </cell>
          <cell r="K5">
            <v>0</v>
          </cell>
        </row>
        <row r="6">
          <cell r="B6">
            <v>27.191666666666666</v>
          </cell>
          <cell r="C6">
            <v>32.6</v>
          </cell>
          <cell r="D6">
            <v>23.4</v>
          </cell>
          <cell r="E6">
            <v>75.791666666666671</v>
          </cell>
          <cell r="F6">
            <v>92</v>
          </cell>
          <cell r="G6">
            <v>52</v>
          </cell>
          <cell r="H6">
            <v>17.64</v>
          </cell>
          <cell r="I6" t="str">
            <v>N</v>
          </cell>
          <cell r="J6">
            <v>41.04</v>
          </cell>
          <cell r="K6">
            <v>1.8</v>
          </cell>
        </row>
        <row r="7">
          <cell r="B7">
            <v>25.612500000000001</v>
          </cell>
          <cell r="C7">
            <v>33.1</v>
          </cell>
          <cell r="D7">
            <v>21.6</v>
          </cell>
          <cell r="E7">
            <v>79.166666666666671</v>
          </cell>
          <cell r="F7">
            <v>95</v>
          </cell>
          <cell r="G7">
            <v>48</v>
          </cell>
          <cell r="H7">
            <v>25.2</v>
          </cell>
          <cell r="I7" t="str">
            <v>N</v>
          </cell>
          <cell r="J7">
            <v>59.04</v>
          </cell>
          <cell r="K7">
            <v>48.6</v>
          </cell>
        </row>
        <row r="8">
          <cell r="B8">
            <v>23.07</v>
          </cell>
          <cell r="C8">
            <v>25.8</v>
          </cell>
          <cell r="D8">
            <v>20.9</v>
          </cell>
          <cell r="E8">
            <v>89.75</v>
          </cell>
          <cell r="F8">
            <v>95</v>
          </cell>
          <cell r="G8">
            <v>75</v>
          </cell>
          <cell r="H8">
            <v>14.4</v>
          </cell>
          <cell r="I8" t="str">
            <v>SE</v>
          </cell>
          <cell r="J8">
            <v>25.56</v>
          </cell>
          <cell r="K8">
            <v>5.4</v>
          </cell>
        </row>
        <row r="9">
          <cell r="B9">
            <v>24.637500000000003</v>
          </cell>
          <cell r="C9">
            <v>30.7</v>
          </cell>
          <cell r="D9">
            <v>21.8</v>
          </cell>
          <cell r="E9">
            <v>84.041666666666671</v>
          </cell>
          <cell r="F9">
            <v>95</v>
          </cell>
          <cell r="G9">
            <v>62</v>
          </cell>
          <cell r="H9">
            <v>17.28</v>
          </cell>
          <cell r="I9" t="str">
            <v>NE</v>
          </cell>
          <cell r="J9">
            <v>28.8</v>
          </cell>
          <cell r="K9">
            <v>0</v>
          </cell>
        </row>
        <row r="10">
          <cell r="B10">
            <v>25.756521739130427</v>
          </cell>
          <cell r="C10">
            <v>31.3</v>
          </cell>
          <cell r="D10">
            <v>21.3</v>
          </cell>
          <cell r="E10">
            <v>77.434782608695656</v>
          </cell>
          <cell r="F10">
            <v>94</v>
          </cell>
          <cell r="G10">
            <v>51</v>
          </cell>
          <cell r="H10">
            <v>15.48</v>
          </cell>
          <cell r="I10" t="str">
            <v>SE</v>
          </cell>
          <cell r="J10">
            <v>29.16</v>
          </cell>
          <cell r="K10">
            <v>1</v>
          </cell>
        </row>
        <row r="11">
          <cell r="B11">
            <v>25</v>
          </cell>
          <cell r="C11">
            <v>33.1</v>
          </cell>
          <cell r="D11">
            <v>20.2</v>
          </cell>
          <cell r="E11">
            <v>72.913043478260875</v>
          </cell>
          <cell r="F11">
            <v>94</v>
          </cell>
          <cell r="G11">
            <v>34</v>
          </cell>
          <cell r="H11">
            <v>19.440000000000001</v>
          </cell>
          <cell r="I11" t="str">
            <v>N</v>
          </cell>
          <cell r="J11">
            <v>42.12</v>
          </cell>
          <cell r="K11">
            <v>3.8000000000000003</v>
          </cell>
        </row>
        <row r="12">
          <cell r="B12">
            <v>23.595454545454547</v>
          </cell>
          <cell r="C12">
            <v>30.1</v>
          </cell>
          <cell r="D12">
            <v>20.3</v>
          </cell>
          <cell r="E12">
            <v>81.909090909090907</v>
          </cell>
          <cell r="F12">
            <v>94</v>
          </cell>
          <cell r="G12">
            <v>55</v>
          </cell>
          <cell r="H12">
            <v>15.840000000000002</v>
          </cell>
          <cell r="I12" t="str">
            <v>N</v>
          </cell>
          <cell r="J12">
            <v>41.76</v>
          </cell>
          <cell r="K12">
            <v>6.4</v>
          </cell>
        </row>
        <row r="13">
          <cell r="B13">
            <v>24.986956521739131</v>
          </cell>
          <cell r="C13">
            <v>32.700000000000003</v>
          </cell>
          <cell r="D13">
            <v>19.899999999999999</v>
          </cell>
          <cell r="E13">
            <v>75.304347826086953</v>
          </cell>
          <cell r="F13">
            <v>95</v>
          </cell>
          <cell r="G13">
            <v>41</v>
          </cell>
          <cell r="H13">
            <v>15.120000000000001</v>
          </cell>
          <cell r="I13" t="str">
            <v>N</v>
          </cell>
          <cell r="J13">
            <v>33.480000000000004</v>
          </cell>
          <cell r="K13">
            <v>0.2</v>
          </cell>
        </row>
        <row r="14">
          <cell r="B14">
            <v>26.804166666666664</v>
          </cell>
          <cell r="C14">
            <v>33.299999999999997</v>
          </cell>
          <cell r="D14">
            <v>21.5</v>
          </cell>
          <cell r="E14">
            <v>68.375</v>
          </cell>
          <cell r="F14">
            <v>90</v>
          </cell>
          <cell r="G14">
            <v>38</v>
          </cell>
          <cell r="H14">
            <v>14.76</v>
          </cell>
          <cell r="I14" t="str">
            <v>N</v>
          </cell>
          <cell r="J14">
            <v>33.480000000000004</v>
          </cell>
          <cell r="K14">
            <v>0</v>
          </cell>
        </row>
        <row r="15">
          <cell r="B15">
            <v>27.304166666666671</v>
          </cell>
          <cell r="C15">
            <v>34.1</v>
          </cell>
          <cell r="D15">
            <v>23</v>
          </cell>
          <cell r="E15">
            <v>64.416666666666671</v>
          </cell>
          <cell r="F15">
            <v>83</v>
          </cell>
          <cell r="G15">
            <v>37</v>
          </cell>
          <cell r="H15">
            <v>18.36</v>
          </cell>
          <cell r="I15" t="str">
            <v>NE</v>
          </cell>
          <cell r="J15">
            <v>46.080000000000005</v>
          </cell>
          <cell r="K15">
            <v>0</v>
          </cell>
        </row>
        <row r="16">
          <cell r="B16">
            <v>24.000000000000004</v>
          </cell>
          <cell r="C16">
            <v>29.6</v>
          </cell>
          <cell r="D16">
            <v>20.399999999999999</v>
          </cell>
          <cell r="E16">
            <v>81.541666666666671</v>
          </cell>
          <cell r="F16">
            <v>96</v>
          </cell>
          <cell r="G16">
            <v>53</v>
          </cell>
          <cell r="H16">
            <v>15.120000000000001</v>
          </cell>
          <cell r="I16" t="str">
            <v>S</v>
          </cell>
          <cell r="J16">
            <v>36.36</v>
          </cell>
          <cell r="K16">
            <v>8.6</v>
          </cell>
        </row>
        <row r="17">
          <cell r="B17">
            <v>23.275000000000002</v>
          </cell>
          <cell r="C17">
            <v>29.9</v>
          </cell>
          <cell r="D17">
            <v>20.399999999999999</v>
          </cell>
          <cell r="E17">
            <v>84.583333333333329</v>
          </cell>
          <cell r="F17">
            <v>96</v>
          </cell>
          <cell r="G17">
            <v>57</v>
          </cell>
          <cell r="H17">
            <v>18.36</v>
          </cell>
          <cell r="I17" t="str">
            <v>NE</v>
          </cell>
          <cell r="J17">
            <v>37.800000000000004</v>
          </cell>
          <cell r="K17">
            <v>1</v>
          </cell>
        </row>
        <row r="18">
          <cell r="B18">
            <v>23.016666666666666</v>
          </cell>
          <cell r="C18">
            <v>29.8</v>
          </cell>
          <cell r="D18">
            <v>20</v>
          </cell>
          <cell r="E18">
            <v>83.166666666666671</v>
          </cell>
          <cell r="F18">
            <v>95</v>
          </cell>
          <cell r="G18">
            <v>49</v>
          </cell>
          <cell r="H18">
            <v>19.079999999999998</v>
          </cell>
          <cell r="I18" t="str">
            <v>N</v>
          </cell>
          <cell r="J18">
            <v>45</v>
          </cell>
          <cell r="K18">
            <v>6.8000000000000007</v>
          </cell>
        </row>
        <row r="19">
          <cell r="B19">
            <v>23.720833333333328</v>
          </cell>
          <cell r="C19">
            <v>30.1</v>
          </cell>
          <cell r="D19">
            <v>19.7</v>
          </cell>
          <cell r="E19">
            <v>81.791666666666671</v>
          </cell>
          <cell r="F19">
            <v>95</v>
          </cell>
          <cell r="G19">
            <v>55</v>
          </cell>
          <cell r="H19">
            <v>29.16</v>
          </cell>
          <cell r="I19" t="str">
            <v>N</v>
          </cell>
          <cell r="J19">
            <v>67.319999999999993</v>
          </cell>
          <cell r="K19">
            <v>30.6</v>
          </cell>
        </row>
        <row r="20">
          <cell r="B20">
            <v>23.316666666666666</v>
          </cell>
          <cell r="C20">
            <v>31</v>
          </cell>
          <cell r="D20">
            <v>19.5</v>
          </cell>
          <cell r="E20">
            <v>84.458333333333329</v>
          </cell>
          <cell r="F20">
            <v>96</v>
          </cell>
          <cell r="G20">
            <v>51</v>
          </cell>
          <cell r="H20">
            <v>15.120000000000001</v>
          </cell>
          <cell r="I20" t="str">
            <v>N</v>
          </cell>
          <cell r="J20">
            <v>34.200000000000003</v>
          </cell>
          <cell r="K20">
            <v>22</v>
          </cell>
        </row>
        <row r="21">
          <cell r="B21">
            <v>25.262499999999999</v>
          </cell>
          <cell r="C21">
            <v>32.700000000000003</v>
          </cell>
          <cell r="D21">
            <v>19.899999999999999</v>
          </cell>
          <cell r="E21">
            <v>75.625</v>
          </cell>
          <cell r="F21">
            <v>95</v>
          </cell>
          <cell r="G21">
            <v>42</v>
          </cell>
          <cell r="H21">
            <v>9.7200000000000006</v>
          </cell>
          <cell r="I21" t="str">
            <v>NE</v>
          </cell>
          <cell r="J21">
            <v>25.56</v>
          </cell>
          <cell r="K21">
            <v>0</v>
          </cell>
        </row>
        <row r="22">
          <cell r="B22">
            <v>25.983333333333334</v>
          </cell>
          <cell r="C22">
            <v>32.1</v>
          </cell>
          <cell r="D22">
            <v>20.399999999999999</v>
          </cell>
          <cell r="E22">
            <v>72.375</v>
          </cell>
          <cell r="F22">
            <v>92</v>
          </cell>
          <cell r="G22">
            <v>44</v>
          </cell>
          <cell r="H22">
            <v>15.840000000000002</v>
          </cell>
          <cell r="I22" t="str">
            <v>NE</v>
          </cell>
          <cell r="J22">
            <v>35.64</v>
          </cell>
          <cell r="K22">
            <v>0</v>
          </cell>
        </row>
        <row r="23">
          <cell r="B23">
            <v>27.295833333333331</v>
          </cell>
          <cell r="C23">
            <v>33.200000000000003</v>
          </cell>
          <cell r="D23">
            <v>21.6</v>
          </cell>
          <cell r="E23">
            <v>67.875</v>
          </cell>
          <cell r="F23">
            <v>92</v>
          </cell>
          <cell r="G23">
            <v>42</v>
          </cell>
          <cell r="H23">
            <v>13.68</v>
          </cell>
          <cell r="I23" t="str">
            <v>NE</v>
          </cell>
          <cell r="J23">
            <v>38.519999999999996</v>
          </cell>
          <cell r="K23">
            <v>0</v>
          </cell>
        </row>
        <row r="24">
          <cell r="B24">
            <v>27.666666666666661</v>
          </cell>
          <cell r="C24">
            <v>33.6</v>
          </cell>
          <cell r="D24">
            <v>21.7</v>
          </cell>
          <cell r="E24">
            <v>63.458333333333336</v>
          </cell>
          <cell r="F24">
            <v>91</v>
          </cell>
          <cell r="G24">
            <v>34</v>
          </cell>
          <cell r="H24">
            <v>15.120000000000001</v>
          </cell>
          <cell r="I24" t="str">
            <v>N</v>
          </cell>
          <cell r="J24">
            <v>30.240000000000002</v>
          </cell>
          <cell r="K24">
            <v>0</v>
          </cell>
        </row>
        <row r="25">
          <cell r="B25">
            <v>27.637500000000003</v>
          </cell>
          <cell r="C25">
            <v>34.299999999999997</v>
          </cell>
          <cell r="D25">
            <v>21.4</v>
          </cell>
          <cell r="E25">
            <v>58.583333333333336</v>
          </cell>
          <cell r="F25">
            <v>79</v>
          </cell>
          <cell r="G25">
            <v>40</v>
          </cell>
          <cell r="H25">
            <v>19.440000000000001</v>
          </cell>
          <cell r="I25" t="str">
            <v>N</v>
          </cell>
          <cell r="J25">
            <v>40.680000000000007</v>
          </cell>
          <cell r="K25">
            <v>0</v>
          </cell>
        </row>
        <row r="26">
          <cell r="B26">
            <v>27.95</v>
          </cell>
          <cell r="C26">
            <v>33.799999999999997</v>
          </cell>
          <cell r="D26">
            <v>22.3</v>
          </cell>
          <cell r="E26">
            <v>66.458333333333329</v>
          </cell>
          <cell r="F26">
            <v>90</v>
          </cell>
          <cell r="G26">
            <v>45</v>
          </cell>
          <cell r="H26">
            <v>16.920000000000002</v>
          </cell>
          <cell r="I26" t="str">
            <v>N</v>
          </cell>
          <cell r="J26">
            <v>32.4</v>
          </cell>
          <cell r="K26">
            <v>0</v>
          </cell>
        </row>
        <row r="27">
          <cell r="B27">
            <v>27.224999999999994</v>
          </cell>
          <cell r="C27">
            <v>32.299999999999997</v>
          </cell>
          <cell r="D27">
            <v>22.5</v>
          </cell>
          <cell r="E27">
            <v>70.625</v>
          </cell>
          <cell r="F27">
            <v>92</v>
          </cell>
          <cell r="G27">
            <v>49</v>
          </cell>
          <cell r="H27">
            <v>20.16</v>
          </cell>
          <cell r="I27" t="str">
            <v>N</v>
          </cell>
          <cell r="J27">
            <v>37.080000000000005</v>
          </cell>
          <cell r="K27">
            <v>0</v>
          </cell>
        </row>
        <row r="28">
          <cell r="B28">
            <v>27.275000000000002</v>
          </cell>
          <cell r="C28">
            <v>33.4</v>
          </cell>
          <cell r="D28">
            <v>22</v>
          </cell>
          <cell r="E28">
            <v>69.541666666666671</v>
          </cell>
          <cell r="F28">
            <v>92</v>
          </cell>
          <cell r="G28">
            <v>42</v>
          </cell>
          <cell r="H28">
            <v>14.4</v>
          </cell>
          <cell r="I28" t="str">
            <v>N</v>
          </cell>
          <cell r="J28">
            <v>30.240000000000002</v>
          </cell>
          <cell r="K28">
            <v>0</v>
          </cell>
        </row>
        <row r="29">
          <cell r="B29">
            <v>24.729166666666668</v>
          </cell>
          <cell r="C29">
            <v>28.7</v>
          </cell>
          <cell r="D29">
            <v>21.1</v>
          </cell>
          <cell r="E29">
            <v>80.541666666666671</v>
          </cell>
          <cell r="F29">
            <v>94</v>
          </cell>
          <cell r="G29">
            <v>63</v>
          </cell>
          <cell r="H29">
            <v>14.76</v>
          </cell>
          <cell r="I29" t="str">
            <v>NO</v>
          </cell>
          <cell r="J29">
            <v>27</v>
          </cell>
          <cell r="K29">
            <v>13.600000000000001</v>
          </cell>
        </row>
        <row r="30">
          <cell r="B30">
            <v>26.033333333333335</v>
          </cell>
          <cell r="C30">
            <v>32.5</v>
          </cell>
          <cell r="D30">
            <v>22</v>
          </cell>
          <cell r="E30">
            <v>75.875</v>
          </cell>
          <cell r="F30">
            <v>96</v>
          </cell>
          <cell r="G30">
            <v>43</v>
          </cell>
          <cell r="H30">
            <v>19.079999999999998</v>
          </cell>
          <cell r="I30" t="str">
            <v>S</v>
          </cell>
          <cell r="J30">
            <v>42.480000000000004</v>
          </cell>
          <cell r="K30">
            <v>0.2</v>
          </cell>
        </row>
        <row r="31">
          <cell r="B31">
            <v>26.250000000000004</v>
          </cell>
          <cell r="C31">
            <v>33</v>
          </cell>
          <cell r="D31">
            <v>20.5</v>
          </cell>
          <cell r="E31">
            <v>70.375</v>
          </cell>
          <cell r="F31">
            <v>94</v>
          </cell>
          <cell r="G31">
            <v>38</v>
          </cell>
          <cell r="H31">
            <v>16.2</v>
          </cell>
          <cell r="I31" t="str">
            <v>NE</v>
          </cell>
          <cell r="J31">
            <v>42.480000000000004</v>
          </cell>
          <cell r="K31">
            <v>0</v>
          </cell>
        </row>
        <row r="32">
          <cell r="B32">
            <v>27.650000000000002</v>
          </cell>
          <cell r="C32">
            <v>34</v>
          </cell>
          <cell r="D32">
            <v>21.8</v>
          </cell>
          <cell r="E32">
            <v>63.083333333333336</v>
          </cell>
          <cell r="F32">
            <v>90</v>
          </cell>
          <cell r="G32">
            <v>32</v>
          </cell>
          <cell r="H32">
            <v>16.2</v>
          </cell>
          <cell r="I32" t="str">
            <v>NE</v>
          </cell>
          <cell r="J32">
            <v>32.04</v>
          </cell>
          <cell r="K32">
            <v>0</v>
          </cell>
        </row>
        <row r="33">
          <cell r="B33">
            <v>27.333333333333329</v>
          </cell>
          <cell r="C33">
            <v>34.700000000000003</v>
          </cell>
          <cell r="D33">
            <v>21</v>
          </cell>
          <cell r="E33">
            <v>61.708333333333336</v>
          </cell>
          <cell r="F33">
            <v>89</v>
          </cell>
          <cell r="G33">
            <v>32</v>
          </cell>
          <cell r="H33">
            <v>14.4</v>
          </cell>
          <cell r="I33" t="str">
            <v>N</v>
          </cell>
          <cell r="J33">
            <v>32.76</v>
          </cell>
          <cell r="K33">
            <v>0</v>
          </cell>
        </row>
        <row r="34">
          <cell r="B34">
            <v>27.408333333333342</v>
          </cell>
          <cell r="C34">
            <v>35.700000000000003</v>
          </cell>
          <cell r="D34">
            <v>21.4</v>
          </cell>
          <cell r="E34">
            <v>56.875</v>
          </cell>
          <cell r="F34">
            <v>85</v>
          </cell>
          <cell r="G34">
            <v>27</v>
          </cell>
          <cell r="H34">
            <v>17.28</v>
          </cell>
          <cell r="I34" t="str">
            <v>NE</v>
          </cell>
          <cell r="J34">
            <v>37.440000000000005</v>
          </cell>
          <cell r="K34">
            <v>0</v>
          </cell>
        </row>
        <row r="35">
          <cell r="B35">
            <v>26.579166666666669</v>
          </cell>
          <cell r="C35">
            <v>35.299999999999997</v>
          </cell>
          <cell r="D35">
            <v>20.7</v>
          </cell>
          <cell r="E35">
            <v>60.291666666666664</v>
          </cell>
          <cell r="F35">
            <v>86</v>
          </cell>
          <cell r="G35">
            <v>32</v>
          </cell>
          <cell r="H35">
            <v>23.040000000000003</v>
          </cell>
          <cell r="I35" t="str">
            <v>N</v>
          </cell>
          <cell r="J35">
            <v>42.12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28.533333333333335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26.729166666666668</v>
          </cell>
        </row>
      </sheetData>
      <sheetData sheetId="4">
        <row r="5">
          <cell r="B5">
            <v>24.258333333333326</v>
          </cell>
        </row>
      </sheetData>
      <sheetData sheetId="5">
        <row r="5">
          <cell r="B5">
            <v>20.891666666666666</v>
          </cell>
        </row>
      </sheetData>
      <sheetData sheetId="6"/>
      <sheetData sheetId="7"/>
      <sheetData sheetId="8">
        <row r="5">
          <cell r="B5">
            <v>23.137499999999992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25.620833333333334</v>
          </cell>
          <cell r="C5">
            <v>31.2</v>
          </cell>
          <cell r="D5">
            <v>23.5</v>
          </cell>
          <cell r="E5">
            <v>80.625</v>
          </cell>
          <cell r="F5">
            <v>89</v>
          </cell>
          <cell r="G5">
            <v>59</v>
          </cell>
          <cell r="H5">
            <v>20.88</v>
          </cell>
          <cell r="I5" t="str">
            <v>NO</v>
          </cell>
          <cell r="J5">
            <v>41.76</v>
          </cell>
          <cell r="K5">
            <v>0</v>
          </cell>
        </row>
        <row r="6">
          <cell r="B6">
            <v>26.733333333333331</v>
          </cell>
          <cell r="C6">
            <v>32</v>
          </cell>
          <cell r="D6">
            <v>22.9</v>
          </cell>
          <cell r="E6">
            <v>73.5</v>
          </cell>
          <cell r="F6">
            <v>90</v>
          </cell>
          <cell r="G6">
            <v>50</v>
          </cell>
          <cell r="H6">
            <v>21.6</v>
          </cell>
          <cell r="I6" t="str">
            <v>NO</v>
          </cell>
          <cell r="J6">
            <v>43.2</v>
          </cell>
          <cell r="K6">
            <v>0.4</v>
          </cell>
        </row>
        <row r="7">
          <cell r="B7">
            <v>26.995833333333334</v>
          </cell>
          <cell r="C7">
            <v>33.299999999999997</v>
          </cell>
          <cell r="D7">
            <v>23.6</v>
          </cell>
          <cell r="E7">
            <v>71.666666666666671</v>
          </cell>
          <cell r="F7">
            <v>86</v>
          </cell>
          <cell r="G7">
            <v>44</v>
          </cell>
          <cell r="H7">
            <v>13.32</v>
          </cell>
          <cell r="I7" t="str">
            <v>NO</v>
          </cell>
          <cell r="J7">
            <v>45</v>
          </cell>
          <cell r="K7">
            <v>1.5999999999999999</v>
          </cell>
        </row>
        <row r="8">
          <cell r="B8">
            <v>25.837499999999995</v>
          </cell>
          <cell r="C8">
            <v>33.1</v>
          </cell>
          <cell r="D8">
            <v>21.8</v>
          </cell>
          <cell r="E8">
            <v>77.75</v>
          </cell>
          <cell r="F8">
            <v>93</v>
          </cell>
          <cell r="G8">
            <v>46</v>
          </cell>
          <cell r="H8">
            <v>20.88</v>
          </cell>
          <cell r="I8" t="str">
            <v>NE</v>
          </cell>
          <cell r="J8">
            <v>40.680000000000007</v>
          </cell>
          <cell r="K8">
            <v>4</v>
          </cell>
        </row>
        <row r="9">
          <cell r="B9">
            <v>24.791666666666668</v>
          </cell>
          <cell r="C9">
            <v>34.200000000000003</v>
          </cell>
          <cell r="D9">
            <v>20.8</v>
          </cell>
          <cell r="E9">
            <v>78.041666666666671</v>
          </cell>
          <cell r="F9">
            <v>95</v>
          </cell>
          <cell r="G9">
            <v>32</v>
          </cell>
          <cell r="H9">
            <v>15.120000000000001</v>
          </cell>
          <cell r="I9" t="str">
            <v>SE</v>
          </cell>
          <cell r="J9">
            <v>38.159999999999997</v>
          </cell>
          <cell r="K9">
            <v>1.2000000000000002</v>
          </cell>
        </row>
        <row r="10">
          <cell r="B10">
            <v>24.749999999999996</v>
          </cell>
          <cell r="C10">
            <v>30.8</v>
          </cell>
          <cell r="D10">
            <v>20.7</v>
          </cell>
          <cell r="E10">
            <v>74.166666666666671</v>
          </cell>
          <cell r="F10">
            <v>89</v>
          </cell>
          <cell r="G10">
            <v>46</v>
          </cell>
          <cell r="H10">
            <v>11.16</v>
          </cell>
          <cell r="I10" t="str">
            <v>SE</v>
          </cell>
          <cell r="J10">
            <v>31.319999999999997</v>
          </cell>
          <cell r="K10">
            <v>4.2</v>
          </cell>
        </row>
        <row r="11">
          <cell r="B11">
            <v>26.4375</v>
          </cell>
          <cell r="C11">
            <v>32.5</v>
          </cell>
          <cell r="D11">
            <v>22.5</v>
          </cell>
          <cell r="E11">
            <v>68.416666666666671</v>
          </cell>
          <cell r="F11">
            <v>86</v>
          </cell>
          <cell r="G11">
            <v>45</v>
          </cell>
          <cell r="H11">
            <v>14.76</v>
          </cell>
          <cell r="I11" t="str">
            <v>N</v>
          </cell>
          <cell r="J11">
            <v>30.96</v>
          </cell>
          <cell r="K11">
            <v>0.2</v>
          </cell>
        </row>
        <row r="12">
          <cell r="B12">
            <v>24.150000000000006</v>
          </cell>
          <cell r="C12">
            <v>32.5</v>
          </cell>
          <cell r="D12">
            <v>20.100000000000001</v>
          </cell>
          <cell r="E12">
            <v>74.375</v>
          </cell>
          <cell r="F12">
            <v>91</v>
          </cell>
          <cell r="G12">
            <v>41</v>
          </cell>
          <cell r="H12">
            <v>25.2</v>
          </cell>
          <cell r="I12" t="str">
            <v>NO</v>
          </cell>
          <cell r="J12">
            <v>71.28</v>
          </cell>
          <cell r="K12">
            <v>16.399999999999999</v>
          </cell>
        </row>
        <row r="13">
          <cell r="B13">
            <v>25.099999999999998</v>
          </cell>
          <cell r="C13">
            <v>32</v>
          </cell>
          <cell r="D13">
            <v>20.7</v>
          </cell>
          <cell r="E13">
            <v>72.958333333333329</v>
          </cell>
          <cell r="F13">
            <v>91</v>
          </cell>
          <cell r="G13">
            <v>41</v>
          </cell>
          <cell r="H13">
            <v>15.48</v>
          </cell>
          <cell r="I13" t="str">
            <v>NO</v>
          </cell>
          <cell r="J13">
            <v>29.880000000000003</v>
          </cell>
          <cell r="K13">
            <v>0</v>
          </cell>
        </row>
        <row r="14">
          <cell r="B14">
            <v>27.024999999999995</v>
          </cell>
          <cell r="C14">
            <v>33.4</v>
          </cell>
          <cell r="D14">
            <v>20.9</v>
          </cell>
          <cell r="E14">
            <v>61.416666666666664</v>
          </cell>
          <cell r="F14">
            <v>84</v>
          </cell>
          <cell r="G14">
            <v>32</v>
          </cell>
          <cell r="H14">
            <v>16.920000000000002</v>
          </cell>
          <cell r="I14" t="str">
            <v>NO</v>
          </cell>
          <cell r="J14">
            <v>39.24</v>
          </cell>
          <cell r="K14">
            <v>0</v>
          </cell>
        </row>
        <row r="15">
          <cell r="B15">
            <v>25.462500000000002</v>
          </cell>
          <cell r="C15">
            <v>33.9</v>
          </cell>
          <cell r="D15">
            <v>21.2</v>
          </cell>
          <cell r="E15">
            <v>72.541666666666671</v>
          </cell>
          <cell r="F15">
            <v>89</v>
          </cell>
          <cell r="G15">
            <v>39</v>
          </cell>
          <cell r="H15">
            <v>28.44</v>
          </cell>
          <cell r="I15" t="str">
            <v>NO</v>
          </cell>
          <cell r="J15">
            <v>61.2</v>
          </cell>
          <cell r="K15">
            <v>3.4</v>
          </cell>
        </row>
        <row r="16">
          <cell r="B16">
            <v>24.091666666666672</v>
          </cell>
          <cell r="C16">
            <v>31.2</v>
          </cell>
          <cell r="D16">
            <v>20.9</v>
          </cell>
          <cell r="E16">
            <v>80.625</v>
          </cell>
          <cell r="F16">
            <v>92</v>
          </cell>
          <cell r="G16">
            <v>51</v>
          </cell>
          <cell r="H16">
            <v>11.879999999999999</v>
          </cell>
          <cell r="I16" t="str">
            <v>NO</v>
          </cell>
          <cell r="J16">
            <v>24.48</v>
          </cell>
          <cell r="K16">
            <v>0.4</v>
          </cell>
        </row>
        <row r="17">
          <cell r="B17">
            <v>23.824999999999992</v>
          </cell>
          <cell r="C17">
            <v>29.6</v>
          </cell>
          <cell r="D17">
            <v>20.3</v>
          </cell>
          <cell r="E17">
            <v>81.375</v>
          </cell>
          <cell r="F17">
            <v>95</v>
          </cell>
          <cell r="G17">
            <v>58</v>
          </cell>
          <cell r="H17">
            <v>11.520000000000001</v>
          </cell>
          <cell r="I17" t="str">
            <v>NO</v>
          </cell>
          <cell r="J17">
            <v>44.64</v>
          </cell>
          <cell r="K17">
            <v>41.2</v>
          </cell>
        </row>
        <row r="18">
          <cell r="B18">
            <v>23.233333333333331</v>
          </cell>
          <cell r="C18">
            <v>29.8</v>
          </cell>
          <cell r="D18">
            <v>19.600000000000001</v>
          </cell>
          <cell r="E18">
            <v>80.458333333333329</v>
          </cell>
          <cell r="F18">
            <v>95</v>
          </cell>
          <cell r="G18">
            <v>55</v>
          </cell>
          <cell r="H18">
            <v>18.720000000000002</v>
          </cell>
          <cell r="I18" t="str">
            <v>NE</v>
          </cell>
          <cell r="J18">
            <v>37.800000000000004</v>
          </cell>
          <cell r="K18">
            <v>19.799999999999997</v>
          </cell>
        </row>
        <row r="19">
          <cell r="B19">
            <v>23.612500000000001</v>
          </cell>
          <cell r="C19">
            <v>28.4</v>
          </cell>
          <cell r="D19">
            <v>20.3</v>
          </cell>
          <cell r="E19">
            <v>81</v>
          </cell>
          <cell r="F19">
            <v>95</v>
          </cell>
          <cell r="G19">
            <v>58</v>
          </cell>
          <cell r="H19">
            <v>14.04</v>
          </cell>
          <cell r="I19" t="str">
            <v>NO</v>
          </cell>
          <cell r="J19">
            <v>32.76</v>
          </cell>
          <cell r="K19">
            <v>4.8</v>
          </cell>
        </row>
        <row r="20">
          <cell r="B20">
            <v>24.104166666666668</v>
          </cell>
          <cell r="C20">
            <v>30</v>
          </cell>
          <cell r="D20">
            <v>20.399999999999999</v>
          </cell>
          <cell r="E20">
            <v>78.875</v>
          </cell>
          <cell r="F20">
            <v>92</v>
          </cell>
          <cell r="G20">
            <v>53</v>
          </cell>
          <cell r="H20">
            <v>9</v>
          </cell>
          <cell r="I20" t="str">
            <v>NO</v>
          </cell>
          <cell r="J20">
            <v>20.88</v>
          </cell>
          <cell r="K20">
            <v>0</v>
          </cell>
        </row>
        <row r="21">
          <cell r="B21">
            <v>23.845833333333342</v>
          </cell>
          <cell r="C21">
            <v>31.7</v>
          </cell>
          <cell r="D21">
            <v>20.7</v>
          </cell>
          <cell r="E21">
            <v>82.375</v>
          </cell>
          <cell r="F21">
            <v>95</v>
          </cell>
          <cell r="G21">
            <v>51</v>
          </cell>
          <cell r="H21">
            <v>21.240000000000002</v>
          </cell>
          <cell r="I21" t="str">
            <v>SE</v>
          </cell>
          <cell r="J21">
            <v>39.96</v>
          </cell>
          <cell r="K21">
            <v>45.800000000000004</v>
          </cell>
        </row>
        <row r="22">
          <cell r="B22">
            <v>24.462500000000002</v>
          </cell>
          <cell r="C22">
            <v>32.700000000000003</v>
          </cell>
          <cell r="D22">
            <v>19.8</v>
          </cell>
          <cell r="E22">
            <v>79.291666666666671</v>
          </cell>
          <cell r="F22">
            <v>95</v>
          </cell>
          <cell r="G22">
            <v>40</v>
          </cell>
          <cell r="H22">
            <v>14.4</v>
          </cell>
          <cell r="I22" t="str">
            <v>NO</v>
          </cell>
          <cell r="J22">
            <v>29.16</v>
          </cell>
          <cell r="K22">
            <v>2</v>
          </cell>
        </row>
        <row r="23">
          <cell r="B23">
            <v>24.854166666666661</v>
          </cell>
          <cell r="C23">
            <v>32.700000000000003</v>
          </cell>
          <cell r="D23">
            <v>21.2</v>
          </cell>
          <cell r="E23">
            <v>80.125</v>
          </cell>
          <cell r="F23">
            <v>95</v>
          </cell>
          <cell r="G23">
            <v>46</v>
          </cell>
          <cell r="H23">
            <v>10.8</v>
          </cell>
          <cell r="I23" t="str">
            <v>NO</v>
          </cell>
          <cell r="J23">
            <v>39.6</v>
          </cell>
          <cell r="K23">
            <v>1</v>
          </cell>
        </row>
        <row r="24">
          <cell r="B24">
            <v>26.037499999999994</v>
          </cell>
          <cell r="C24">
            <v>32.5</v>
          </cell>
          <cell r="D24">
            <v>20.7</v>
          </cell>
          <cell r="E24">
            <v>73.5</v>
          </cell>
          <cell r="F24">
            <v>95</v>
          </cell>
          <cell r="G24">
            <v>45</v>
          </cell>
          <cell r="H24">
            <v>15.840000000000002</v>
          </cell>
          <cell r="I24" t="str">
            <v>N</v>
          </cell>
          <cell r="J24">
            <v>33.840000000000003</v>
          </cell>
          <cell r="K24">
            <v>1.2</v>
          </cell>
        </row>
        <row r="25">
          <cell r="B25">
            <v>25.591666666666669</v>
          </cell>
          <cell r="C25">
            <v>31.7</v>
          </cell>
          <cell r="D25">
            <v>21.5</v>
          </cell>
          <cell r="E25">
            <v>77</v>
          </cell>
          <cell r="F25">
            <v>93</v>
          </cell>
          <cell r="G25">
            <v>51</v>
          </cell>
          <cell r="H25">
            <v>16.920000000000002</v>
          </cell>
          <cell r="I25" t="str">
            <v>NO</v>
          </cell>
          <cell r="J25">
            <v>42.12</v>
          </cell>
          <cell r="K25">
            <v>2.4</v>
          </cell>
        </row>
        <row r="26">
          <cell r="B26">
            <v>25.474999999999998</v>
          </cell>
          <cell r="C26">
            <v>31.3</v>
          </cell>
          <cell r="D26">
            <v>21.2</v>
          </cell>
          <cell r="E26">
            <v>76.625</v>
          </cell>
          <cell r="F26">
            <v>95</v>
          </cell>
          <cell r="G26">
            <v>48</v>
          </cell>
          <cell r="H26">
            <v>14.76</v>
          </cell>
          <cell r="I26" t="str">
            <v>NO</v>
          </cell>
          <cell r="J26">
            <v>34.200000000000003</v>
          </cell>
          <cell r="K26">
            <v>0</v>
          </cell>
        </row>
        <row r="27">
          <cell r="B27">
            <v>24.775000000000002</v>
          </cell>
          <cell r="C27">
            <v>29.8</v>
          </cell>
          <cell r="D27">
            <v>22</v>
          </cell>
          <cell r="E27">
            <v>81.375</v>
          </cell>
          <cell r="F27">
            <v>93</v>
          </cell>
          <cell r="G27">
            <v>58</v>
          </cell>
          <cell r="H27">
            <v>14.04</v>
          </cell>
          <cell r="I27" t="str">
            <v>NO</v>
          </cell>
          <cell r="J27">
            <v>35.28</v>
          </cell>
          <cell r="K27">
            <v>3.8000000000000007</v>
          </cell>
        </row>
        <row r="28">
          <cell r="B28">
            <v>26.004166666666663</v>
          </cell>
          <cell r="C28">
            <v>31.7</v>
          </cell>
          <cell r="D28">
            <v>21.3</v>
          </cell>
          <cell r="E28">
            <v>75.375</v>
          </cell>
          <cell r="F28">
            <v>93</v>
          </cell>
          <cell r="G28">
            <v>52</v>
          </cell>
          <cell r="H28">
            <v>17.28</v>
          </cell>
          <cell r="I28" t="str">
            <v>NO</v>
          </cell>
          <cell r="J28">
            <v>36.72</v>
          </cell>
          <cell r="K28">
            <v>0</v>
          </cell>
        </row>
        <row r="29">
          <cell r="B29">
            <v>22.541666666666668</v>
          </cell>
          <cell r="C29">
            <v>25.4</v>
          </cell>
          <cell r="D29">
            <v>19.600000000000001</v>
          </cell>
          <cell r="E29">
            <v>87.625</v>
          </cell>
          <cell r="F29">
            <v>94</v>
          </cell>
          <cell r="G29">
            <v>72</v>
          </cell>
          <cell r="H29">
            <v>16.2</v>
          </cell>
          <cell r="I29" t="str">
            <v>NO</v>
          </cell>
          <cell r="J29">
            <v>47.16</v>
          </cell>
          <cell r="K29">
            <v>21.400000000000002</v>
          </cell>
        </row>
        <row r="30">
          <cell r="B30">
            <v>24.058333333333341</v>
          </cell>
          <cell r="C30">
            <v>30.2</v>
          </cell>
          <cell r="D30">
            <v>19.7</v>
          </cell>
          <cell r="E30">
            <v>81.791666666666671</v>
          </cell>
          <cell r="F30">
            <v>95</v>
          </cell>
          <cell r="G30">
            <v>56</v>
          </cell>
          <cell r="H30">
            <v>13.68</v>
          </cell>
          <cell r="I30" t="str">
            <v>N</v>
          </cell>
          <cell r="J30">
            <v>29.52</v>
          </cell>
          <cell r="K30">
            <v>3.2</v>
          </cell>
        </row>
        <row r="31">
          <cell r="B31">
            <v>24.141666666666662</v>
          </cell>
          <cell r="C31">
            <v>31.5</v>
          </cell>
          <cell r="D31">
            <v>18.899999999999999</v>
          </cell>
          <cell r="E31">
            <v>76.625</v>
          </cell>
          <cell r="F31">
            <v>95</v>
          </cell>
          <cell r="G31">
            <v>44</v>
          </cell>
          <cell r="H31">
            <v>11.879999999999999</v>
          </cell>
          <cell r="I31" t="str">
            <v>NO</v>
          </cell>
          <cell r="J31">
            <v>32.4</v>
          </cell>
          <cell r="K31">
            <v>0</v>
          </cell>
        </row>
        <row r="32">
          <cell r="B32">
            <v>24.241666666666671</v>
          </cell>
          <cell r="C32">
            <v>33</v>
          </cell>
          <cell r="D32">
            <v>18.899999999999999</v>
          </cell>
          <cell r="E32">
            <v>74.833333333333329</v>
          </cell>
          <cell r="F32">
            <v>94</v>
          </cell>
          <cell r="G32">
            <v>41</v>
          </cell>
          <cell r="H32">
            <v>13.32</v>
          </cell>
          <cell r="I32" t="str">
            <v>NO</v>
          </cell>
          <cell r="J32">
            <v>41.76</v>
          </cell>
          <cell r="K32">
            <v>2.6</v>
          </cell>
        </row>
        <row r="33">
          <cell r="B33">
            <v>25.220833333333335</v>
          </cell>
          <cell r="C33">
            <v>32.700000000000003</v>
          </cell>
          <cell r="D33">
            <v>19.5</v>
          </cell>
          <cell r="E33">
            <v>68.083333333333329</v>
          </cell>
          <cell r="F33">
            <v>90</v>
          </cell>
          <cell r="G33">
            <v>37</v>
          </cell>
          <cell r="H33">
            <v>10.08</v>
          </cell>
          <cell r="I33" t="str">
            <v>NO</v>
          </cell>
          <cell r="J33">
            <v>22.32</v>
          </cell>
          <cell r="K33">
            <v>0</v>
          </cell>
        </row>
        <row r="34">
          <cell r="B34">
            <v>25.63333333333334</v>
          </cell>
          <cell r="C34">
            <v>33.299999999999997</v>
          </cell>
          <cell r="D34">
            <v>20.100000000000001</v>
          </cell>
          <cell r="E34">
            <v>65.916666666666671</v>
          </cell>
          <cell r="F34">
            <v>89</v>
          </cell>
          <cell r="G34">
            <v>37</v>
          </cell>
          <cell r="H34">
            <v>20.52</v>
          </cell>
          <cell r="I34" t="str">
            <v>N</v>
          </cell>
          <cell r="J34">
            <v>65.160000000000011</v>
          </cell>
          <cell r="K34">
            <v>3.6</v>
          </cell>
        </row>
        <row r="35">
          <cell r="B35">
            <v>25.674999999999994</v>
          </cell>
          <cell r="C35">
            <v>33.6</v>
          </cell>
          <cell r="D35">
            <v>20.9</v>
          </cell>
          <cell r="E35">
            <v>68.666666666666671</v>
          </cell>
          <cell r="F35">
            <v>86</v>
          </cell>
          <cell r="G35">
            <v>41</v>
          </cell>
          <cell r="H35">
            <v>12.24</v>
          </cell>
          <cell r="I35" t="str">
            <v>L</v>
          </cell>
          <cell r="J35">
            <v>22.32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26.562499999999996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26.195833333333336</v>
          </cell>
        </row>
      </sheetData>
      <sheetData sheetId="4">
        <row r="5">
          <cell r="B5">
            <v>25.375</v>
          </cell>
        </row>
      </sheetData>
      <sheetData sheetId="5">
        <row r="5">
          <cell r="B5">
            <v>23.391666666666669</v>
          </cell>
        </row>
      </sheetData>
      <sheetData sheetId="6"/>
      <sheetData sheetId="7"/>
      <sheetData sheetId="8">
        <row r="5">
          <cell r="B5">
            <v>27.820833333333329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25.129166666666666</v>
          </cell>
          <cell r="C5">
            <v>30.7</v>
          </cell>
          <cell r="D5">
            <v>22.7</v>
          </cell>
          <cell r="E5">
            <v>80.708333333333329</v>
          </cell>
          <cell r="F5">
            <v>93</v>
          </cell>
          <cell r="G5">
            <v>56</v>
          </cell>
          <cell r="H5">
            <v>24.12</v>
          </cell>
          <cell r="I5" t="str">
            <v>N</v>
          </cell>
          <cell r="J5">
            <v>40.680000000000007</v>
          </cell>
          <cell r="K5">
            <v>0.4</v>
          </cell>
        </row>
        <row r="6">
          <cell r="B6">
            <v>26.3125</v>
          </cell>
          <cell r="C6">
            <v>32.5</v>
          </cell>
          <cell r="D6">
            <v>21.7</v>
          </cell>
          <cell r="E6">
            <v>73.083333333333329</v>
          </cell>
          <cell r="F6">
            <v>93</v>
          </cell>
          <cell r="G6">
            <v>43</v>
          </cell>
          <cell r="H6">
            <v>19.440000000000001</v>
          </cell>
          <cell r="I6" t="str">
            <v>NE</v>
          </cell>
          <cell r="J6">
            <v>37.080000000000005</v>
          </cell>
          <cell r="K6">
            <v>0</v>
          </cell>
        </row>
        <row r="7">
          <cell r="B7">
            <v>27.833333333333332</v>
          </cell>
          <cell r="C7">
            <v>34</v>
          </cell>
          <cell r="D7">
            <v>22.9</v>
          </cell>
          <cell r="E7">
            <v>68.375</v>
          </cell>
          <cell r="F7">
            <v>86</v>
          </cell>
          <cell r="G7">
            <v>38</v>
          </cell>
          <cell r="H7">
            <v>16.920000000000002</v>
          </cell>
          <cell r="I7" t="str">
            <v>NO</v>
          </cell>
          <cell r="J7">
            <v>29.880000000000003</v>
          </cell>
          <cell r="K7">
            <v>0</v>
          </cell>
        </row>
        <row r="8">
          <cell r="B8">
            <v>26.36666666666666</v>
          </cell>
          <cell r="C8">
            <v>32.299999999999997</v>
          </cell>
          <cell r="D8">
            <v>22.5</v>
          </cell>
          <cell r="E8">
            <v>72.833333333333329</v>
          </cell>
          <cell r="F8">
            <v>89</v>
          </cell>
          <cell r="G8">
            <v>39</v>
          </cell>
          <cell r="H8">
            <v>24.12</v>
          </cell>
          <cell r="I8" t="str">
            <v>L</v>
          </cell>
          <cell r="J8">
            <v>48.96</v>
          </cell>
          <cell r="K8">
            <v>0</v>
          </cell>
        </row>
        <row r="9">
          <cell r="B9">
            <v>24.595833333333331</v>
          </cell>
          <cell r="C9">
            <v>32.200000000000003</v>
          </cell>
          <cell r="D9">
            <v>20.9</v>
          </cell>
          <cell r="E9">
            <v>80.333333333333329</v>
          </cell>
          <cell r="F9">
            <v>95</v>
          </cell>
          <cell r="G9">
            <v>45</v>
          </cell>
          <cell r="H9">
            <v>21.96</v>
          </cell>
          <cell r="I9" t="str">
            <v>SE</v>
          </cell>
          <cell r="J9">
            <v>45.72</v>
          </cell>
          <cell r="K9">
            <v>4.4000000000000004</v>
          </cell>
        </row>
        <row r="10">
          <cell r="B10">
            <v>24.362500000000008</v>
          </cell>
          <cell r="C10">
            <v>31.7</v>
          </cell>
          <cell r="D10">
            <v>21</v>
          </cell>
          <cell r="E10">
            <v>78.416666666666671</v>
          </cell>
          <cell r="F10">
            <v>95</v>
          </cell>
          <cell r="G10">
            <v>45</v>
          </cell>
          <cell r="H10">
            <v>27</v>
          </cell>
          <cell r="I10" t="str">
            <v>SE</v>
          </cell>
          <cell r="J10">
            <v>61.560000000000009</v>
          </cell>
          <cell r="K10">
            <v>2.8</v>
          </cell>
        </row>
        <row r="11">
          <cell r="B11">
            <v>24.179166666666671</v>
          </cell>
          <cell r="C11">
            <v>30.1</v>
          </cell>
          <cell r="D11">
            <v>19.600000000000001</v>
          </cell>
          <cell r="E11">
            <v>78.5</v>
          </cell>
          <cell r="F11">
            <v>95</v>
          </cell>
          <cell r="G11">
            <v>53</v>
          </cell>
          <cell r="H11">
            <v>29.880000000000003</v>
          </cell>
          <cell r="I11" t="str">
            <v>NO</v>
          </cell>
          <cell r="J11">
            <v>49.680000000000007</v>
          </cell>
          <cell r="K11">
            <v>1.6</v>
          </cell>
        </row>
        <row r="12">
          <cell r="B12">
            <v>24.037499999999998</v>
          </cell>
          <cell r="C12">
            <v>31.8</v>
          </cell>
          <cell r="D12">
            <v>20.2</v>
          </cell>
          <cell r="E12">
            <v>74.916666666666671</v>
          </cell>
          <cell r="F12">
            <v>92</v>
          </cell>
          <cell r="G12">
            <v>41</v>
          </cell>
          <cell r="H12">
            <v>42.84</v>
          </cell>
          <cell r="I12" t="str">
            <v>L</v>
          </cell>
          <cell r="J12">
            <v>72</v>
          </cell>
          <cell r="K12">
            <v>7.4</v>
          </cell>
        </row>
        <row r="13">
          <cell r="B13">
            <v>24.208333333333339</v>
          </cell>
          <cell r="C13">
            <v>30.3</v>
          </cell>
          <cell r="D13">
            <v>20.5</v>
          </cell>
          <cell r="E13">
            <v>78.416666666666671</v>
          </cell>
          <cell r="F13">
            <v>95</v>
          </cell>
          <cell r="G13">
            <v>51</v>
          </cell>
          <cell r="H13">
            <v>15.120000000000001</v>
          </cell>
          <cell r="I13" t="str">
            <v>SE</v>
          </cell>
          <cell r="J13">
            <v>37.800000000000004</v>
          </cell>
          <cell r="K13">
            <v>6.0000000000000009</v>
          </cell>
        </row>
        <row r="14">
          <cell r="B14">
            <v>24.599999999999998</v>
          </cell>
          <cell r="C14">
            <v>31.5</v>
          </cell>
          <cell r="D14">
            <v>21.4</v>
          </cell>
          <cell r="E14">
            <v>74.458333333333329</v>
          </cell>
          <cell r="F14">
            <v>90</v>
          </cell>
          <cell r="G14">
            <v>37</v>
          </cell>
          <cell r="H14">
            <v>24.48</v>
          </cell>
          <cell r="I14" t="str">
            <v>L</v>
          </cell>
          <cell r="J14">
            <v>51.480000000000004</v>
          </cell>
          <cell r="K14">
            <v>0.2</v>
          </cell>
        </row>
        <row r="15">
          <cell r="B15">
            <v>23.833333333333332</v>
          </cell>
          <cell r="C15">
            <v>31.1</v>
          </cell>
          <cell r="D15">
            <v>19.8</v>
          </cell>
          <cell r="E15">
            <v>75.916666666666671</v>
          </cell>
          <cell r="F15">
            <v>94</v>
          </cell>
          <cell r="G15">
            <v>44</v>
          </cell>
          <cell r="H15">
            <v>23.040000000000003</v>
          </cell>
          <cell r="I15" t="str">
            <v>L</v>
          </cell>
          <cell r="J15">
            <v>56.519999999999996</v>
          </cell>
          <cell r="K15">
            <v>2.6</v>
          </cell>
        </row>
        <row r="16">
          <cell r="B16">
            <v>23.908333333333331</v>
          </cell>
          <cell r="C16">
            <v>30.2</v>
          </cell>
          <cell r="D16">
            <v>20.5</v>
          </cell>
          <cell r="E16">
            <v>79.125</v>
          </cell>
          <cell r="F16">
            <v>94</v>
          </cell>
          <cell r="G16">
            <v>55</v>
          </cell>
          <cell r="H16">
            <v>18.36</v>
          </cell>
          <cell r="I16" t="str">
            <v>L</v>
          </cell>
          <cell r="J16">
            <v>34.56</v>
          </cell>
          <cell r="K16">
            <v>8.8000000000000007</v>
          </cell>
        </row>
        <row r="17">
          <cell r="B17">
            <v>22.470833333333331</v>
          </cell>
          <cell r="C17">
            <v>27.9</v>
          </cell>
          <cell r="D17">
            <v>20.8</v>
          </cell>
          <cell r="E17">
            <v>86.166666666666671</v>
          </cell>
          <cell r="F17">
            <v>95</v>
          </cell>
          <cell r="G17">
            <v>61</v>
          </cell>
          <cell r="H17">
            <v>24.12</v>
          </cell>
          <cell r="I17" t="str">
            <v>L</v>
          </cell>
          <cell r="J17">
            <v>46.080000000000005</v>
          </cell>
          <cell r="K17">
            <v>6.3999999999999995</v>
          </cell>
        </row>
        <row r="18">
          <cell r="B18">
            <v>23.841666666666658</v>
          </cell>
          <cell r="C18">
            <v>30.5</v>
          </cell>
          <cell r="D18">
            <v>20.8</v>
          </cell>
          <cell r="E18">
            <v>80</v>
          </cell>
          <cell r="F18">
            <v>95</v>
          </cell>
          <cell r="G18">
            <v>51</v>
          </cell>
          <cell r="H18">
            <v>20.52</v>
          </cell>
          <cell r="I18" t="str">
            <v>SE</v>
          </cell>
          <cell r="J18">
            <v>43.2</v>
          </cell>
          <cell r="K18">
            <v>0.2</v>
          </cell>
        </row>
        <row r="19">
          <cell r="B19">
            <v>22.983333333333334</v>
          </cell>
          <cell r="C19">
            <v>30.3</v>
          </cell>
          <cell r="D19">
            <v>19.5</v>
          </cell>
          <cell r="E19">
            <v>81</v>
          </cell>
          <cell r="F19">
            <v>97</v>
          </cell>
          <cell r="G19">
            <v>49</v>
          </cell>
          <cell r="H19">
            <v>23.759999999999998</v>
          </cell>
          <cell r="I19" t="str">
            <v>L</v>
          </cell>
          <cell r="J19">
            <v>54</v>
          </cell>
          <cell r="K19">
            <v>28</v>
          </cell>
        </row>
        <row r="20">
          <cell r="B20">
            <v>24.0625</v>
          </cell>
          <cell r="C20">
            <v>29.7</v>
          </cell>
          <cell r="D20">
            <v>19.8</v>
          </cell>
          <cell r="E20">
            <v>76.583333333333329</v>
          </cell>
          <cell r="F20">
            <v>94</v>
          </cell>
          <cell r="G20">
            <v>46</v>
          </cell>
          <cell r="H20">
            <v>18.36</v>
          </cell>
          <cell r="I20" t="str">
            <v>L</v>
          </cell>
          <cell r="J20">
            <v>33.480000000000004</v>
          </cell>
          <cell r="K20">
            <v>0.8</v>
          </cell>
        </row>
        <row r="21">
          <cell r="B21">
            <v>25.908333333333335</v>
          </cell>
          <cell r="C21">
            <v>31.3</v>
          </cell>
          <cell r="D21">
            <v>22.1</v>
          </cell>
          <cell r="E21">
            <v>75.291666666666671</v>
          </cell>
          <cell r="F21">
            <v>92</v>
          </cell>
          <cell r="G21">
            <v>50</v>
          </cell>
          <cell r="H21">
            <v>15.120000000000001</v>
          </cell>
          <cell r="I21" t="str">
            <v>NO</v>
          </cell>
          <cell r="J21">
            <v>31.680000000000003</v>
          </cell>
          <cell r="K21">
            <v>0</v>
          </cell>
        </row>
        <row r="22">
          <cell r="B22">
            <v>24.516666666666669</v>
          </cell>
          <cell r="C22">
            <v>30</v>
          </cell>
          <cell r="D22">
            <v>21.4</v>
          </cell>
          <cell r="E22">
            <v>82.791666666666671</v>
          </cell>
          <cell r="F22">
            <v>95</v>
          </cell>
          <cell r="G22">
            <v>56</v>
          </cell>
          <cell r="H22">
            <v>20.16</v>
          </cell>
          <cell r="I22" t="str">
            <v>NE</v>
          </cell>
          <cell r="J22">
            <v>34.56</v>
          </cell>
          <cell r="K22">
            <v>11.6</v>
          </cell>
        </row>
        <row r="23">
          <cell r="B23">
            <v>24.091666666666669</v>
          </cell>
          <cell r="C23">
            <v>29.8</v>
          </cell>
          <cell r="D23">
            <v>21.9</v>
          </cell>
          <cell r="E23">
            <v>87.375</v>
          </cell>
          <cell r="F23">
            <v>96</v>
          </cell>
          <cell r="G23">
            <v>58</v>
          </cell>
          <cell r="H23">
            <v>19.079999999999998</v>
          </cell>
          <cell r="I23" t="str">
            <v>SE</v>
          </cell>
          <cell r="J23">
            <v>38.519999999999996</v>
          </cell>
          <cell r="K23">
            <v>1.2</v>
          </cell>
        </row>
        <row r="24">
          <cell r="B24">
            <v>24.062500000000004</v>
          </cell>
          <cell r="C24">
            <v>30</v>
          </cell>
          <cell r="D24">
            <v>20.5</v>
          </cell>
          <cell r="E24">
            <v>83.375</v>
          </cell>
          <cell r="F24">
            <v>95</v>
          </cell>
          <cell r="G24">
            <v>56</v>
          </cell>
          <cell r="H24">
            <v>17.64</v>
          </cell>
          <cell r="I24" t="str">
            <v>L</v>
          </cell>
          <cell r="J24">
            <v>41.04</v>
          </cell>
          <cell r="K24">
            <v>1</v>
          </cell>
        </row>
        <row r="25">
          <cell r="B25">
            <v>23.354166666666668</v>
          </cell>
          <cell r="C25">
            <v>29</v>
          </cell>
          <cell r="D25">
            <v>21.2</v>
          </cell>
          <cell r="E25">
            <v>88.791666666666671</v>
          </cell>
          <cell r="F25">
            <v>97</v>
          </cell>
          <cell r="G25">
            <v>62</v>
          </cell>
          <cell r="H25">
            <v>23.759999999999998</v>
          </cell>
          <cell r="I25" t="str">
            <v>N</v>
          </cell>
          <cell r="J25">
            <v>41.04</v>
          </cell>
          <cell r="K25">
            <v>9.4</v>
          </cell>
        </row>
        <row r="26">
          <cell r="B26">
            <v>22.837500000000002</v>
          </cell>
          <cell r="C26">
            <v>25.7</v>
          </cell>
          <cell r="D26">
            <v>21.2</v>
          </cell>
          <cell r="E26">
            <v>91.666666666666671</v>
          </cell>
          <cell r="F26">
            <v>96</v>
          </cell>
          <cell r="G26">
            <v>78</v>
          </cell>
          <cell r="H26">
            <v>22.32</v>
          </cell>
          <cell r="I26" t="str">
            <v>NE</v>
          </cell>
          <cell r="J26">
            <v>35.64</v>
          </cell>
          <cell r="K26">
            <v>11.2</v>
          </cell>
        </row>
        <row r="27">
          <cell r="B27">
            <v>23.283333333333331</v>
          </cell>
          <cell r="C27">
            <v>28.1</v>
          </cell>
          <cell r="D27">
            <v>20.8</v>
          </cell>
          <cell r="E27">
            <v>84.625</v>
          </cell>
          <cell r="F27">
            <v>95</v>
          </cell>
          <cell r="G27">
            <v>63</v>
          </cell>
          <cell r="H27">
            <v>25.92</v>
          </cell>
          <cell r="I27" t="str">
            <v>NE</v>
          </cell>
          <cell r="J27">
            <v>38.880000000000003</v>
          </cell>
          <cell r="K27">
            <v>2.6</v>
          </cell>
        </row>
        <row r="28">
          <cell r="B28">
            <v>23.974999999999998</v>
          </cell>
          <cell r="C28">
            <v>28.9</v>
          </cell>
          <cell r="D28">
            <v>20.5</v>
          </cell>
          <cell r="E28">
            <v>82.125</v>
          </cell>
          <cell r="F28">
            <v>93</v>
          </cell>
          <cell r="G28">
            <v>61</v>
          </cell>
          <cell r="H28">
            <v>19.8</v>
          </cell>
          <cell r="I28" t="str">
            <v>L</v>
          </cell>
          <cell r="J28">
            <v>37.800000000000004</v>
          </cell>
          <cell r="K28">
            <v>0.8</v>
          </cell>
        </row>
        <row r="29">
          <cell r="B29">
            <v>23.008333333333336</v>
          </cell>
          <cell r="C29">
            <v>28.6</v>
          </cell>
          <cell r="D29">
            <v>20.2</v>
          </cell>
          <cell r="E29">
            <v>86.375</v>
          </cell>
          <cell r="F29">
            <v>96</v>
          </cell>
          <cell r="G29">
            <v>60</v>
          </cell>
          <cell r="H29">
            <v>23.759999999999998</v>
          </cell>
          <cell r="I29" t="str">
            <v>N</v>
          </cell>
          <cell r="J29">
            <v>48.6</v>
          </cell>
          <cell r="K29">
            <v>14</v>
          </cell>
        </row>
        <row r="30">
          <cell r="B30">
            <v>23.029166666666665</v>
          </cell>
          <cell r="C30">
            <v>27.1</v>
          </cell>
          <cell r="D30">
            <v>20.9</v>
          </cell>
          <cell r="E30">
            <v>88.416666666666671</v>
          </cell>
          <cell r="F30">
            <v>96</v>
          </cell>
          <cell r="G30">
            <v>66</v>
          </cell>
          <cell r="H30">
            <v>19.8</v>
          </cell>
          <cell r="I30" t="str">
            <v>NE</v>
          </cell>
          <cell r="J30">
            <v>54</v>
          </cell>
          <cell r="K30">
            <v>5.0000000000000009</v>
          </cell>
        </row>
        <row r="31">
          <cell r="B31">
            <v>23.954166666666666</v>
          </cell>
          <cell r="C31">
            <v>30.1</v>
          </cell>
          <cell r="D31">
            <v>19.899999999999999</v>
          </cell>
          <cell r="E31">
            <v>78.75</v>
          </cell>
          <cell r="F31">
            <v>95</v>
          </cell>
          <cell r="G31">
            <v>48</v>
          </cell>
          <cell r="H31">
            <v>21.240000000000002</v>
          </cell>
          <cell r="I31" t="str">
            <v>N</v>
          </cell>
          <cell r="J31">
            <v>36.36</v>
          </cell>
          <cell r="K31">
            <v>0.2</v>
          </cell>
        </row>
        <row r="32">
          <cell r="B32">
            <v>23.162499999999998</v>
          </cell>
          <cell r="C32">
            <v>30.5</v>
          </cell>
          <cell r="D32">
            <v>17.7</v>
          </cell>
          <cell r="E32">
            <v>80.375</v>
          </cell>
          <cell r="F32">
            <v>95</v>
          </cell>
          <cell r="G32">
            <v>46</v>
          </cell>
          <cell r="H32">
            <v>18.720000000000002</v>
          </cell>
          <cell r="I32" t="str">
            <v>L</v>
          </cell>
          <cell r="J32">
            <v>82.08</v>
          </cell>
          <cell r="K32">
            <v>26.599999999999998</v>
          </cell>
        </row>
        <row r="33">
          <cell r="B33">
            <v>24.100000000000005</v>
          </cell>
          <cell r="C33">
            <v>31.3</v>
          </cell>
          <cell r="D33">
            <v>19.600000000000001</v>
          </cell>
          <cell r="E33">
            <v>70.208333333333329</v>
          </cell>
          <cell r="F33">
            <v>91</v>
          </cell>
          <cell r="G33">
            <v>36</v>
          </cell>
          <cell r="H33">
            <v>25.56</v>
          </cell>
          <cell r="I33" t="str">
            <v>NE</v>
          </cell>
          <cell r="J33">
            <v>59.4</v>
          </cell>
          <cell r="K33">
            <v>6.2</v>
          </cell>
        </row>
        <row r="34">
          <cell r="B34">
            <v>23.929166666666664</v>
          </cell>
          <cell r="C34">
            <v>32.1</v>
          </cell>
          <cell r="D34">
            <v>19.7</v>
          </cell>
          <cell r="E34">
            <v>74.958333333333329</v>
          </cell>
          <cell r="F34">
            <v>95</v>
          </cell>
          <cell r="G34">
            <v>40</v>
          </cell>
          <cell r="H34">
            <v>19.440000000000001</v>
          </cell>
          <cell r="I34" t="str">
            <v>NE</v>
          </cell>
          <cell r="J34">
            <v>48.96</v>
          </cell>
          <cell r="K34">
            <v>30.2</v>
          </cell>
        </row>
        <row r="35">
          <cell r="B35">
            <v>23.962500000000002</v>
          </cell>
          <cell r="C35">
            <v>32.1</v>
          </cell>
          <cell r="D35">
            <v>19.7</v>
          </cell>
          <cell r="E35">
            <v>77.166666666666671</v>
          </cell>
          <cell r="F35">
            <v>92</v>
          </cell>
          <cell r="G35">
            <v>47</v>
          </cell>
          <cell r="H35">
            <v>18</v>
          </cell>
          <cell r="I35" t="str">
            <v>L</v>
          </cell>
          <cell r="J35">
            <v>65.160000000000011</v>
          </cell>
          <cell r="K35">
            <v>6</v>
          </cell>
        </row>
        <row r="36">
          <cell r="I36" t="str">
            <v>L</v>
          </cell>
        </row>
      </sheetData>
      <sheetData sheetId="1">
        <row r="5">
          <cell r="B5">
            <v>24.166666666666671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26.079166666666655</v>
          </cell>
        </row>
      </sheetData>
      <sheetData sheetId="4">
        <row r="5">
          <cell r="B5">
            <v>25.320833333333336</v>
          </cell>
        </row>
      </sheetData>
      <sheetData sheetId="5">
        <row r="5">
          <cell r="B5">
            <v>22.933333333333337</v>
          </cell>
        </row>
      </sheetData>
      <sheetData sheetId="6"/>
      <sheetData sheetId="7"/>
      <sheetData sheetId="8">
        <row r="5">
          <cell r="B5">
            <v>26.908333333333331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27.291666666666661</v>
          </cell>
          <cell r="C5">
            <v>33.299999999999997</v>
          </cell>
          <cell r="D5">
            <v>23.9</v>
          </cell>
          <cell r="E5">
            <v>77.708333333333329</v>
          </cell>
          <cell r="F5">
            <v>94</v>
          </cell>
          <cell r="G5">
            <v>47</v>
          </cell>
          <cell r="H5">
            <v>11.16</v>
          </cell>
          <cell r="I5" t="str">
            <v>N</v>
          </cell>
          <cell r="J5">
            <v>33.840000000000003</v>
          </cell>
          <cell r="K5">
            <v>1.4</v>
          </cell>
        </row>
        <row r="6">
          <cell r="B6">
            <v>27.708333333333332</v>
          </cell>
          <cell r="C6">
            <v>35.299999999999997</v>
          </cell>
          <cell r="D6">
            <v>24</v>
          </cell>
          <cell r="E6">
            <v>72.958333333333329</v>
          </cell>
          <cell r="F6">
            <v>89</v>
          </cell>
          <cell r="G6">
            <v>41</v>
          </cell>
          <cell r="H6">
            <v>14.04</v>
          </cell>
          <cell r="I6" t="str">
            <v>NE</v>
          </cell>
          <cell r="J6">
            <v>32.04</v>
          </cell>
          <cell r="K6">
            <v>0</v>
          </cell>
        </row>
        <row r="7">
          <cell r="B7">
            <v>30.312499999999996</v>
          </cell>
          <cell r="C7">
            <v>36.9</v>
          </cell>
          <cell r="D7">
            <v>24.9</v>
          </cell>
          <cell r="E7">
            <v>61.5</v>
          </cell>
          <cell r="F7">
            <v>85</v>
          </cell>
          <cell r="G7">
            <v>31</v>
          </cell>
          <cell r="H7">
            <v>11.16</v>
          </cell>
          <cell r="I7" t="str">
            <v>NO</v>
          </cell>
          <cell r="J7">
            <v>29.880000000000003</v>
          </cell>
          <cell r="K7">
            <v>0</v>
          </cell>
        </row>
        <row r="8">
          <cell r="B8">
            <v>28.912500000000005</v>
          </cell>
          <cell r="C8">
            <v>36</v>
          </cell>
          <cell r="D8">
            <v>23.7</v>
          </cell>
          <cell r="E8">
            <v>64.041666666666671</v>
          </cell>
          <cell r="F8">
            <v>86</v>
          </cell>
          <cell r="G8">
            <v>35</v>
          </cell>
          <cell r="H8">
            <v>11.16</v>
          </cell>
          <cell r="I8" t="str">
            <v>SE</v>
          </cell>
          <cell r="J8">
            <v>28.44</v>
          </cell>
          <cell r="K8">
            <v>0</v>
          </cell>
        </row>
        <row r="9">
          <cell r="B9">
            <v>28.304166666666671</v>
          </cell>
          <cell r="C9">
            <v>35.200000000000003</v>
          </cell>
          <cell r="D9">
            <v>23</v>
          </cell>
          <cell r="E9">
            <v>65.041666666666671</v>
          </cell>
          <cell r="F9">
            <v>86</v>
          </cell>
          <cell r="G9">
            <v>43</v>
          </cell>
          <cell r="H9">
            <v>8.2799999999999994</v>
          </cell>
          <cell r="I9" t="str">
            <v>SE</v>
          </cell>
          <cell r="J9">
            <v>36</v>
          </cell>
          <cell r="K9">
            <v>0</v>
          </cell>
        </row>
        <row r="10">
          <cell r="B10">
            <v>28.470833333333331</v>
          </cell>
          <cell r="C10">
            <v>35.4</v>
          </cell>
          <cell r="D10">
            <v>23.2</v>
          </cell>
          <cell r="E10">
            <v>61.791666666666664</v>
          </cell>
          <cell r="F10">
            <v>82</v>
          </cell>
          <cell r="G10">
            <v>27</v>
          </cell>
          <cell r="H10">
            <v>10.8</v>
          </cell>
          <cell r="I10" t="str">
            <v>S</v>
          </cell>
          <cell r="J10">
            <v>23.040000000000003</v>
          </cell>
          <cell r="K10">
            <v>0</v>
          </cell>
        </row>
        <row r="11">
          <cell r="B11">
            <v>26.820833333333329</v>
          </cell>
          <cell r="C11">
            <v>34.799999999999997</v>
          </cell>
          <cell r="D11">
            <v>22.6</v>
          </cell>
          <cell r="E11">
            <v>67.208333333333329</v>
          </cell>
          <cell r="F11">
            <v>87</v>
          </cell>
          <cell r="G11">
            <v>42</v>
          </cell>
          <cell r="H11">
            <v>9.3600000000000012</v>
          </cell>
          <cell r="I11" t="str">
            <v>S</v>
          </cell>
          <cell r="J11">
            <v>32.04</v>
          </cell>
          <cell r="K11">
            <v>1.4</v>
          </cell>
        </row>
        <row r="12">
          <cell r="B12">
            <v>27.783333333333335</v>
          </cell>
          <cell r="C12">
            <v>34.4</v>
          </cell>
          <cell r="D12">
            <v>22.7</v>
          </cell>
          <cell r="E12">
            <v>60.958333333333336</v>
          </cell>
          <cell r="F12">
            <v>87</v>
          </cell>
          <cell r="G12">
            <v>34</v>
          </cell>
          <cell r="H12">
            <v>7.5600000000000005</v>
          </cell>
          <cell r="I12" t="str">
            <v>N</v>
          </cell>
          <cell r="J12">
            <v>27</v>
          </cell>
          <cell r="K12">
            <v>0</v>
          </cell>
        </row>
        <row r="13">
          <cell r="B13">
            <v>26.133333333333329</v>
          </cell>
          <cell r="C13">
            <v>34.9</v>
          </cell>
          <cell r="D13">
            <v>19.5</v>
          </cell>
          <cell r="E13">
            <v>68.083333333333329</v>
          </cell>
          <cell r="F13">
            <v>93</v>
          </cell>
          <cell r="G13">
            <v>34</v>
          </cell>
          <cell r="H13">
            <v>19.440000000000001</v>
          </cell>
          <cell r="I13" t="str">
            <v>SE</v>
          </cell>
          <cell r="J13">
            <v>45.36</v>
          </cell>
          <cell r="K13">
            <v>9</v>
          </cell>
        </row>
        <row r="14">
          <cell r="B14">
            <v>28.608333333333331</v>
          </cell>
          <cell r="C14">
            <v>35.9</v>
          </cell>
          <cell r="D14">
            <v>22.3</v>
          </cell>
          <cell r="E14">
            <v>56.208333333333336</v>
          </cell>
          <cell r="F14">
            <v>86</v>
          </cell>
          <cell r="G14">
            <v>17</v>
          </cell>
          <cell r="H14">
            <v>11.520000000000001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28.391666666666669</v>
          </cell>
          <cell r="C15">
            <v>34.4</v>
          </cell>
          <cell r="D15">
            <v>23.8</v>
          </cell>
          <cell r="E15">
            <v>59.083333333333336</v>
          </cell>
          <cell r="F15">
            <v>78</v>
          </cell>
          <cell r="G15">
            <v>33</v>
          </cell>
          <cell r="H15">
            <v>14.4</v>
          </cell>
          <cell r="I15" t="str">
            <v>N</v>
          </cell>
          <cell r="J15">
            <v>54.72</v>
          </cell>
          <cell r="K15">
            <v>3</v>
          </cell>
        </row>
        <row r="16">
          <cell r="B16">
            <v>26.483333333333338</v>
          </cell>
          <cell r="C16">
            <v>33.4</v>
          </cell>
          <cell r="D16">
            <v>21.4</v>
          </cell>
          <cell r="E16">
            <v>71.458333333333329</v>
          </cell>
          <cell r="F16">
            <v>93</v>
          </cell>
          <cell r="G16">
            <v>43</v>
          </cell>
          <cell r="H16">
            <v>19.079999999999998</v>
          </cell>
          <cell r="I16" t="str">
            <v>NO</v>
          </cell>
          <cell r="J16">
            <v>52.56</v>
          </cell>
          <cell r="K16">
            <v>27.2</v>
          </cell>
        </row>
        <row r="17">
          <cell r="B17">
            <v>23.375</v>
          </cell>
          <cell r="C17">
            <v>30.3</v>
          </cell>
          <cell r="D17">
            <v>20.8</v>
          </cell>
          <cell r="E17">
            <v>84.5</v>
          </cell>
          <cell r="F17">
            <v>94</v>
          </cell>
          <cell r="G17">
            <v>59</v>
          </cell>
          <cell r="H17">
            <v>18.36</v>
          </cell>
          <cell r="I17" t="str">
            <v>N</v>
          </cell>
          <cell r="J17">
            <v>53.28</v>
          </cell>
          <cell r="K17">
            <v>13.399999999999999</v>
          </cell>
        </row>
        <row r="18">
          <cell r="B18">
            <v>24.545833333333334</v>
          </cell>
          <cell r="C18">
            <v>32.200000000000003</v>
          </cell>
          <cell r="D18">
            <v>20.2</v>
          </cell>
          <cell r="E18">
            <v>74.291666666666671</v>
          </cell>
          <cell r="F18">
            <v>93</v>
          </cell>
          <cell r="G18">
            <v>45</v>
          </cell>
          <cell r="H18">
            <v>21.240000000000002</v>
          </cell>
          <cell r="I18" t="str">
            <v>S</v>
          </cell>
          <cell r="J18">
            <v>50.04</v>
          </cell>
          <cell r="K18">
            <v>0</v>
          </cell>
        </row>
        <row r="19">
          <cell r="B19">
            <v>25.545833333333331</v>
          </cell>
          <cell r="C19">
            <v>32.4</v>
          </cell>
          <cell r="D19">
            <v>21.2</v>
          </cell>
          <cell r="E19">
            <v>72.416666666666671</v>
          </cell>
          <cell r="F19">
            <v>92</v>
          </cell>
          <cell r="G19">
            <v>38</v>
          </cell>
          <cell r="H19">
            <v>11.16</v>
          </cell>
          <cell r="I19" t="str">
            <v>N</v>
          </cell>
          <cell r="J19">
            <v>23.759999999999998</v>
          </cell>
          <cell r="K19">
            <v>0.60000000000000009</v>
          </cell>
        </row>
        <row r="20">
          <cell r="B20">
            <v>25.029166666666665</v>
          </cell>
          <cell r="C20">
            <v>32.1</v>
          </cell>
          <cell r="D20">
            <v>20.6</v>
          </cell>
          <cell r="E20">
            <v>75.708333333333329</v>
          </cell>
          <cell r="F20">
            <v>95</v>
          </cell>
          <cell r="G20">
            <v>46</v>
          </cell>
          <cell r="H20">
            <v>14.4</v>
          </cell>
          <cell r="I20" t="str">
            <v>NE</v>
          </cell>
          <cell r="J20">
            <v>34.56</v>
          </cell>
          <cell r="K20">
            <v>3.4000000000000008</v>
          </cell>
        </row>
        <row r="21">
          <cell r="B21">
            <v>26.958333333333332</v>
          </cell>
          <cell r="C21">
            <v>33.200000000000003</v>
          </cell>
          <cell r="D21">
            <v>23</v>
          </cell>
          <cell r="E21">
            <v>70.041666666666671</v>
          </cell>
          <cell r="F21">
            <v>89</v>
          </cell>
          <cell r="G21">
            <v>44</v>
          </cell>
          <cell r="H21">
            <v>11.16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27.158333333333331</v>
          </cell>
          <cell r="C22">
            <v>33.6</v>
          </cell>
          <cell r="D22">
            <v>22.7</v>
          </cell>
          <cell r="E22">
            <v>68.916666666666671</v>
          </cell>
          <cell r="F22">
            <v>89</v>
          </cell>
          <cell r="G22">
            <v>40</v>
          </cell>
          <cell r="H22">
            <v>6.48</v>
          </cell>
          <cell r="I22" t="str">
            <v>NO</v>
          </cell>
          <cell r="J22">
            <v>33.480000000000004</v>
          </cell>
          <cell r="K22">
            <v>0</v>
          </cell>
        </row>
        <row r="23">
          <cell r="B23">
            <v>28.587499999999995</v>
          </cell>
          <cell r="C23">
            <v>35.1</v>
          </cell>
          <cell r="D23">
            <v>23.3</v>
          </cell>
          <cell r="E23">
            <v>61.833333333333336</v>
          </cell>
          <cell r="F23">
            <v>84</v>
          </cell>
          <cell r="G23">
            <v>33</v>
          </cell>
          <cell r="H23">
            <v>7.5600000000000005</v>
          </cell>
          <cell r="I23" t="str">
            <v>SE</v>
          </cell>
          <cell r="J23">
            <v>24.840000000000003</v>
          </cell>
          <cell r="K23">
            <v>0</v>
          </cell>
        </row>
        <row r="24">
          <cell r="B24">
            <v>29.133333333333336</v>
          </cell>
          <cell r="C24">
            <v>35.9</v>
          </cell>
          <cell r="D24">
            <v>22.3</v>
          </cell>
          <cell r="E24">
            <v>55.5</v>
          </cell>
          <cell r="F24">
            <v>84</v>
          </cell>
          <cell r="G24">
            <v>23</v>
          </cell>
          <cell r="H24">
            <v>10.08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28.966666666666669</v>
          </cell>
          <cell r="C25">
            <v>34.5</v>
          </cell>
          <cell r="D25">
            <v>24</v>
          </cell>
          <cell r="E25">
            <v>62.541666666666664</v>
          </cell>
          <cell r="F25">
            <v>83</v>
          </cell>
          <cell r="G25">
            <v>41</v>
          </cell>
          <cell r="H25">
            <v>12.6</v>
          </cell>
          <cell r="I25" t="str">
            <v>N</v>
          </cell>
          <cell r="J25">
            <v>47.519999999999996</v>
          </cell>
          <cell r="K25">
            <v>0</v>
          </cell>
        </row>
        <row r="26">
          <cell r="B26">
            <v>27.539130434782603</v>
          </cell>
          <cell r="C26">
            <v>33</v>
          </cell>
          <cell r="D26">
            <v>23.9</v>
          </cell>
          <cell r="E26">
            <v>69.956521739130437</v>
          </cell>
          <cell r="F26">
            <v>85</v>
          </cell>
          <cell r="G26">
            <v>46</v>
          </cell>
          <cell r="H26">
            <v>14.4</v>
          </cell>
          <cell r="I26" t="str">
            <v>N</v>
          </cell>
          <cell r="J26">
            <v>37.080000000000005</v>
          </cell>
          <cell r="K26">
            <v>3.6</v>
          </cell>
        </row>
        <row r="27">
          <cell r="B27">
            <v>27.691666666666666</v>
          </cell>
          <cell r="C27">
            <v>34.6</v>
          </cell>
          <cell r="D27">
            <v>23</v>
          </cell>
          <cell r="E27">
            <v>66.125</v>
          </cell>
          <cell r="F27">
            <v>87</v>
          </cell>
          <cell r="G27">
            <v>39</v>
          </cell>
          <cell r="H27">
            <v>9.3600000000000012</v>
          </cell>
          <cell r="I27" t="str">
            <v>NO</v>
          </cell>
          <cell r="J27">
            <v>23.400000000000002</v>
          </cell>
          <cell r="K27">
            <v>0</v>
          </cell>
        </row>
        <row r="28">
          <cell r="B28">
            <v>29.168181818181822</v>
          </cell>
          <cell r="C28">
            <v>35.9</v>
          </cell>
          <cell r="D28">
            <v>24.3</v>
          </cell>
          <cell r="E28">
            <v>62.31818181818182</v>
          </cell>
          <cell r="F28">
            <v>83</v>
          </cell>
          <cell r="G28">
            <v>33</v>
          </cell>
          <cell r="H28">
            <v>10.08</v>
          </cell>
          <cell r="I28" t="str">
            <v>N</v>
          </cell>
          <cell r="J28">
            <v>33.119999999999997</v>
          </cell>
          <cell r="K28">
            <v>0.4</v>
          </cell>
        </row>
        <row r="29">
          <cell r="B29">
            <v>27.94</v>
          </cell>
          <cell r="C29">
            <v>32.299999999999997</v>
          </cell>
          <cell r="D29">
            <v>21.5</v>
          </cell>
          <cell r="E29">
            <v>61.4</v>
          </cell>
          <cell r="F29">
            <v>92</v>
          </cell>
          <cell r="G29">
            <v>40</v>
          </cell>
          <cell r="H29">
            <v>7.2</v>
          </cell>
          <cell r="I29" t="str">
            <v>NE</v>
          </cell>
          <cell r="J29">
            <v>22.68</v>
          </cell>
          <cell r="K29">
            <v>0</v>
          </cell>
        </row>
        <row r="30">
          <cell r="B30">
            <v>25.833333333333329</v>
          </cell>
          <cell r="C30">
            <v>32.700000000000003</v>
          </cell>
          <cell r="D30">
            <v>21.5</v>
          </cell>
          <cell r="E30">
            <v>72.291666666666671</v>
          </cell>
          <cell r="F30">
            <v>94</v>
          </cell>
          <cell r="G30">
            <v>40</v>
          </cell>
          <cell r="H30">
            <v>11.16</v>
          </cell>
          <cell r="I30" t="str">
            <v>NO</v>
          </cell>
          <cell r="J30">
            <v>39.6</v>
          </cell>
          <cell r="K30">
            <v>10</v>
          </cell>
        </row>
        <row r="31">
          <cell r="B31">
            <v>27.150000000000002</v>
          </cell>
          <cell r="C31">
            <v>34.5</v>
          </cell>
          <cell r="D31">
            <v>22</v>
          </cell>
          <cell r="E31">
            <v>67.916666666666671</v>
          </cell>
          <cell r="F31">
            <v>91</v>
          </cell>
          <cell r="G31">
            <v>33</v>
          </cell>
          <cell r="H31">
            <v>25.92</v>
          </cell>
          <cell r="I31" t="str">
            <v>S</v>
          </cell>
          <cell r="J31">
            <v>66.600000000000009</v>
          </cell>
          <cell r="K31">
            <v>1.4</v>
          </cell>
        </row>
        <row r="32">
          <cell r="B32">
            <v>26.208333333333332</v>
          </cell>
          <cell r="C32">
            <v>33.799999999999997</v>
          </cell>
          <cell r="D32">
            <v>20</v>
          </cell>
          <cell r="E32">
            <v>67.541666666666671</v>
          </cell>
          <cell r="F32">
            <v>93</v>
          </cell>
          <cell r="G32">
            <v>35</v>
          </cell>
          <cell r="H32">
            <v>11.16</v>
          </cell>
          <cell r="I32" t="str">
            <v>L</v>
          </cell>
          <cell r="J32">
            <v>22.32</v>
          </cell>
          <cell r="K32">
            <v>0.2</v>
          </cell>
        </row>
        <row r="33">
          <cell r="B33">
            <v>29.037499999999994</v>
          </cell>
          <cell r="C33">
            <v>35.6</v>
          </cell>
          <cell r="D33">
            <v>22.9</v>
          </cell>
          <cell r="E33">
            <v>54.958333333333336</v>
          </cell>
          <cell r="F33">
            <v>84</v>
          </cell>
          <cell r="G33">
            <v>25</v>
          </cell>
          <cell r="H33">
            <v>13.32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29.191666666666674</v>
          </cell>
          <cell r="C34">
            <v>36</v>
          </cell>
          <cell r="D34">
            <v>22.1</v>
          </cell>
          <cell r="E34">
            <v>51.916666666666664</v>
          </cell>
          <cell r="F34">
            <v>79</v>
          </cell>
          <cell r="G34">
            <v>28</v>
          </cell>
          <cell r="H34">
            <v>14.04</v>
          </cell>
          <cell r="I34" t="str">
            <v>N</v>
          </cell>
          <cell r="J34">
            <v>29.880000000000003</v>
          </cell>
          <cell r="K34">
            <v>0</v>
          </cell>
        </row>
        <row r="35">
          <cell r="B35">
            <v>30.175000000000001</v>
          </cell>
          <cell r="C35">
            <v>37.299999999999997</v>
          </cell>
          <cell r="D35">
            <v>24.2</v>
          </cell>
          <cell r="E35">
            <v>52.916666666666664</v>
          </cell>
          <cell r="F35">
            <v>79</v>
          </cell>
          <cell r="G35">
            <v>26</v>
          </cell>
          <cell r="H35">
            <v>10.08</v>
          </cell>
          <cell r="I35" t="str">
            <v>NE</v>
          </cell>
          <cell r="J35">
            <v>28.44</v>
          </cell>
          <cell r="K35">
            <v>0</v>
          </cell>
        </row>
        <row r="36">
          <cell r="I36" t="str">
            <v>N</v>
          </cell>
        </row>
      </sheetData>
      <sheetData sheetId="1">
        <row r="5">
          <cell r="B5">
            <v>30.508333333333326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27.6875</v>
          </cell>
        </row>
      </sheetData>
      <sheetData sheetId="4">
        <row r="5">
          <cell r="B5">
            <v>25.349999999999994</v>
          </cell>
        </row>
      </sheetData>
      <sheetData sheetId="5">
        <row r="5">
          <cell r="B5">
            <v>24.412499999999998</v>
          </cell>
        </row>
      </sheetData>
      <sheetData sheetId="6"/>
      <sheetData sheetId="7"/>
      <sheetData sheetId="8">
        <row r="5">
          <cell r="B5">
            <v>27.108333333333334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27.275000000000002</v>
          </cell>
          <cell r="C5">
            <v>33.700000000000003</v>
          </cell>
          <cell r="D5">
            <v>25.3</v>
          </cell>
          <cell r="E5">
            <v>79.333333333333329</v>
          </cell>
          <cell r="F5">
            <v>95</v>
          </cell>
          <cell r="G5">
            <v>61</v>
          </cell>
          <cell r="H5">
            <v>16.559999999999999</v>
          </cell>
          <cell r="I5" t="str">
            <v>N</v>
          </cell>
          <cell r="J5">
            <v>34.200000000000003</v>
          </cell>
          <cell r="K5">
            <v>5</v>
          </cell>
        </row>
        <row r="6">
          <cell r="B6">
            <v>28.458333333333332</v>
          </cell>
          <cell r="C6">
            <v>34.299999999999997</v>
          </cell>
          <cell r="D6">
            <v>24.6</v>
          </cell>
          <cell r="E6">
            <v>73.041666666666671</v>
          </cell>
          <cell r="F6">
            <v>96</v>
          </cell>
          <cell r="G6">
            <v>48</v>
          </cell>
          <cell r="H6">
            <v>13.68</v>
          </cell>
          <cell r="I6" t="str">
            <v>N</v>
          </cell>
          <cell r="J6">
            <v>33.840000000000003</v>
          </cell>
          <cell r="K6">
            <v>0.2</v>
          </cell>
        </row>
        <row r="7">
          <cell r="B7">
            <v>27.291666666666668</v>
          </cell>
          <cell r="C7">
            <v>34.200000000000003</v>
          </cell>
          <cell r="D7">
            <v>23.9</v>
          </cell>
          <cell r="E7">
            <v>79.333333333333329</v>
          </cell>
          <cell r="F7">
            <v>95</v>
          </cell>
          <cell r="G7">
            <v>53</v>
          </cell>
          <cell r="H7">
            <v>7.5600000000000005</v>
          </cell>
          <cell r="I7" t="str">
            <v>N</v>
          </cell>
          <cell r="J7">
            <v>38.519999999999996</v>
          </cell>
          <cell r="K7">
            <v>0.4</v>
          </cell>
        </row>
        <row r="8">
          <cell r="B8">
            <v>27.125</v>
          </cell>
          <cell r="C8">
            <v>34.1</v>
          </cell>
          <cell r="D8">
            <v>21.9</v>
          </cell>
          <cell r="E8">
            <v>81.125</v>
          </cell>
          <cell r="F8">
            <v>97</v>
          </cell>
          <cell r="G8">
            <v>53</v>
          </cell>
          <cell r="H8">
            <v>20.88</v>
          </cell>
          <cell r="I8" t="str">
            <v>SE</v>
          </cell>
          <cell r="J8">
            <v>52.2</v>
          </cell>
          <cell r="K8">
            <v>20.200000000000003</v>
          </cell>
        </row>
        <row r="9">
          <cell r="B9">
            <v>27.083333333333332</v>
          </cell>
          <cell r="C9">
            <v>34.9</v>
          </cell>
          <cell r="D9">
            <v>21.8</v>
          </cell>
          <cell r="E9">
            <v>68.75</v>
          </cell>
          <cell r="F9">
            <v>100</v>
          </cell>
          <cell r="G9">
            <v>40</v>
          </cell>
          <cell r="H9">
            <v>9</v>
          </cell>
          <cell r="I9" t="str">
            <v>SE</v>
          </cell>
          <cell r="J9">
            <v>21.96</v>
          </cell>
          <cell r="K9">
            <v>0.2</v>
          </cell>
        </row>
        <row r="10">
          <cell r="B10">
            <v>28.008333333333336</v>
          </cell>
          <cell r="C10">
            <v>34.4</v>
          </cell>
          <cell r="D10">
            <v>23.9</v>
          </cell>
          <cell r="E10">
            <v>69.333333333333329</v>
          </cell>
          <cell r="F10">
            <v>87</v>
          </cell>
          <cell r="G10">
            <v>43</v>
          </cell>
          <cell r="H10">
            <v>13.32</v>
          </cell>
          <cell r="I10" t="str">
            <v>SE</v>
          </cell>
          <cell r="J10">
            <v>28.08</v>
          </cell>
          <cell r="K10">
            <v>0.2</v>
          </cell>
        </row>
        <row r="11">
          <cell r="B11">
            <v>28.166666666666671</v>
          </cell>
          <cell r="C11">
            <v>33.700000000000003</v>
          </cell>
          <cell r="D11">
            <v>23.7</v>
          </cell>
          <cell r="E11">
            <v>68.208333333333329</v>
          </cell>
          <cell r="F11">
            <v>93</v>
          </cell>
          <cell r="G11">
            <v>43</v>
          </cell>
          <cell r="H11">
            <v>12.96</v>
          </cell>
          <cell r="I11" t="str">
            <v>N</v>
          </cell>
          <cell r="J11">
            <v>32.76</v>
          </cell>
          <cell r="K11">
            <v>0</v>
          </cell>
        </row>
        <row r="12">
          <cell r="B12">
            <v>26.341666666666669</v>
          </cell>
          <cell r="C12">
            <v>33.799999999999997</v>
          </cell>
          <cell r="D12">
            <v>21.8</v>
          </cell>
          <cell r="E12">
            <v>73.416666666666671</v>
          </cell>
          <cell r="F12">
            <v>92</v>
          </cell>
          <cell r="G12">
            <v>40</v>
          </cell>
          <cell r="H12">
            <v>21.6</v>
          </cell>
          <cell r="I12" t="str">
            <v>N</v>
          </cell>
          <cell r="J12">
            <v>52.92</v>
          </cell>
          <cell r="K12">
            <v>1.4</v>
          </cell>
        </row>
        <row r="13">
          <cell r="B13">
            <v>26.620833333333341</v>
          </cell>
          <cell r="C13">
            <v>33.200000000000003</v>
          </cell>
          <cell r="D13">
            <v>22.4</v>
          </cell>
          <cell r="E13">
            <v>75.583333333333329</v>
          </cell>
          <cell r="F13">
            <v>93</v>
          </cell>
          <cell r="G13">
            <v>47</v>
          </cell>
          <cell r="H13">
            <v>9.7200000000000006</v>
          </cell>
          <cell r="I13" t="str">
            <v>NO</v>
          </cell>
          <cell r="J13">
            <v>23.759999999999998</v>
          </cell>
          <cell r="K13">
            <v>0</v>
          </cell>
        </row>
        <row r="14">
          <cell r="B14">
            <v>28.92916666666666</v>
          </cell>
          <cell r="C14">
            <v>35.5</v>
          </cell>
          <cell r="D14">
            <v>22.4</v>
          </cell>
          <cell r="E14">
            <v>63.041666666666664</v>
          </cell>
          <cell r="F14">
            <v>90</v>
          </cell>
          <cell r="G14">
            <v>35</v>
          </cell>
          <cell r="H14">
            <v>12.24</v>
          </cell>
          <cell r="I14" t="str">
            <v>N</v>
          </cell>
          <cell r="J14">
            <v>27</v>
          </cell>
          <cell r="K14">
            <v>0</v>
          </cell>
        </row>
        <row r="15">
          <cell r="B15">
            <v>28.095833333333331</v>
          </cell>
          <cell r="C15">
            <v>35.799999999999997</v>
          </cell>
          <cell r="D15">
            <v>22.5</v>
          </cell>
          <cell r="E15">
            <v>68.666666666666671</v>
          </cell>
          <cell r="F15">
            <v>93</v>
          </cell>
          <cell r="G15">
            <v>34</v>
          </cell>
          <cell r="H15">
            <v>26.64</v>
          </cell>
          <cell r="I15" t="str">
            <v>SE</v>
          </cell>
          <cell r="J15">
            <v>42.480000000000004</v>
          </cell>
          <cell r="K15">
            <v>0</v>
          </cell>
        </row>
        <row r="16">
          <cell r="B16">
            <v>27.212499999999991</v>
          </cell>
          <cell r="C16">
            <v>34.4</v>
          </cell>
          <cell r="D16">
            <v>22.3</v>
          </cell>
          <cell r="E16">
            <v>70.666666666666671</v>
          </cell>
          <cell r="F16">
            <v>92</v>
          </cell>
          <cell r="G16">
            <v>41</v>
          </cell>
          <cell r="H16">
            <v>9.7200000000000006</v>
          </cell>
          <cell r="I16" t="str">
            <v>NO</v>
          </cell>
          <cell r="J16">
            <v>33.480000000000004</v>
          </cell>
          <cell r="K16">
            <v>1.2</v>
          </cell>
        </row>
        <row r="17">
          <cell r="B17">
            <v>25.337499999999995</v>
          </cell>
          <cell r="C17">
            <v>31.4</v>
          </cell>
          <cell r="D17">
            <v>21.7</v>
          </cell>
          <cell r="E17">
            <v>83.166666666666671</v>
          </cell>
          <cell r="F17">
            <v>97</v>
          </cell>
          <cell r="G17">
            <v>57</v>
          </cell>
          <cell r="H17">
            <v>14.4</v>
          </cell>
          <cell r="I17" t="str">
            <v>SE</v>
          </cell>
          <cell r="J17">
            <v>46.080000000000005</v>
          </cell>
          <cell r="K17">
            <v>58.000000000000007</v>
          </cell>
        </row>
        <row r="18">
          <cell r="B18">
            <v>25.816666666666663</v>
          </cell>
          <cell r="C18">
            <v>32.4</v>
          </cell>
          <cell r="D18">
            <v>21.9</v>
          </cell>
          <cell r="E18">
            <v>78.833333333333329</v>
          </cell>
          <cell r="F18">
            <v>96</v>
          </cell>
          <cell r="G18">
            <v>47</v>
          </cell>
          <cell r="H18">
            <v>12.96</v>
          </cell>
          <cell r="I18" t="str">
            <v>NE</v>
          </cell>
          <cell r="J18">
            <v>37.800000000000004</v>
          </cell>
          <cell r="K18">
            <v>18</v>
          </cell>
        </row>
        <row r="19">
          <cell r="B19">
            <v>24.987500000000008</v>
          </cell>
          <cell r="C19">
            <v>30.2</v>
          </cell>
          <cell r="D19">
            <v>21.1</v>
          </cell>
          <cell r="E19">
            <v>84.125</v>
          </cell>
          <cell r="F19">
            <v>96</v>
          </cell>
          <cell r="G19">
            <v>60</v>
          </cell>
          <cell r="H19">
            <v>21.6</v>
          </cell>
          <cell r="I19" t="str">
            <v>NE</v>
          </cell>
          <cell r="J19">
            <v>51.480000000000004</v>
          </cell>
          <cell r="K19">
            <v>24.599999999999994</v>
          </cell>
        </row>
        <row r="20">
          <cell r="B20">
            <v>24.446666666666669</v>
          </cell>
          <cell r="C20">
            <v>27.4</v>
          </cell>
          <cell r="D20">
            <v>23.1</v>
          </cell>
          <cell r="E20">
            <v>89.933333333333337</v>
          </cell>
          <cell r="F20">
            <v>96</v>
          </cell>
          <cell r="G20">
            <v>71</v>
          </cell>
          <cell r="H20">
            <v>2.52</v>
          </cell>
          <cell r="I20" t="str">
            <v>NO</v>
          </cell>
          <cell r="J20">
            <v>16.920000000000002</v>
          </cell>
          <cell r="K20">
            <v>0</v>
          </cell>
        </row>
        <row r="21">
          <cell r="B21">
            <v>26.166666666666661</v>
          </cell>
          <cell r="C21">
            <v>32</v>
          </cell>
          <cell r="D21">
            <v>22.1</v>
          </cell>
          <cell r="E21">
            <v>84.125</v>
          </cell>
          <cell r="F21">
            <v>96</v>
          </cell>
          <cell r="G21">
            <v>60</v>
          </cell>
          <cell r="H21">
            <v>20.16</v>
          </cell>
          <cell r="I21" t="str">
            <v>L</v>
          </cell>
          <cell r="J21">
            <v>38.880000000000003</v>
          </cell>
          <cell r="K21">
            <v>41</v>
          </cell>
        </row>
        <row r="22">
          <cell r="B22">
            <v>25.533333333333331</v>
          </cell>
          <cell r="C22">
            <v>33</v>
          </cell>
          <cell r="D22">
            <v>21.6</v>
          </cell>
          <cell r="E22">
            <v>83.333333333333329</v>
          </cell>
          <cell r="F22">
            <v>97</v>
          </cell>
          <cell r="G22">
            <v>53</v>
          </cell>
          <cell r="H22">
            <v>12.24</v>
          </cell>
          <cell r="I22" t="str">
            <v>SE</v>
          </cell>
          <cell r="J22">
            <v>32.04</v>
          </cell>
          <cell r="K22">
            <v>3</v>
          </cell>
        </row>
        <row r="23">
          <cell r="B23">
            <v>26.679166666666664</v>
          </cell>
          <cell r="C23">
            <v>33.4</v>
          </cell>
          <cell r="D23">
            <v>21.9</v>
          </cell>
          <cell r="E23">
            <v>77.916666666666671</v>
          </cell>
          <cell r="F23">
            <v>97</v>
          </cell>
          <cell r="G23">
            <v>48</v>
          </cell>
          <cell r="H23">
            <v>11.16</v>
          </cell>
          <cell r="I23" t="str">
            <v>L</v>
          </cell>
          <cell r="J23">
            <v>24.48</v>
          </cell>
          <cell r="K23">
            <v>0.60000000000000009</v>
          </cell>
        </row>
        <row r="24">
          <cell r="B24">
            <v>27.554166666666664</v>
          </cell>
          <cell r="C24">
            <v>33.6</v>
          </cell>
          <cell r="D24">
            <v>22.7</v>
          </cell>
          <cell r="E24">
            <v>73.541666666666671</v>
          </cell>
          <cell r="F24">
            <v>96</v>
          </cell>
          <cell r="G24">
            <v>48</v>
          </cell>
          <cell r="H24">
            <v>10.44</v>
          </cell>
          <cell r="I24" t="str">
            <v>N</v>
          </cell>
          <cell r="J24">
            <v>28.8</v>
          </cell>
          <cell r="K24">
            <v>0</v>
          </cell>
        </row>
        <row r="25">
          <cell r="B25">
            <v>27.137499999999999</v>
          </cell>
          <cell r="C25">
            <v>32.799999999999997</v>
          </cell>
          <cell r="D25">
            <v>23</v>
          </cell>
          <cell r="E25">
            <v>76</v>
          </cell>
          <cell r="F25">
            <v>91</v>
          </cell>
          <cell r="G25">
            <v>51</v>
          </cell>
          <cell r="H25">
            <v>14.4</v>
          </cell>
          <cell r="I25" t="str">
            <v>N</v>
          </cell>
          <cell r="J25">
            <v>34.56</v>
          </cell>
          <cell r="K25">
            <v>0.2</v>
          </cell>
        </row>
        <row r="26">
          <cell r="B26">
            <v>27.754166666666666</v>
          </cell>
          <cell r="C26">
            <v>33</v>
          </cell>
          <cell r="D26">
            <v>23.5</v>
          </cell>
          <cell r="E26">
            <v>74.666666666666671</v>
          </cell>
          <cell r="F26">
            <v>91</v>
          </cell>
          <cell r="G26">
            <v>52</v>
          </cell>
          <cell r="H26">
            <v>13.68</v>
          </cell>
          <cell r="I26" t="str">
            <v>N</v>
          </cell>
          <cell r="J26">
            <v>31.319999999999997</v>
          </cell>
          <cell r="K26">
            <v>0.2</v>
          </cell>
        </row>
        <row r="27">
          <cell r="B27">
            <v>26.299999999999986</v>
          </cell>
          <cell r="C27">
            <v>32.1</v>
          </cell>
          <cell r="D27">
            <v>23.8</v>
          </cell>
          <cell r="E27">
            <v>80.833333333333329</v>
          </cell>
          <cell r="F27">
            <v>90</v>
          </cell>
          <cell r="G27">
            <v>59</v>
          </cell>
          <cell r="H27">
            <v>12.24</v>
          </cell>
          <cell r="I27" t="str">
            <v>N</v>
          </cell>
          <cell r="J27">
            <v>34.92</v>
          </cell>
          <cell r="K27">
            <v>3.4000000000000004</v>
          </cell>
        </row>
        <row r="28">
          <cell r="B28">
            <v>27.483333333333338</v>
          </cell>
          <cell r="C28">
            <v>32.9</v>
          </cell>
          <cell r="D28">
            <v>23.2</v>
          </cell>
          <cell r="E28">
            <v>74.708333333333329</v>
          </cell>
          <cell r="F28">
            <v>94</v>
          </cell>
          <cell r="G28">
            <v>51</v>
          </cell>
          <cell r="H28">
            <v>13.32</v>
          </cell>
          <cell r="I28" t="str">
            <v>N</v>
          </cell>
          <cell r="J28">
            <v>36.36</v>
          </cell>
          <cell r="K28">
            <v>0</v>
          </cell>
        </row>
        <row r="29">
          <cell r="B29">
            <v>24.641666666666666</v>
          </cell>
          <cell r="C29">
            <v>27.4</v>
          </cell>
          <cell r="D29">
            <v>21.6</v>
          </cell>
          <cell r="E29">
            <v>87.083333333333329</v>
          </cell>
          <cell r="F29">
            <v>95</v>
          </cell>
          <cell r="G29">
            <v>73</v>
          </cell>
          <cell r="H29">
            <v>8.64</v>
          </cell>
          <cell r="I29" t="str">
            <v>N</v>
          </cell>
          <cell r="J29">
            <v>28.44</v>
          </cell>
          <cell r="K29">
            <v>9.7999999999999972</v>
          </cell>
        </row>
        <row r="30">
          <cell r="B30">
            <v>24.645833333333332</v>
          </cell>
          <cell r="C30">
            <v>31.4</v>
          </cell>
          <cell r="D30">
            <v>21.4</v>
          </cell>
          <cell r="E30">
            <v>86.75</v>
          </cell>
          <cell r="F30">
            <v>97</v>
          </cell>
          <cell r="G30">
            <v>58</v>
          </cell>
          <cell r="H30">
            <v>20.52</v>
          </cell>
          <cell r="I30" t="str">
            <v>L</v>
          </cell>
          <cell r="J30">
            <v>46.800000000000004</v>
          </cell>
          <cell r="K30">
            <v>12.2</v>
          </cell>
        </row>
        <row r="31">
          <cell r="B31">
            <v>25.485714285714277</v>
          </cell>
          <cell r="C31">
            <v>32.299999999999997</v>
          </cell>
          <cell r="D31">
            <v>21.1</v>
          </cell>
          <cell r="E31">
            <v>79.476190476190482</v>
          </cell>
          <cell r="F31">
            <v>97</v>
          </cell>
          <cell r="G31">
            <v>48</v>
          </cell>
          <cell r="H31">
            <v>10.44</v>
          </cell>
          <cell r="I31" t="str">
            <v>N</v>
          </cell>
          <cell r="J31">
            <v>25.56</v>
          </cell>
          <cell r="K31">
            <v>0</v>
          </cell>
        </row>
        <row r="32">
          <cell r="B32">
            <v>25.429166666666664</v>
          </cell>
          <cell r="C32">
            <v>33.299999999999997</v>
          </cell>
          <cell r="D32">
            <v>21.6</v>
          </cell>
          <cell r="E32">
            <v>76.708333333333329</v>
          </cell>
          <cell r="F32">
            <v>94</v>
          </cell>
          <cell r="G32">
            <v>46</v>
          </cell>
          <cell r="H32">
            <v>9</v>
          </cell>
          <cell r="I32" t="str">
            <v>L</v>
          </cell>
          <cell r="J32">
            <v>54</v>
          </cell>
          <cell r="K32">
            <v>3.4000000000000004</v>
          </cell>
        </row>
        <row r="33">
          <cell r="B33">
            <v>25.620833333333334</v>
          </cell>
          <cell r="C33">
            <v>33.700000000000003</v>
          </cell>
          <cell r="D33">
            <v>19.600000000000001</v>
          </cell>
          <cell r="E33">
            <v>75.541666666666671</v>
          </cell>
          <cell r="F33">
            <v>97</v>
          </cell>
          <cell r="G33">
            <v>43</v>
          </cell>
          <cell r="H33">
            <v>5.4</v>
          </cell>
          <cell r="I33" t="str">
            <v>NE</v>
          </cell>
          <cell r="J33">
            <v>26.28</v>
          </cell>
          <cell r="K33">
            <v>4.4000000000000004</v>
          </cell>
        </row>
        <row r="34">
          <cell r="B34">
            <v>26.820833333333329</v>
          </cell>
          <cell r="C34">
            <v>34.799999999999997</v>
          </cell>
          <cell r="D34">
            <v>21.2</v>
          </cell>
          <cell r="E34">
            <v>72.291666666666671</v>
          </cell>
          <cell r="F34">
            <v>96</v>
          </cell>
          <cell r="G34">
            <v>38</v>
          </cell>
          <cell r="H34">
            <v>22.32</v>
          </cell>
          <cell r="I34" t="str">
            <v>L</v>
          </cell>
          <cell r="J34">
            <v>49.32</v>
          </cell>
          <cell r="K34">
            <v>2.8000000000000003</v>
          </cell>
        </row>
        <row r="35">
          <cell r="B35">
            <v>26.855555555555558</v>
          </cell>
          <cell r="C35">
            <v>34.4</v>
          </cell>
          <cell r="D35">
            <v>22.8</v>
          </cell>
          <cell r="E35">
            <v>76.222222222222229</v>
          </cell>
          <cell r="F35">
            <v>94</v>
          </cell>
          <cell r="G35">
            <v>41</v>
          </cell>
          <cell r="H35">
            <v>7.2</v>
          </cell>
          <cell r="I35" t="str">
            <v>L</v>
          </cell>
          <cell r="J35">
            <v>20.52</v>
          </cell>
          <cell r="K35">
            <v>0.2</v>
          </cell>
        </row>
        <row r="36">
          <cell r="I36" t="str">
            <v>N</v>
          </cell>
        </row>
      </sheetData>
      <sheetData sheetId="1">
        <row r="5">
          <cell r="B5">
            <v>28.716666666666672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 t="str">
            <v>*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25.408333333333335</v>
          </cell>
          <cell r="C5">
            <v>32</v>
          </cell>
          <cell r="D5">
            <v>22.7</v>
          </cell>
          <cell r="E5">
            <v>84.25</v>
          </cell>
          <cell r="F5">
            <v>96</v>
          </cell>
          <cell r="G5">
            <v>54</v>
          </cell>
          <cell r="H5">
            <v>17.28</v>
          </cell>
          <cell r="I5" t="str">
            <v>NE</v>
          </cell>
          <cell r="J5">
            <v>52.2</v>
          </cell>
          <cell r="K5">
            <v>26.400000000000006</v>
          </cell>
        </row>
        <row r="6">
          <cell r="B6">
            <v>27.574999999999999</v>
          </cell>
          <cell r="C6">
            <v>34</v>
          </cell>
          <cell r="D6">
            <v>22.7</v>
          </cell>
          <cell r="E6">
            <v>70.708333333333329</v>
          </cell>
          <cell r="F6">
            <v>91</v>
          </cell>
          <cell r="G6">
            <v>41</v>
          </cell>
          <cell r="H6">
            <v>18.720000000000002</v>
          </cell>
          <cell r="I6" t="str">
            <v>NE</v>
          </cell>
          <cell r="J6">
            <v>47.519999999999996</v>
          </cell>
          <cell r="K6">
            <v>0</v>
          </cell>
        </row>
        <row r="7">
          <cell r="B7">
            <v>28.9375</v>
          </cell>
          <cell r="C7">
            <v>35.1</v>
          </cell>
          <cell r="D7">
            <v>24.9</v>
          </cell>
          <cell r="E7">
            <v>64.125</v>
          </cell>
          <cell r="F7">
            <v>83</v>
          </cell>
          <cell r="G7">
            <v>37</v>
          </cell>
          <cell r="H7">
            <v>19.8</v>
          </cell>
          <cell r="I7" t="str">
            <v>NO</v>
          </cell>
          <cell r="J7">
            <v>50.76</v>
          </cell>
          <cell r="K7">
            <v>0</v>
          </cell>
        </row>
        <row r="8">
          <cell r="B8">
            <v>27.129166666666666</v>
          </cell>
          <cell r="C8">
            <v>34.200000000000003</v>
          </cell>
          <cell r="D8">
            <v>23.4</v>
          </cell>
          <cell r="E8">
            <v>73.958333333333329</v>
          </cell>
          <cell r="F8">
            <v>91</v>
          </cell>
          <cell r="G8">
            <v>42</v>
          </cell>
          <cell r="H8">
            <v>20.52</v>
          </cell>
          <cell r="I8" t="str">
            <v>S</v>
          </cell>
          <cell r="J8">
            <v>33.480000000000004</v>
          </cell>
          <cell r="K8">
            <v>0.2</v>
          </cell>
        </row>
        <row r="9">
          <cell r="B9">
            <v>26.183333333333326</v>
          </cell>
          <cell r="C9">
            <v>32.200000000000003</v>
          </cell>
          <cell r="D9">
            <v>21.8</v>
          </cell>
          <cell r="E9">
            <v>73.458333333333329</v>
          </cell>
          <cell r="F9">
            <v>94</v>
          </cell>
          <cell r="G9">
            <v>47</v>
          </cell>
          <cell r="H9">
            <v>19.079999999999998</v>
          </cell>
          <cell r="I9" t="str">
            <v>L</v>
          </cell>
          <cell r="J9">
            <v>32.76</v>
          </cell>
          <cell r="K9">
            <v>11.6</v>
          </cell>
        </row>
        <row r="10">
          <cell r="B10">
            <v>26.666666666666661</v>
          </cell>
          <cell r="C10">
            <v>34.299999999999997</v>
          </cell>
          <cell r="D10">
            <v>22.2</v>
          </cell>
          <cell r="E10">
            <v>67.208333333333329</v>
          </cell>
          <cell r="F10">
            <v>90</v>
          </cell>
          <cell r="G10">
            <v>33</v>
          </cell>
          <cell r="H10">
            <v>20.16</v>
          </cell>
          <cell r="I10" t="str">
            <v>SE</v>
          </cell>
          <cell r="J10">
            <v>45.36</v>
          </cell>
          <cell r="K10">
            <v>0</v>
          </cell>
        </row>
        <row r="11">
          <cell r="B11">
            <v>26.262499999999999</v>
          </cell>
          <cell r="C11">
            <v>33.5</v>
          </cell>
          <cell r="D11">
            <v>22.5</v>
          </cell>
          <cell r="E11">
            <v>67.125</v>
          </cell>
          <cell r="F11">
            <v>84</v>
          </cell>
          <cell r="G11">
            <v>37</v>
          </cell>
          <cell r="H11">
            <v>24.48</v>
          </cell>
          <cell r="I11" t="str">
            <v>L</v>
          </cell>
          <cell r="J11">
            <v>40.32</v>
          </cell>
          <cell r="K11">
            <v>0.8</v>
          </cell>
        </row>
        <row r="12">
          <cell r="B12">
            <v>25.712499999999995</v>
          </cell>
          <cell r="C12">
            <v>32.9</v>
          </cell>
          <cell r="D12">
            <v>22</v>
          </cell>
          <cell r="E12">
            <v>67.958333333333329</v>
          </cell>
          <cell r="F12">
            <v>87</v>
          </cell>
          <cell r="G12">
            <v>39</v>
          </cell>
          <cell r="H12">
            <v>17.64</v>
          </cell>
          <cell r="I12" t="str">
            <v>O</v>
          </cell>
          <cell r="J12">
            <v>40.680000000000007</v>
          </cell>
          <cell r="K12">
            <v>0.2</v>
          </cell>
        </row>
        <row r="13">
          <cell r="B13">
            <v>25.533333333333342</v>
          </cell>
          <cell r="C13">
            <v>32.200000000000003</v>
          </cell>
          <cell r="D13">
            <v>20.5</v>
          </cell>
          <cell r="E13">
            <v>67.166666666666671</v>
          </cell>
          <cell r="F13">
            <v>87</v>
          </cell>
          <cell r="G13">
            <v>40</v>
          </cell>
          <cell r="H13">
            <v>19.079999999999998</v>
          </cell>
          <cell r="I13" t="str">
            <v>SE</v>
          </cell>
          <cell r="J13">
            <v>46.440000000000005</v>
          </cell>
          <cell r="K13">
            <v>0</v>
          </cell>
        </row>
        <row r="14">
          <cell r="B14">
            <v>28.275000000000002</v>
          </cell>
          <cell r="C14">
            <v>34.799999999999997</v>
          </cell>
          <cell r="D14">
            <v>22.8</v>
          </cell>
          <cell r="E14">
            <v>57.541666666666664</v>
          </cell>
          <cell r="F14">
            <v>84</v>
          </cell>
          <cell r="G14">
            <v>28</v>
          </cell>
          <cell r="H14">
            <v>20.16</v>
          </cell>
          <cell r="I14" t="str">
            <v>L</v>
          </cell>
          <cell r="J14">
            <v>37.080000000000005</v>
          </cell>
          <cell r="K14">
            <v>0</v>
          </cell>
        </row>
        <row r="15">
          <cell r="B15">
            <v>28.887500000000003</v>
          </cell>
          <cell r="C15">
            <v>35.200000000000003</v>
          </cell>
          <cell r="D15">
            <v>24.2</v>
          </cell>
          <cell r="E15">
            <v>54.166666666666664</v>
          </cell>
          <cell r="F15">
            <v>80</v>
          </cell>
          <cell r="G15">
            <v>31</v>
          </cell>
          <cell r="H15">
            <v>19.079999999999998</v>
          </cell>
          <cell r="I15" t="str">
            <v>L</v>
          </cell>
          <cell r="J15">
            <v>37.440000000000005</v>
          </cell>
          <cell r="K15">
            <v>0</v>
          </cell>
        </row>
        <row r="16">
          <cell r="B16">
            <v>25.82083333333334</v>
          </cell>
          <cell r="C16">
            <v>32.200000000000003</v>
          </cell>
          <cell r="D16">
            <v>20.9</v>
          </cell>
          <cell r="E16">
            <v>70.541666666666671</v>
          </cell>
          <cell r="F16">
            <v>93</v>
          </cell>
          <cell r="G16">
            <v>42</v>
          </cell>
          <cell r="H16">
            <v>26.64</v>
          </cell>
          <cell r="I16" t="str">
            <v>NO</v>
          </cell>
          <cell r="J16">
            <v>41.4</v>
          </cell>
          <cell r="K16">
            <v>0.8</v>
          </cell>
        </row>
        <row r="17">
          <cell r="B17">
            <v>23.091666666666669</v>
          </cell>
          <cell r="C17">
            <v>28.4</v>
          </cell>
          <cell r="D17">
            <v>20.2</v>
          </cell>
          <cell r="E17">
            <v>85.416666666666671</v>
          </cell>
          <cell r="F17">
            <v>94</v>
          </cell>
          <cell r="G17">
            <v>60</v>
          </cell>
          <cell r="H17">
            <v>19.440000000000001</v>
          </cell>
          <cell r="I17" t="str">
            <v>NE</v>
          </cell>
          <cell r="J17">
            <v>46.800000000000004</v>
          </cell>
          <cell r="K17">
            <v>7.6</v>
          </cell>
        </row>
        <row r="18">
          <cell r="B18">
            <v>23.487499999999997</v>
          </cell>
          <cell r="C18">
            <v>28.2</v>
          </cell>
          <cell r="D18">
            <v>20.100000000000001</v>
          </cell>
          <cell r="E18">
            <v>77.625</v>
          </cell>
          <cell r="F18">
            <v>94</v>
          </cell>
          <cell r="G18">
            <v>53</v>
          </cell>
          <cell r="H18">
            <v>14.04</v>
          </cell>
          <cell r="I18" t="str">
            <v>L</v>
          </cell>
          <cell r="J18">
            <v>25.2</v>
          </cell>
          <cell r="K18">
            <v>0.8</v>
          </cell>
        </row>
        <row r="19">
          <cell r="B19">
            <v>24.674999999999997</v>
          </cell>
          <cell r="C19">
            <v>31.4</v>
          </cell>
          <cell r="D19">
            <v>21.1</v>
          </cell>
          <cell r="E19">
            <v>72.333333333333329</v>
          </cell>
          <cell r="F19">
            <v>90</v>
          </cell>
          <cell r="G19">
            <v>44</v>
          </cell>
          <cell r="H19">
            <v>19.079999999999998</v>
          </cell>
          <cell r="I19" t="str">
            <v>NO</v>
          </cell>
          <cell r="J19">
            <v>48.24</v>
          </cell>
          <cell r="K19">
            <v>0.2</v>
          </cell>
        </row>
        <row r="20">
          <cell r="B20">
            <v>24.608333333333334</v>
          </cell>
          <cell r="C20">
            <v>30.8</v>
          </cell>
          <cell r="D20">
            <v>20.3</v>
          </cell>
          <cell r="E20">
            <v>76.75</v>
          </cell>
          <cell r="F20">
            <v>95</v>
          </cell>
          <cell r="G20">
            <v>46</v>
          </cell>
          <cell r="H20">
            <v>15.48</v>
          </cell>
          <cell r="I20" t="str">
            <v>SE</v>
          </cell>
          <cell r="J20">
            <v>27.36</v>
          </cell>
          <cell r="K20">
            <v>4.8000000000000007</v>
          </cell>
        </row>
        <row r="21">
          <cell r="B21">
            <v>24.279166666666669</v>
          </cell>
          <cell r="C21">
            <v>30.7</v>
          </cell>
          <cell r="D21">
            <v>21.5</v>
          </cell>
          <cell r="E21">
            <v>80.708333333333329</v>
          </cell>
          <cell r="F21">
            <v>93</v>
          </cell>
          <cell r="G21">
            <v>51</v>
          </cell>
          <cell r="H21">
            <v>24.840000000000003</v>
          </cell>
          <cell r="I21" t="str">
            <v>NE</v>
          </cell>
          <cell r="J21">
            <v>39.24</v>
          </cell>
          <cell r="K21">
            <v>1.4</v>
          </cell>
        </row>
        <row r="22">
          <cell r="B22">
            <v>25.687500000000004</v>
          </cell>
          <cell r="C22">
            <v>32.1</v>
          </cell>
          <cell r="D22">
            <v>20.7</v>
          </cell>
          <cell r="E22">
            <v>72.875</v>
          </cell>
          <cell r="F22">
            <v>94</v>
          </cell>
          <cell r="G22">
            <v>44</v>
          </cell>
          <cell r="H22">
            <v>13.32</v>
          </cell>
          <cell r="I22" t="str">
            <v>NE</v>
          </cell>
          <cell r="J22">
            <v>39.96</v>
          </cell>
          <cell r="K22">
            <v>0</v>
          </cell>
        </row>
        <row r="23">
          <cell r="B23">
            <v>27.908333333333335</v>
          </cell>
          <cell r="C23">
            <v>33.9</v>
          </cell>
          <cell r="D23">
            <v>23.1</v>
          </cell>
          <cell r="E23">
            <v>62.083333333333336</v>
          </cell>
          <cell r="F23">
            <v>90</v>
          </cell>
          <cell r="G23">
            <v>28</v>
          </cell>
          <cell r="H23">
            <v>16.559999999999999</v>
          </cell>
          <cell r="I23" t="str">
            <v>L</v>
          </cell>
          <cell r="J23">
            <v>35.28</v>
          </cell>
          <cell r="K23">
            <v>0</v>
          </cell>
        </row>
        <row r="24">
          <cell r="B24">
            <v>28.645833333333339</v>
          </cell>
          <cell r="C24">
            <v>34.799999999999997</v>
          </cell>
          <cell r="D24">
            <v>22.7</v>
          </cell>
          <cell r="E24">
            <v>51.291666666666664</v>
          </cell>
          <cell r="F24">
            <v>83</v>
          </cell>
          <cell r="G24">
            <v>30</v>
          </cell>
          <cell r="H24">
            <v>19.8</v>
          </cell>
          <cell r="I24" t="str">
            <v>L</v>
          </cell>
          <cell r="J24">
            <v>35.64</v>
          </cell>
          <cell r="K24">
            <v>0</v>
          </cell>
        </row>
        <row r="25">
          <cell r="B25">
            <v>28.162499999999994</v>
          </cell>
          <cell r="C25">
            <v>34.799999999999997</v>
          </cell>
          <cell r="D25">
            <v>23.6</v>
          </cell>
          <cell r="E25">
            <v>59.291666666666664</v>
          </cell>
          <cell r="F25">
            <v>79</v>
          </cell>
          <cell r="G25">
            <v>36</v>
          </cell>
          <cell r="H25">
            <v>16.920000000000002</v>
          </cell>
          <cell r="I25" t="str">
            <v>N</v>
          </cell>
          <cell r="J25">
            <v>34.92</v>
          </cell>
          <cell r="K25">
            <v>0.2</v>
          </cell>
        </row>
        <row r="26">
          <cell r="B26">
            <v>27.179166666666664</v>
          </cell>
          <cell r="C26">
            <v>33.200000000000003</v>
          </cell>
          <cell r="D26">
            <v>21.9</v>
          </cell>
          <cell r="E26">
            <v>68.416666666666671</v>
          </cell>
          <cell r="F26">
            <v>93</v>
          </cell>
          <cell r="G26">
            <v>43</v>
          </cell>
          <cell r="H26">
            <v>15.120000000000001</v>
          </cell>
          <cell r="I26" t="str">
            <v>N</v>
          </cell>
          <cell r="J26">
            <v>41.76</v>
          </cell>
          <cell r="K26">
            <v>2.4</v>
          </cell>
        </row>
        <row r="27">
          <cell r="B27">
            <v>26.691666666666666</v>
          </cell>
          <cell r="C27">
            <v>33.1</v>
          </cell>
          <cell r="D27">
            <v>21.6</v>
          </cell>
          <cell r="E27">
            <v>69.25</v>
          </cell>
          <cell r="F27">
            <v>90</v>
          </cell>
          <cell r="G27">
            <v>41</v>
          </cell>
          <cell r="H27">
            <v>16.2</v>
          </cell>
          <cell r="I27" t="str">
            <v>N</v>
          </cell>
          <cell r="J27">
            <v>32.76</v>
          </cell>
          <cell r="K27">
            <v>0</v>
          </cell>
        </row>
        <row r="28">
          <cell r="B28">
            <v>28.487500000000008</v>
          </cell>
          <cell r="C28">
            <v>34</v>
          </cell>
          <cell r="D28">
            <v>23.8</v>
          </cell>
          <cell r="E28">
            <v>60.875</v>
          </cell>
          <cell r="F28">
            <v>84</v>
          </cell>
          <cell r="G28">
            <v>33</v>
          </cell>
          <cell r="H28">
            <v>14.04</v>
          </cell>
          <cell r="I28" t="str">
            <v>NO</v>
          </cell>
          <cell r="J28">
            <v>41.04</v>
          </cell>
          <cell r="K28">
            <v>0.4</v>
          </cell>
        </row>
        <row r="29">
          <cell r="B29">
            <v>25.316666666666663</v>
          </cell>
          <cell r="C29">
            <v>31.3</v>
          </cell>
          <cell r="D29">
            <v>21.1</v>
          </cell>
          <cell r="E29">
            <v>76.041666666666671</v>
          </cell>
          <cell r="F29">
            <v>94</v>
          </cell>
          <cell r="G29">
            <v>47</v>
          </cell>
          <cell r="H29">
            <v>23.759999999999998</v>
          </cell>
          <cell r="I29" t="str">
            <v>NE</v>
          </cell>
          <cell r="J29">
            <v>47.519999999999996</v>
          </cell>
          <cell r="K29">
            <v>3</v>
          </cell>
        </row>
        <row r="30">
          <cell r="B30">
            <v>25.316666666666674</v>
          </cell>
          <cell r="C30">
            <v>31.9</v>
          </cell>
          <cell r="D30">
            <v>21.5</v>
          </cell>
          <cell r="E30">
            <v>76.666666666666671</v>
          </cell>
          <cell r="F30">
            <v>95</v>
          </cell>
          <cell r="G30">
            <v>44</v>
          </cell>
          <cell r="H30">
            <v>34.56</v>
          </cell>
          <cell r="I30" t="str">
            <v>NE</v>
          </cell>
          <cell r="J30">
            <v>60.839999999999996</v>
          </cell>
          <cell r="K30">
            <v>0.4</v>
          </cell>
        </row>
        <row r="31">
          <cell r="B31">
            <v>27.304166666666674</v>
          </cell>
          <cell r="C31">
            <v>34.299999999999997</v>
          </cell>
          <cell r="D31">
            <v>21.7</v>
          </cell>
          <cell r="E31">
            <v>66.375</v>
          </cell>
          <cell r="F31">
            <v>95</v>
          </cell>
          <cell r="G31">
            <v>33</v>
          </cell>
          <cell r="H31">
            <v>42.84</v>
          </cell>
          <cell r="I31" t="str">
            <v>L</v>
          </cell>
          <cell r="J31">
            <v>69.84</v>
          </cell>
          <cell r="K31">
            <v>0.4</v>
          </cell>
        </row>
        <row r="32">
          <cell r="B32">
            <v>26.329166666666669</v>
          </cell>
          <cell r="C32">
            <v>34</v>
          </cell>
          <cell r="D32">
            <v>20.100000000000001</v>
          </cell>
          <cell r="E32">
            <v>64.083333333333329</v>
          </cell>
          <cell r="F32">
            <v>94</v>
          </cell>
          <cell r="G32">
            <v>34</v>
          </cell>
          <cell r="H32">
            <v>15.48</v>
          </cell>
          <cell r="I32" t="str">
            <v>L</v>
          </cell>
          <cell r="J32">
            <v>62.639999999999993</v>
          </cell>
          <cell r="K32">
            <v>0.6</v>
          </cell>
        </row>
        <row r="33">
          <cell r="B33">
            <v>29.104166666666668</v>
          </cell>
          <cell r="C33">
            <v>35.299999999999997</v>
          </cell>
          <cell r="D33">
            <v>22.4</v>
          </cell>
          <cell r="E33">
            <v>49.916666666666664</v>
          </cell>
          <cell r="F33">
            <v>82</v>
          </cell>
          <cell r="G33">
            <v>20</v>
          </cell>
          <cell r="H33">
            <v>20.16</v>
          </cell>
          <cell r="I33" t="str">
            <v>L</v>
          </cell>
          <cell r="J33">
            <v>35.28</v>
          </cell>
          <cell r="K33">
            <v>0</v>
          </cell>
        </row>
        <row r="34">
          <cell r="B34">
            <v>28.666666666666668</v>
          </cell>
          <cell r="C34">
            <v>35.4</v>
          </cell>
          <cell r="D34">
            <v>22.2</v>
          </cell>
          <cell r="E34">
            <v>46.208333333333336</v>
          </cell>
          <cell r="F34">
            <v>71</v>
          </cell>
          <cell r="G34">
            <v>22</v>
          </cell>
          <cell r="H34">
            <v>18.36</v>
          </cell>
          <cell r="I34" t="str">
            <v>NE</v>
          </cell>
          <cell r="J34">
            <v>35.64</v>
          </cell>
          <cell r="K34">
            <v>0</v>
          </cell>
        </row>
        <row r="35">
          <cell r="B35">
            <v>29.795833333333331</v>
          </cell>
          <cell r="C35">
            <v>36.799999999999997</v>
          </cell>
          <cell r="D35">
            <v>23.7</v>
          </cell>
          <cell r="E35">
            <v>49.708333333333336</v>
          </cell>
          <cell r="F35">
            <v>85</v>
          </cell>
          <cell r="G35">
            <v>26</v>
          </cell>
          <cell r="H35">
            <v>21.240000000000002</v>
          </cell>
          <cell r="I35" t="str">
            <v>SE</v>
          </cell>
          <cell r="J35">
            <v>34.200000000000003</v>
          </cell>
          <cell r="K35">
            <v>0</v>
          </cell>
        </row>
        <row r="36">
          <cell r="I36" t="str">
            <v>L</v>
          </cell>
        </row>
      </sheetData>
      <sheetData sheetId="1">
        <row r="5">
          <cell r="B5">
            <v>30.054166666666664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/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26.470833333333331</v>
          </cell>
          <cell r="C5">
            <v>28.9</v>
          </cell>
          <cell r="D5">
            <v>22.1</v>
          </cell>
          <cell r="E5">
            <v>83.333333333333329</v>
          </cell>
          <cell r="F5">
            <v>96</v>
          </cell>
          <cell r="G5">
            <v>67</v>
          </cell>
          <cell r="H5">
            <v>11.879999999999999</v>
          </cell>
          <cell r="I5" t="str">
            <v>N</v>
          </cell>
          <cell r="J5">
            <v>30.6</v>
          </cell>
          <cell r="K5">
            <v>36.200000000000003</v>
          </cell>
        </row>
        <row r="6">
          <cell r="B6">
            <v>28.483333333333331</v>
          </cell>
          <cell r="C6">
            <v>33.9</v>
          </cell>
          <cell r="D6">
            <v>24.7</v>
          </cell>
          <cell r="E6">
            <v>72.75</v>
          </cell>
          <cell r="F6">
            <v>93</v>
          </cell>
          <cell r="G6">
            <v>47</v>
          </cell>
          <cell r="H6">
            <v>25.92</v>
          </cell>
          <cell r="I6" t="str">
            <v>N</v>
          </cell>
          <cell r="J6">
            <v>50.04</v>
          </cell>
          <cell r="K6">
            <v>0</v>
          </cell>
        </row>
        <row r="7">
          <cell r="B7">
            <v>28.379166666666663</v>
          </cell>
          <cell r="C7">
            <v>34.4</v>
          </cell>
          <cell r="D7">
            <v>24</v>
          </cell>
          <cell r="E7">
            <v>73.416666666666671</v>
          </cell>
          <cell r="F7">
            <v>90</v>
          </cell>
          <cell r="G7">
            <v>46</v>
          </cell>
          <cell r="H7">
            <v>12.96</v>
          </cell>
          <cell r="I7" t="str">
            <v>N</v>
          </cell>
          <cell r="J7">
            <v>32.04</v>
          </cell>
          <cell r="K7">
            <v>0.4</v>
          </cell>
        </row>
        <row r="8">
          <cell r="B8">
            <v>24.816666666666666</v>
          </cell>
          <cell r="C8">
            <v>27.3</v>
          </cell>
          <cell r="D8">
            <v>23.1</v>
          </cell>
          <cell r="E8">
            <v>89.625</v>
          </cell>
          <cell r="F8">
            <v>96</v>
          </cell>
          <cell r="G8">
            <v>77</v>
          </cell>
          <cell r="H8">
            <v>10.44</v>
          </cell>
          <cell r="I8" t="str">
            <v>L</v>
          </cell>
          <cell r="J8">
            <v>21.240000000000002</v>
          </cell>
          <cell r="K8">
            <v>40.200000000000003</v>
          </cell>
        </row>
        <row r="9">
          <cell r="B9">
            <v>26.020833333333332</v>
          </cell>
          <cell r="C9">
            <v>35</v>
          </cell>
          <cell r="D9">
            <v>22.1</v>
          </cell>
          <cell r="E9">
            <v>82.125</v>
          </cell>
          <cell r="F9">
            <v>97</v>
          </cell>
          <cell r="G9">
            <v>44</v>
          </cell>
          <cell r="H9">
            <v>10.08</v>
          </cell>
          <cell r="I9" t="str">
            <v>NE</v>
          </cell>
          <cell r="J9">
            <v>39.24</v>
          </cell>
          <cell r="K9">
            <v>2.2000000000000002</v>
          </cell>
        </row>
        <row r="10">
          <cell r="B10">
            <v>26.220833333333331</v>
          </cell>
          <cell r="C10">
            <v>32.700000000000003</v>
          </cell>
          <cell r="D10">
            <v>21.9</v>
          </cell>
          <cell r="E10">
            <v>78.708333333333329</v>
          </cell>
          <cell r="F10">
            <v>95</v>
          </cell>
          <cell r="G10">
            <v>46</v>
          </cell>
          <cell r="H10">
            <v>10.44</v>
          </cell>
          <cell r="I10" t="str">
            <v>NE</v>
          </cell>
          <cell r="J10">
            <v>27.36</v>
          </cell>
          <cell r="K10">
            <v>0</v>
          </cell>
        </row>
        <row r="11">
          <cell r="B11">
            <v>26.695833333333336</v>
          </cell>
          <cell r="C11">
            <v>34</v>
          </cell>
          <cell r="D11">
            <v>21.1</v>
          </cell>
          <cell r="E11">
            <v>74.875</v>
          </cell>
          <cell r="F11">
            <v>95</v>
          </cell>
          <cell r="G11">
            <v>45</v>
          </cell>
          <cell r="H11">
            <v>11.879999999999999</v>
          </cell>
          <cell r="I11" t="str">
            <v>N</v>
          </cell>
          <cell r="J11">
            <v>45.72</v>
          </cell>
          <cell r="K11">
            <v>0</v>
          </cell>
        </row>
        <row r="12">
          <cell r="B12">
            <v>25.216666666666669</v>
          </cell>
          <cell r="C12">
            <v>31.9</v>
          </cell>
          <cell r="D12">
            <v>22.2</v>
          </cell>
          <cell r="E12">
            <v>80.458333333333329</v>
          </cell>
          <cell r="F12">
            <v>92</v>
          </cell>
          <cell r="G12">
            <v>57</v>
          </cell>
          <cell r="H12">
            <v>12.24</v>
          </cell>
          <cell r="I12" t="str">
            <v>NE</v>
          </cell>
          <cell r="J12">
            <v>23.759999999999998</v>
          </cell>
          <cell r="K12">
            <v>2</v>
          </cell>
        </row>
        <row r="13">
          <cell r="B13">
            <v>26.683333333333334</v>
          </cell>
          <cell r="C13">
            <v>33.799999999999997</v>
          </cell>
          <cell r="D13">
            <v>22</v>
          </cell>
          <cell r="E13">
            <v>74.416666666666671</v>
          </cell>
          <cell r="F13">
            <v>94</v>
          </cell>
          <cell r="G13">
            <v>45</v>
          </cell>
          <cell r="H13">
            <v>11.879999999999999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27.8125</v>
          </cell>
          <cell r="C14">
            <v>35.700000000000003</v>
          </cell>
          <cell r="D14">
            <v>20.6</v>
          </cell>
          <cell r="E14">
            <v>69.583333333333329</v>
          </cell>
          <cell r="F14">
            <v>95</v>
          </cell>
          <cell r="G14">
            <v>37</v>
          </cell>
          <cell r="H14">
            <v>10.08</v>
          </cell>
          <cell r="I14" t="str">
            <v>NE</v>
          </cell>
          <cell r="J14">
            <v>24.840000000000003</v>
          </cell>
          <cell r="K14">
            <v>0</v>
          </cell>
        </row>
        <row r="15">
          <cell r="B15">
            <v>28.229166666666671</v>
          </cell>
          <cell r="C15">
            <v>36</v>
          </cell>
          <cell r="D15">
            <v>21.8</v>
          </cell>
          <cell r="E15">
            <v>70.166666666666671</v>
          </cell>
          <cell r="F15">
            <v>92</v>
          </cell>
          <cell r="G15">
            <v>38</v>
          </cell>
          <cell r="H15">
            <v>12.24</v>
          </cell>
          <cell r="I15" t="str">
            <v>NE</v>
          </cell>
          <cell r="J15">
            <v>41.04</v>
          </cell>
          <cell r="K15">
            <v>0</v>
          </cell>
        </row>
        <row r="16">
          <cell r="B16">
            <v>26.583333333333332</v>
          </cell>
          <cell r="C16">
            <v>32.200000000000003</v>
          </cell>
          <cell r="D16">
            <v>21.5</v>
          </cell>
          <cell r="E16">
            <v>72.958333333333329</v>
          </cell>
          <cell r="F16">
            <v>93</v>
          </cell>
          <cell r="G16">
            <v>53</v>
          </cell>
          <cell r="H16">
            <v>15.48</v>
          </cell>
          <cell r="I16" t="str">
            <v>S</v>
          </cell>
          <cell r="J16">
            <v>30.96</v>
          </cell>
          <cell r="K16">
            <v>0</v>
          </cell>
        </row>
        <row r="17">
          <cell r="B17">
            <v>24.737499999999997</v>
          </cell>
          <cell r="C17">
            <v>33.6</v>
          </cell>
          <cell r="D17">
            <v>20.3</v>
          </cell>
          <cell r="E17">
            <v>82.083333333333329</v>
          </cell>
          <cell r="F17">
            <v>94</v>
          </cell>
          <cell r="G17">
            <v>51</v>
          </cell>
          <cell r="H17">
            <v>21.240000000000002</v>
          </cell>
          <cell r="I17" t="str">
            <v>N</v>
          </cell>
          <cell r="J17">
            <v>57.24</v>
          </cell>
          <cell r="K17">
            <v>22.400000000000002</v>
          </cell>
        </row>
        <row r="18">
          <cell r="B18">
            <v>24.958333333333332</v>
          </cell>
          <cell r="C18">
            <v>30.8</v>
          </cell>
          <cell r="D18">
            <v>20.9</v>
          </cell>
          <cell r="E18">
            <v>81.791666666666671</v>
          </cell>
          <cell r="F18">
            <v>95</v>
          </cell>
          <cell r="G18">
            <v>58</v>
          </cell>
          <cell r="H18">
            <v>10.08</v>
          </cell>
          <cell r="I18" t="str">
            <v>NE</v>
          </cell>
          <cell r="J18">
            <v>23.400000000000002</v>
          </cell>
          <cell r="K18">
            <v>14.799999999999999</v>
          </cell>
        </row>
        <row r="19">
          <cell r="B19">
            <v>24.795833333333334</v>
          </cell>
          <cell r="C19">
            <v>30.2</v>
          </cell>
          <cell r="D19">
            <v>21.4</v>
          </cell>
          <cell r="E19">
            <v>81.75</v>
          </cell>
          <cell r="F19">
            <v>94</v>
          </cell>
          <cell r="G19">
            <v>59</v>
          </cell>
          <cell r="H19">
            <v>12.24</v>
          </cell>
          <cell r="I19" t="str">
            <v>NE</v>
          </cell>
          <cell r="J19">
            <v>38.880000000000003</v>
          </cell>
          <cell r="K19">
            <v>6</v>
          </cell>
        </row>
        <row r="20">
          <cell r="B20">
            <v>23.62</v>
          </cell>
          <cell r="C20">
            <v>30.6</v>
          </cell>
          <cell r="D20">
            <v>20.8</v>
          </cell>
          <cell r="E20">
            <v>88.4</v>
          </cell>
          <cell r="F20">
            <v>97</v>
          </cell>
          <cell r="G20">
            <v>61</v>
          </cell>
          <cell r="H20">
            <v>6.84</v>
          </cell>
          <cell r="I20" t="str">
            <v>N</v>
          </cell>
          <cell r="J20">
            <v>15.120000000000001</v>
          </cell>
          <cell r="K20">
            <v>0.2</v>
          </cell>
        </row>
        <row r="21">
          <cell r="B21">
            <v>25.012499999999992</v>
          </cell>
          <cell r="C21">
            <v>33.1</v>
          </cell>
          <cell r="D21">
            <v>22.1</v>
          </cell>
          <cell r="E21">
            <v>82.75</v>
          </cell>
          <cell r="F21">
            <v>96</v>
          </cell>
          <cell r="G21">
            <v>53</v>
          </cell>
          <cell r="H21">
            <v>10.08</v>
          </cell>
          <cell r="I21" t="str">
            <v>N</v>
          </cell>
          <cell r="J21">
            <v>30.96</v>
          </cell>
          <cell r="K21">
            <v>0.60000000000000009</v>
          </cell>
        </row>
        <row r="22">
          <cell r="B22">
            <v>25.525000000000002</v>
          </cell>
          <cell r="C22">
            <v>34.299999999999997</v>
          </cell>
          <cell r="D22">
            <v>21.8</v>
          </cell>
          <cell r="E22">
            <v>80.791666666666671</v>
          </cell>
          <cell r="F22">
            <v>95</v>
          </cell>
          <cell r="G22">
            <v>50</v>
          </cell>
          <cell r="H22">
            <v>10.44</v>
          </cell>
          <cell r="I22" t="str">
            <v>N</v>
          </cell>
          <cell r="J22">
            <v>23.400000000000002</v>
          </cell>
          <cell r="K22">
            <v>0.2</v>
          </cell>
        </row>
        <row r="23">
          <cell r="B23">
            <v>26.454166666666666</v>
          </cell>
          <cell r="C23">
            <v>34.1</v>
          </cell>
          <cell r="D23">
            <v>20.8</v>
          </cell>
          <cell r="E23">
            <v>72.541666666666671</v>
          </cell>
          <cell r="F23">
            <v>92</v>
          </cell>
          <cell r="G23">
            <v>43</v>
          </cell>
          <cell r="H23">
            <v>15.840000000000002</v>
          </cell>
          <cell r="I23" t="str">
            <v>NE</v>
          </cell>
          <cell r="J23">
            <v>32.76</v>
          </cell>
          <cell r="K23">
            <v>0</v>
          </cell>
        </row>
        <row r="24">
          <cell r="B24">
            <v>26.933333333333337</v>
          </cell>
          <cell r="C24">
            <v>34.700000000000003</v>
          </cell>
          <cell r="D24">
            <v>21.5</v>
          </cell>
          <cell r="E24">
            <v>75.458333333333329</v>
          </cell>
          <cell r="F24">
            <v>93</v>
          </cell>
          <cell r="G24">
            <v>46</v>
          </cell>
          <cell r="H24">
            <v>11.879999999999999</v>
          </cell>
          <cell r="I24" t="str">
            <v>NE</v>
          </cell>
          <cell r="J24">
            <v>33.840000000000003</v>
          </cell>
          <cell r="K24">
            <v>0</v>
          </cell>
        </row>
        <row r="25">
          <cell r="B25">
            <v>27.145833333333329</v>
          </cell>
          <cell r="C25">
            <v>34.4</v>
          </cell>
          <cell r="D25">
            <v>21.9</v>
          </cell>
          <cell r="E25">
            <v>73.416666666666671</v>
          </cell>
          <cell r="F25">
            <v>92</v>
          </cell>
          <cell r="G25">
            <v>42</v>
          </cell>
          <cell r="H25">
            <v>15.840000000000002</v>
          </cell>
          <cell r="I25" t="str">
            <v>NE</v>
          </cell>
          <cell r="J25">
            <v>36</v>
          </cell>
          <cell r="K25">
            <v>0</v>
          </cell>
        </row>
        <row r="26">
          <cell r="B26">
            <v>27.425000000000001</v>
          </cell>
          <cell r="C26">
            <v>35.1</v>
          </cell>
          <cell r="D26">
            <v>22.5</v>
          </cell>
          <cell r="E26">
            <v>74.166666666666671</v>
          </cell>
          <cell r="F26">
            <v>92</v>
          </cell>
          <cell r="G26">
            <v>46</v>
          </cell>
          <cell r="H26">
            <v>12.6</v>
          </cell>
          <cell r="I26" t="str">
            <v>N</v>
          </cell>
          <cell r="J26">
            <v>30.240000000000002</v>
          </cell>
          <cell r="K26">
            <v>0</v>
          </cell>
        </row>
        <row r="27">
          <cell r="B27">
            <v>27.441666666666663</v>
          </cell>
          <cell r="C27">
            <v>32.9</v>
          </cell>
          <cell r="D27">
            <v>23.8</v>
          </cell>
          <cell r="E27">
            <v>75.458333333333329</v>
          </cell>
          <cell r="F27">
            <v>89</v>
          </cell>
          <cell r="G27">
            <v>52</v>
          </cell>
          <cell r="H27">
            <v>12.96</v>
          </cell>
          <cell r="I27" t="str">
            <v>N</v>
          </cell>
          <cell r="J27">
            <v>48.24</v>
          </cell>
          <cell r="K27">
            <v>0.60000000000000009</v>
          </cell>
        </row>
        <row r="28">
          <cell r="B28">
            <v>28.074999999999999</v>
          </cell>
          <cell r="C28">
            <v>34.299999999999997</v>
          </cell>
          <cell r="D28">
            <v>23.3</v>
          </cell>
          <cell r="E28">
            <v>70.875</v>
          </cell>
          <cell r="F28">
            <v>89</v>
          </cell>
          <cell r="G28">
            <v>47</v>
          </cell>
          <cell r="H28">
            <v>17.64</v>
          </cell>
          <cell r="I28" t="str">
            <v>N</v>
          </cell>
          <cell r="J28">
            <v>33.840000000000003</v>
          </cell>
          <cell r="K28">
            <v>0</v>
          </cell>
        </row>
        <row r="29">
          <cell r="B29">
            <v>24.754166666666663</v>
          </cell>
          <cell r="C29">
            <v>28.2</v>
          </cell>
          <cell r="D29">
            <v>21.8</v>
          </cell>
          <cell r="E29">
            <v>86.5</v>
          </cell>
          <cell r="F29">
            <v>96</v>
          </cell>
          <cell r="G29">
            <v>71</v>
          </cell>
          <cell r="H29">
            <v>8.64</v>
          </cell>
          <cell r="I29" t="str">
            <v>NE</v>
          </cell>
          <cell r="J29">
            <v>23.040000000000003</v>
          </cell>
          <cell r="K29">
            <v>13.799999999999999</v>
          </cell>
        </row>
        <row r="30">
          <cell r="B30">
            <v>24.741666666666671</v>
          </cell>
          <cell r="C30">
            <v>32.4</v>
          </cell>
          <cell r="D30">
            <v>21.4</v>
          </cell>
          <cell r="E30">
            <v>87</v>
          </cell>
          <cell r="F30">
            <v>99</v>
          </cell>
          <cell r="G30">
            <v>53</v>
          </cell>
          <cell r="H30">
            <v>11.520000000000001</v>
          </cell>
          <cell r="I30" t="str">
            <v>NE</v>
          </cell>
          <cell r="J30">
            <v>33.119999999999997</v>
          </cell>
          <cell r="K30">
            <v>12.6</v>
          </cell>
        </row>
        <row r="31">
          <cell r="B31">
            <v>25.604166666666668</v>
          </cell>
          <cell r="C31">
            <v>33</v>
          </cell>
          <cell r="D31">
            <v>20.8</v>
          </cell>
          <cell r="E31">
            <v>79</v>
          </cell>
          <cell r="F31">
            <v>97</v>
          </cell>
          <cell r="G31">
            <v>45</v>
          </cell>
          <cell r="H31">
            <v>11.520000000000001</v>
          </cell>
          <cell r="I31" t="str">
            <v>N</v>
          </cell>
          <cell r="J31">
            <v>32.04</v>
          </cell>
          <cell r="K31">
            <v>0.2</v>
          </cell>
        </row>
        <row r="32">
          <cell r="B32">
            <v>26.795833333333334</v>
          </cell>
          <cell r="C32">
            <v>35.1</v>
          </cell>
          <cell r="D32">
            <v>21.6</v>
          </cell>
          <cell r="E32">
            <v>74.833333333333329</v>
          </cell>
          <cell r="F32">
            <v>97</v>
          </cell>
          <cell r="G32">
            <v>38</v>
          </cell>
          <cell r="H32">
            <v>10.08</v>
          </cell>
          <cell r="I32" t="str">
            <v>NE</v>
          </cell>
          <cell r="J32">
            <v>34.56</v>
          </cell>
          <cell r="K32">
            <v>4.4000000000000004</v>
          </cell>
        </row>
        <row r="33">
          <cell r="B33">
            <v>25.841666666666669</v>
          </cell>
          <cell r="C33">
            <v>34.5</v>
          </cell>
          <cell r="D33">
            <v>20</v>
          </cell>
          <cell r="E33">
            <v>76.041666666666671</v>
          </cell>
          <cell r="F33">
            <v>97</v>
          </cell>
          <cell r="G33">
            <v>42</v>
          </cell>
          <cell r="H33">
            <v>8.64</v>
          </cell>
          <cell r="I33" t="str">
            <v>NE</v>
          </cell>
          <cell r="J33">
            <v>23.040000000000003</v>
          </cell>
          <cell r="K33">
            <v>0.2</v>
          </cell>
        </row>
        <row r="34">
          <cell r="B34">
            <v>26.516666666666666</v>
          </cell>
          <cell r="C34">
            <v>35.4</v>
          </cell>
          <cell r="D34">
            <v>20.8</v>
          </cell>
          <cell r="E34">
            <v>75.291666666666671</v>
          </cell>
          <cell r="F34">
            <v>98</v>
          </cell>
          <cell r="G34">
            <v>40</v>
          </cell>
          <cell r="H34">
            <v>10.8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B35">
            <v>27.508333333333329</v>
          </cell>
          <cell r="C35">
            <v>36.299999999999997</v>
          </cell>
          <cell r="D35">
            <v>20.5</v>
          </cell>
          <cell r="E35">
            <v>71.958333333333329</v>
          </cell>
          <cell r="F35">
            <v>98</v>
          </cell>
          <cell r="G35">
            <v>35</v>
          </cell>
          <cell r="H35">
            <v>14.4</v>
          </cell>
          <cell r="I35" t="str">
            <v>NE</v>
          </cell>
          <cell r="J35">
            <v>33.840000000000003</v>
          </cell>
          <cell r="K35">
            <v>0.2</v>
          </cell>
        </row>
        <row r="36">
          <cell r="I36" t="str">
            <v>NE</v>
          </cell>
        </row>
      </sheetData>
      <sheetData sheetId="1">
        <row r="5">
          <cell r="B5">
            <v>27.279166666666665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24.112500000000001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25.237500000000001</v>
          </cell>
          <cell r="C5">
            <v>31.2</v>
          </cell>
          <cell r="D5">
            <v>23</v>
          </cell>
          <cell r="E5">
            <v>80.458333333333329</v>
          </cell>
          <cell r="F5">
            <v>92</v>
          </cell>
          <cell r="G5">
            <v>61</v>
          </cell>
          <cell r="H5">
            <v>20.52</v>
          </cell>
          <cell r="I5" t="str">
            <v>N</v>
          </cell>
          <cell r="J5">
            <v>40.32</v>
          </cell>
          <cell r="K5">
            <v>1.2000000000000002</v>
          </cell>
        </row>
        <row r="6">
          <cell r="B6">
            <v>25.804166666666664</v>
          </cell>
          <cell r="C6">
            <v>31.9</v>
          </cell>
          <cell r="D6">
            <v>22.9</v>
          </cell>
          <cell r="E6">
            <v>74.666666666666671</v>
          </cell>
          <cell r="F6">
            <v>86</v>
          </cell>
          <cell r="G6">
            <v>53</v>
          </cell>
          <cell r="H6">
            <v>20.52</v>
          </cell>
          <cell r="I6" t="str">
            <v>N</v>
          </cell>
          <cell r="J6">
            <v>40.680000000000007</v>
          </cell>
          <cell r="K6">
            <v>1.8</v>
          </cell>
        </row>
        <row r="7">
          <cell r="B7">
            <v>26.470833333333331</v>
          </cell>
          <cell r="C7">
            <v>32.799999999999997</v>
          </cell>
          <cell r="D7">
            <v>22.8</v>
          </cell>
          <cell r="E7">
            <v>72</v>
          </cell>
          <cell r="F7">
            <v>86</v>
          </cell>
          <cell r="G7">
            <v>47</v>
          </cell>
          <cell r="H7">
            <v>17.64</v>
          </cell>
          <cell r="I7" t="str">
            <v>N</v>
          </cell>
          <cell r="J7">
            <v>38.159999999999997</v>
          </cell>
          <cell r="K7">
            <v>1.6</v>
          </cell>
        </row>
        <row r="8">
          <cell r="B8">
            <v>26.099999999999998</v>
          </cell>
          <cell r="C8">
            <v>32.700000000000003</v>
          </cell>
          <cell r="D8">
            <v>20.7</v>
          </cell>
          <cell r="E8">
            <v>73.083333333333329</v>
          </cell>
          <cell r="F8">
            <v>94</v>
          </cell>
          <cell r="G8">
            <v>45</v>
          </cell>
          <cell r="H8">
            <v>20.88</v>
          </cell>
          <cell r="I8" t="str">
            <v>L</v>
          </cell>
          <cell r="J8">
            <v>41.04</v>
          </cell>
          <cell r="K8">
            <v>7.4</v>
          </cell>
        </row>
        <row r="9">
          <cell r="B9">
            <v>25.458333333333332</v>
          </cell>
          <cell r="C9">
            <v>32.799999999999997</v>
          </cell>
          <cell r="D9">
            <v>20.7</v>
          </cell>
          <cell r="E9">
            <v>73</v>
          </cell>
          <cell r="F9">
            <v>94</v>
          </cell>
          <cell r="G9">
            <v>43</v>
          </cell>
          <cell r="H9">
            <v>18</v>
          </cell>
          <cell r="I9" t="str">
            <v>L</v>
          </cell>
          <cell r="J9">
            <v>35.28</v>
          </cell>
          <cell r="K9">
            <v>0</v>
          </cell>
        </row>
        <row r="10">
          <cell r="B10">
            <v>26.333333333333339</v>
          </cell>
          <cell r="C10">
            <v>31.2</v>
          </cell>
          <cell r="D10">
            <v>22.2</v>
          </cell>
          <cell r="E10">
            <v>66.458333333333329</v>
          </cell>
          <cell r="F10">
            <v>81</v>
          </cell>
          <cell r="G10">
            <v>49</v>
          </cell>
          <cell r="H10">
            <v>19.440000000000001</v>
          </cell>
          <cell r="I10" t="str">
            <v>SE</v>
          </cell>
          <cell r="J10">
            <v>40.32</v>
          </cell>
          <cell r="K10">
            <v>0</v>
          </cell>
        </row>
        <row r="11">
          <cell r="B11">
            <v>26.275000000000006</v>
          </cell>
          <cell r="C11">
            <v>31.5</v>
          </cell>
          <cell r="D11">
            <v>21.4</v>
          </cell>
          <cell r="E11">
            <v>67</v>
          </cell>
          <cell r="F11">
            <v>87</v>
          </cell>
          <cell r="G11">
            <v>43</v>
          </cell>
          <cell r="H11">
            <v>21.96</v>
          </cell>
          <cell r="I11" t="str">
            <v>N</v>
          </cell>
          <cell r="J11">
            <v>40.32</v>
          </cell>
          <cell r="K11">
            <v>1.2</v>
          </cell>
        </row>
        <row r="12">
          <cell r="B12">
            <v>24.241666666666664</v>
          </cell>
          <cell r="C12">
            <v>31.4</v>
          </cell>
          <cell r="D12">
            <v>19.8</v>
          </cell>
          <cell r="E12">
            <v>72.375</v>
          </cell>
          <cell r="F12">
            <v>92</v>
          </cell>
          <cell r="G12">
            <v>43</v>
          </cell>
          <cell r="H12">
            <v>21.240000000000002</v>
          </cell>
          <cell r="I12" t="str">
            <v>N</v>
          </cell>
          <cell r="J12">
            <v>46.080000000000005</v>
          </cell>
          <cell r="K12">
            <v>0.60000000000000009</v>
          </cell>
        </row>
        <row r="13">
          <cell r="B13">
            <v>24.520833333333329</v>
          </cell>
          <cell r="C13">
            <v>31</v>
          </cell>
          <cell r="D13">
            <v>19.899999999999999</v>
          </cell>
          <cell r="E13">
            <v>73.791666666666671</v>
          </cell>
          <cell r="F13">
            <v>94</v>
          </cell>
          <cell r="G13">
            <v>43</v>
          </cell>
          <cell r="H13">
            <v>15.48</v>
          </cell>
          <cell r="I13" t="str">
            <v>N</v>
          </cell>
          <cell r="J13">
            <v>27.720000000000002</v>
          </cell>
          <cell r="K13">
            <v>4</v>
          </cell>
        </row>
        <row r="14">
          <cell r="B14">
            <v>26.066666666666663</v>
          </cell>
          <cell r="C14">
            <v>33.1</v>
          </cell>
          <cell r="D14">
            <v>18.8</v>
          </cell>
          <cell r="E14">
            <v>62.75</v>
          </cell>
          <cell r="F14">
            <v>87</v>
          </cell>
          <cell r="G14">
            <v>36</v>
          </cell>
          <cell r="H14">
            <v>14.4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24.370833333333326</v>
          </cell>
          <cell r="C15">
            <v>32.5</v>
          </cell>
          <cell r="D15">
            <v>19.600000000000001</v>
          </cell>
          <cell r="E15">
            <v>73.875</v>
          </cell>
          <cell r="F15">
            <v>95</v>
          </cell>
          <cell r="G15">
            <v>46</v>
          </cell>
          <cell r="H15">
            <v>23.040000000000003</v>
          </cell>
          <cell r="I15" t="str">
            <v>N</v>
          </cell>
          <cell r="J15">
            <v>51.480000000000004</v>
          </cell>
          <cell r="K15">
            <v>18.799999999999997</v>
          </cell>
        </row>
        <row r="16">
          <cell r="B16">
            <v>24.020833333333332</v>
          </cell>
          <cell r="C16">
            <v>30.2</v>
          </cell>
          <cell r="D16">
            <v>20.3</v>
          </cell>
          <cell r="E16">
            <v>77.125</v>
          </cell>
          <cell r="F16">
            <v>94</v>
          </cell>
          <cell r="G16">
            <v>51</v>
          </cell>
          <cell r="H16">
            <v>13.68</v>
          </cell>
          <cell r="I16" t="str">
            <v>N</v>
          </cell>
          <cell r="J16">
            <v>24.840000000000003</v>
          </cell>
          <cell r="K16">
            <v>0</v>
          </cell>
        </row>
        <row r="17">
          <cell r="B17">
            <v>23.270833333333339</v>
          </cell>
          <cell r="C17">
            <v>29.6</v>
          </cell>
          <cell r="D17">
            <v>18.600000000000001</v>
          </cell>
          <cell r="E17">
            <v>82.541666666666671</v>
          </cell>
          <cell r="F17">
            <v>95</v>
          </cell>
          <cell r="G17">
            <v>52</v>
          </cell>
          <cell r="H17">
            <v>25.2</v>
          </cell>
          <cell r="I17" t="str">
            <v>N</v>
          </cell>
          <cell r="J17">
            <v>44.28</v>
          </cell>
          <cell r="K17">
            <v>31.6</v>
          </cell>
        </row>
        <row r="18">
          <cell r="B18">
            <v>23.537500000000005</v>
          </cell>
          <cell r="C18">
            <v>30.3</v>
          </cell>
          <cell r="D18">
            <v>19.600000000000001</v>
          </cell>
          <cell r="E18">
            <v>76.083333333333329</v>
          </cell>
          <cell r="F18">
            <v>94</v>
          </cell>
          <cell r="G18">
            <v>42</v>
          </cell>
          <cell r="H18">
            <v>19.440000000000001</v>
          </cell>
          <cell r="I18" t="str">
            <v>NE</v>
          </cell>
          <cell r="J18">
            <v>41.04</v>
          </cell>
          <cell r="K18">
            <v>4.5999999999999996</v>
          </cell>
        </row>
        <row r="19">
          <cell r="B19">
            <v>23.737499999999997</v>
          </cell>
          <cell r="C19">
            <v>28.2</v>
          </cell>
          <cell r="D19">
            <v>20.100000000000001</v>
          </cell>
          <cell r="E19">
            <v>75.375</v>
          </cell>
          <cell r="F19">
            <v>94</v>
          </cell>
          <cell r="G19">
            <v>54</v>
          </cell>
          <cell r="H19">
            <v>16.2</v>
          </cell>
          <cell r="I19" t="str">
            <v>N</v>
          </cell>
          <cell r="J19">
            <v>38.519999999999996</v>
          </cell>
          <cell r="K19">
            <v>0</v>
          </cell>
        </row>
        <row r="20">
          <cell r="B20">
            <v>23.716666666666669</v>
          </cell>
          <cell r="C20">
            <v>28.1</v>
          </cell>
          <cell r="D20">
            <v>19.5</v>
          </cell>
          <cell r="E20">
            <v>77.458333333333329</v>
          </cell>
          <cell r="F20">
            <v>93</v>
          </cell>
          <cell r="G20">
            <v>58</v>
          </cell>
          <cell r="H20">
            <v>10.8</v>
          </cell>
          <cell r="I20" t="str">
            <v>NE</v>
          </cell>
          <cell r="J20">
            <v>30.240000000000002</v>
          </cell>
          <cell r="K20">
            <v>1.5999999999999999</v>
          </cell>
        </row>
        <row r="21">
          <cell r="B21">
            <v>23.925000000000001</v>
          </cell>
          <cell r="C21">
            <v>30.9</v>
          </cell>
          <cell r="D21">
            <v>21.5</v>
          </cell>
          <cell r="E21">
            <v>79.041666666666671</v>
          </cell>
          <cell r="F21">
            <v>89</v>
          </cell>
          <cell r="G21">
            <v>55</v>
          </cell>
          <cell r="H21">
            <v>18.720000000000002</v>
          </cell>
          <cell r="I21" t="str">
            <v>L</v>
          </cell>
          <cell r="J21">
            <v>56.88</v>
          </cell>
          <cell r="K21">
            <v>0.2</v>
          </cell>
        </row>
        <row r="22">
          <cell r="B22">
            <v>23.920833333333334</v>
          </cell>
          <cell r="C22">
            <v>31.7</v>
          </cell>
          <cell r="D22">
            <v>20.100000000000001</v>
          </cell>
          <cell r="E22">
            <v>76.958333333333329</v>
          </cell>
          <cell r="F22">
            <v>92</v>
          </cell>
          <cell r="G22">
            <v>48</v>
          </cell>
          <cell r="H22">
            <v>14.4</v>
          </cell>
          <cell r="I22" t="str">
            <v>N</v>
          </cell>
          <cell r="J22">
            <v>42.84</v>
          </cell>
          <cell r="K22">
            <v>1.2000000000000002</v>
          </cell>
        </row>
        <row r="23">
          <cell r="B23">
            <v>24.237499999999997</v>
          </cell>
          <cell r="C23">
            <v>30.6</v>
          </cell>
          <cell r="D23">
            <v>19.3</v>
          </cell>
          <cell r="E23">
            <v>80</v>
          </cell>
          <cell r="F23">
            <v>93</v>
          </cell>
          <cell r="G23">
            <v>51</v>
          </cell>
          <cell r="H23">
            <v>21.240000000000002</v>
          </cell>
          <cell r="I23" t="str">
            <v>N</v>
          </cell>
          <cell r="J23">
            <v>34.56</v>
          </cell>
          <cell r="K23">
            <v>12.6</v>
          </cell>
        </row>
        <row r="24">
          <cell r="B24">
            <v>24.929166666666671</v>
          </cell>
          <cell r="C24">
            <v>32.4</v>
          </cell>
          <cell r="D24">
            <v>19.7</v>
          </cell>
          <cell r="E24">
            <v>77.833333333333329</v>
          </cell>
          <cell r="F24">
            <v>94</v>
          </cell>
          <cell r="G24">
            <v>48</v>
          </cell>
          <cell r="H24">
            <v>19.440000000000001</v>
          </cell>
          <cell r="I24" t="str">
            <v>L</v>
          </cell>
          <cell r="J24">
            <v>37.080000000000005</v>
          </cell>
          <cell r="K24">
            <v>4.8</v>
          </cell>
        </row>
        <row r="25">
          <cell r="B25">
            <v>24.245833333333334</v>
          </cell>
          <cell r="C25">
            <v>30.9</v>
          </cell>
          <cell r="D25">
            <v>20.6</v>
          </cell>
          <cell r="E25">
            <v>80.458333333333329</v>
          </cell>
          <cell r="F25">
            <v>92</v>
          </cell>
          <cell r="G25">
            <v>51</v>
          </cell>
          <cell r="H25">
            <v>17.28</v>
          </cell>
          <cell r="I25" t="str">
            <v>N</v>
          </cell>
          <cell r="J25">
            <v>37.080000000000005</v>
          </cell>
          <cell r="K25">
            <v>4.8</v>
          </cell>
        </row>
        <row r="26">
          <cell r="B26">
            <v>24.825000000000003</v>
          </cell>
          <cell r="C26">
            <v>30.8</v>
          </cell>
          <cell r="D26">
            <v>20</v>
          </cell>
          <cell r="E26">
            <v>78.041666666666671</v>
          </cell>
          <cell r="F26">
            <v>93</v>
          </cell>
          <cell r="G26">
            <v>51</v>
          </cell>
          <cell r="H26">
            <v>17.28</v>
          </cell>
          <cell r="I26" t="str">
            <v>N</v>
          </cell>
          <cell r="J26">
            <v>32.4</v>
          </cell>
          <cell r="K26">
            <v>0.2</v>
          </cell>
        </row>
        <row r="27">
          <cell r="B27">
            <v>24.708333333333332</v>
          </cell>
          <cell r="C27">
            <v>30.4</v>
          </cell>
          <cell r="D27">
            <v>21.2</v>
          </cell>
          <cell r="E27">
            <v>77.083333333333329</v>
          </cell>
          <cell r="F27">
            <v>92</v>
          </cell>
          <cell r="G27">
            <v>52</v>
          </cell>
          <cell r="H27">
            <v>20.88</v>
          </cell>
          <cell r="I27" t="str">
            <v>N</v>
          </cell>
          <cell r="J27">
            <v>41.04</v>
          </cell>
          <cell r="K27">
            <v>0.2</v>
          </cell>
        </row>
        <row r="28">
          <cell r="B28">
            <v>24.829166666666666</v>
          </cell>
          <cell r="C28">
            <v>30.7</v>
          </cell>
          <cell r="D28">
            <v>21.5</v>
          </cell>
          <cell r="E28">
            <v>75.75</v>
          </cell>
          <cell r="F28">
            <v>90</v>
          </cell>
          <cell r="G28">
            <v>52</v>
          </cell>
          <cell r="H28">
            <v>18.36</v>
          </cell>
          <cell r="I28" t="str">
            <v>N</v>
          </cell>
          <cell r="J28">
            <v>50.4</v>
          </cell>
          <cell r="K28">
            <v>0</v>
          </cell>
        </row>
        <row r="29">
          <cell r="B29">
            <v>22.537499999999998</v>
          </cell>
          <cell r="C29">
            <v>25.5</v>
          </cell>
          <cell r="D29">
            <v>18.600000000000001</v>
          </cell>
          <cell r="E29">
            <v>83.291666666666671</v>
          </cell>
          <cell r="F29">
            <v>95</v>
          </cell>
          <cell r="G29">
            <v>69</v>
          </cell>
          <cell r="H29">
            <v>19.8</v>
          </cell>
          <cell r="I29" t="str">
            <v>N</v>
          </cell>
          <cell r="J29">
            <v>47.519999999999996</v>
          </cell>
          <cell r="K29">
            <v>42.4</v>
          </cell>
        </row>
        <row r="30">
          <cell r="B30">
            <v>24.316666666666666</v>
          </cell>
          <cell r="C30">
            <v>31.9</v>
          </cell>
          <cell r="D30">
            <v>19.7</v>
          </cell>
          <cell r="E30">
            <v>75.916666666666671</v>
          </cell>
          <cell r="F30">
            <v>94</v>
          </cell>
          <cell r="G30">
            <v>42</v>
          </cell>
          <cell r="H30">
            <v>15.48</v>
          </cell>
          <cell r="I30" t="str">
            <v>NE</v>
          </cell>
          <cell r="J30">
            <v>43.56</v>
          </cell>
          <cell r="K30">
            <v>2.8</v>
          </cell>
        </row>
        <row r="31">
          <cell r="B31">
            <v>24.033333333333335</v>
          </cell>
          <cell r="C31">
            <v>31.6</v>
          </cell>
          <cell r="D31">
            <v>18.899999999999999</v>
          </cell>
          <cell r="E31">
            <v>74.375</v>
          </cell>
          <cell r="F31">
            <v>94</v>
          </cell>
          <cell r="G31">
            <v>43</v>
          </cell>
          <cell r="H31">
            <v>12.6</v>
          </cell>
          <cell r="I31" t="str">
            <v>N</v>
          </cell>
          <cell r="J31">
            <v>28.08</v>
          </cell>
          <cell r="K31">
            <v>1</v>
          </cell>
        </row>
        <row r="32">
          <cell r="B32">
            <v>23.712500000000002</v>
          </cell>
          <cell r="C32">
            <v>31.1</v>
          </cell>
          <cell r="D32">
            <v>19.600000000000001</v>
          </cell>
          <cell r="E32">
            <v>74.791666666666671</v>
          </cell>
          <cell r="F32">
            <v>93</v>
          </cell>
          <cell r="G32">
            <v>45</v>
          </cell>
          <cell r="H32">
            <v>12.6</v>
          </cell>
          <cell r="I32" t="str">
            <v>N</v>
          </cell>
          <cell r="J32">
            <v>46.440000000000005</v>
          </cell>
          <cell r="K32">
            <v>4</v>
          </cell>
        </row>
        <row r="33">
          <cell r="B33">
            <v>23.937500000000004</v>
          </cell>
          <cell r="C33">
            <v>32.299999999999997</v>
          </cell>
          <cell r="D33">
            <v>19.3</v>
          </cell>
          <cell r="E33">
            <v>71.958333333333329</v>
          </cell>
          <cell r="F33">
            <v>92</v>
          </cell>
          <cell r="G33">
            <v>41</v>
          </cell>
          <cell r="H33">
            <v>11.16</v>
          </cell>
          <cell r="I33" t="str">
            <v>N</v>
          </cell>
          <cell r="J33">
            <v>43.92</v>
          </cell>
          <cell r="K33">
            <v>9.8000000000000007</v>
          </cell>
        </row>
        <row r="34">
          <cell r="B34">
            <v>25.583333333333329</v>
          </cell>
          <cell r="C34">
            <v>32.799999999999997</v>
          </cell>
          <cell r="D34">
            <v>19.100000000000001</v>
          </cell>
          <cell r="E34">
            <v>64.041666666666671</v>
          </cell>
          <cell r="F34">
            <v>88</v>
          </cell>
          <cell r="G34">
            <v>34</v>
          </cell>
          <cell r="H34">
            <v>20.88</v>
          </cell>
          <cell r="I34" t="str">
            <v>N</v>
          </cell>
          <cell r="J34">
            <v>33.119999999999997</v>
          </cell>
          <cell r="K34">
            <v>0</v>
          </cell>
        </row>
        <row r="35">
          <cell r="B35">
            <v>24.970833333333331</v>
          </cell>
          <cell r="C35">
            <v>32.799999999999997</v>
          </cell>
          <cell r="D35">
            <v>21</v>
          </cell>
          <cell r="E35">
            <v>71.166666666666671</v>
          </cell>
          <cell r="F35">
            <v>87</v>
          </cell>
          <cell r="G35">
            <v>43</v>
          </cell>
          <cell r="H35">
            <v>12.6</v>
          </cell>
          <cell r="I35" t="str">
            <v>L</v>
          </cell>
          <cell r="J35">
            <v>45.72</v>
          </cell>
          <cell r="K35">
            <v>2</v>
          </cell>
        </row>
        <row r="36">
          <cell r="I36" t="str">
            <v>N</v>
          </cell>
        </row>
      </sheetData>
      <sheetData sheetId="1">
        <row r="5">
          <cell r="B5">
            <v>26.370833333333326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25.045833333333331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26.112499999999994</v>
          </cell>
          <cell r="C5">
            <v>34.799999999999997</v>
          </cell>
          <cell r="D5">
            <v>22.3</v>
          </cell>
          <cell r="E5">
            <v>77.333333333333329</v>
          </cell>
          <cell r="F5">
            <v>95</v>
          </cell>
          <cell r="G5">
            <v>38</v>
          </cell>
          <cell r="H5">
            <v>14.04</v>
          </cell>
          <cell r="I5" t="str">
            <v>NO</v>
          </cell>
          <cell r="J5">
            <v>31.319999999999997</v>
          </cell>
          <cell r="K5">
            <v>4.8000000000000007</v>
          </cell>
        </row>
        <row r="6">
          <cell r="B6">
            <v>26.920833333333324</v>
          </cell>
          <cell r="C6">
            <v>34.5</v>
          </cell>
          <cell r="D6">
            <v>22.4</v>
          </cell>
          <cell r="E6">
            <v>74.25</v>
          </cell>
          <cell r="F6">
            <v>94</v>
          </cell>
          <cell r="G6">
            <v>37</v>
          </cell>
          <cell r="H6">
            <v>12.6</v>
          </cell>
          <cell r="I6" t="str">
            <v>NO</v>
          </cell>
          <cell r="J6">
            <v>26.64</v>
          </cell>
          <cell r="K6">
            <v>0</v>
          </cell>
        </row>
        <row r="7">
          <cell r="B7">
            <v>28.112499999999994</v>
          </cell>
          <cell r="C7">
            <v>36</v>
          </cell>
          <cell r="D7">
            <v>21.6</v>
          </cell>
          <cell r="E7">
            <v>65.208333333333329</v>
          </cell>
          <cell r="F7">
            <v>92</v>
          </cell>
          <cell r="G7">
            <v>33</v>
          </cell>
          <cell r="H7">
            <v>12.24</v>
          </cell>
          <cell r="I7" t="str">
            <v>O</v>
          </cell>
          <cell r="J7">
            <v>25.56</v>
          </cell>
          <cell r="K7">
            <v>0.4</v>
          </cell>
        </row>
        <row r="8">
          <cell r="B8">
            <v>27.783333333333335</v>
          </cell>
          <cell r="C8">
            <v>35.299999999999997</v>
          </cell>
          <cell r="D8">
            <v>22</v>
          </cell>
          <cell r="E8">
            <v>63.208333333333336</v>
          </cell>
          <cell r="F8">
            <v>88</v>
          </cell>
          <cell r="G8">
            <v>32</v>
          </cell>
          <cell r="H8">
            <v>10.8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27.195833333333329</v>
          </cell>
          <cell r="C9">
            <v>35.4</v>
          </cell>
          <cell r="D9">
            <v>22.7</v>
          </cell>
          <cell r="E9">
            <v>65.041666666666671</v>
          </cell>
          <cell r="F9">
            <v>86</v>
          </cell>
          <cell r="G9">
            <v>30</v>
          </cell>
          <cell r="H9">
            <v>15.48</v>
          </cell>
          <cell r="I9" t="str">
            <v>SE</v>
          </cell>
          <cell r="J9">
            <v>34.56</v>
          </cell>
          <cell r="K9">
            <v>0</v>
          </cell>
        </row>
        <row r="10">
          <cell r="B10">
            <v>27.195833333333329</v>
          </cell>
          <cell r="C10">
            <v>35.1</v>
          </cell>
          <cell r="D10">
            <v>21</v>
          </cell>
          <cell r="E10">
            <v>60.291666666666664</v>
          </cell>
          <cell r="F10">
            <v>89</v>
          </cell>
          <cell r="G10">
            <v>27</v>
          </cell>
          <cell r="H10">
            <v>7.5600000000000005</v>
          </cell>
          <cell r="I10" t="str">
            <v>O</v>
          </cell>
          <cell r="J10">
            <v>30.240000000000002</v>
          </cell>
          <cell r="K10">
            <v>0</v>
          </cell>
        </row>
        <row r="11">
          <cell r="B11">
            <v>25.366666666666664</v>
          </cell>
          <cell r="C11">
            <v>34.6</v>
          </cell>
          <cell r="D11">
            <v>21</v>
          </cell>
          <cell r="E11">
            <v>67.458333333333329</v>
          </cell>
          <cell r="F11">
            <v>83</v>
          </cell>
          <cell r="G11">
            <v>30</v>
          </cell>
          <cell r="H11">
            <v>9.3600000000000012</v>
          </cell>
          <cell r="I11" t="str">
            <v>O</v>
          </cell>
          <cell r="J11">
            <v>54</v>
          </cell>
          <cell r="K11">
            <v>3.8000000000000003</v>
          </cell>
        </row>
        <row r="12">
          <cell r="B12">
            <v>24.720833333333342</v>
          </cell>
          <cell r="C12">
            <v>33.6</v>
          </cell>
          <cell r="D12">
            <v>19.899999999999999</v>
          </cell>
          <cell r="E12">
            <v>71.333333333333329</v>
          </cell>
          <cell r="F12">
            <v>93</v>
          </cell>
          <cell r="G12">
            <v>31</v>
          </cell>
          <cell r="H12">
            <v>17.28</v>
          </cell>
          <cell r="I12" t="str">
            <v>O</v>
          </cell>
          <cell r="J12">
            <v>47.519999999999996</v>
          </cell>
          <cell r="K12">
            <v>15.399999999999999</v>
          </cell>
        </row>
        <row r="13">
          <cell r="B13">
            <v>24.979166666666671</v>
          </cell>
          <cell r="C13">
            <v>32.700000000000003</v>
          </cell>
          <cell r="D13">
            <v>20.100000000000001</v>
          </cell>
          <cell r="E13">
            <v>68.625</v>
          </cell>
          <cell r="F13">
            <v>93</v>
          </cell>
          <cell r="G13">
            <v>34</v>
          </cell>
          <cell r="H13">
            <v>11.16</v>
          </cell>
          <cell r="I13" t="str">
            <v>L</v>
          </cell>
          <cell r="J13">
            <v>26.28</v>
          </cell>
          <cell r="K13">
            <v>0</v>
          </cell>
        </row>
        <row r="14">
          <cell r="B14">
            <v>27</v>
          </cell>
          <cell r="C14">
            <v>34.4</v>
          </cell>
          <cell r="D14">
            <v>20.399999999999999</v>
          </cell>
          <cell r="E14">
            <v>62.916666666666664</v>
          </cell>
          <cell r="F14">
            <v>92</v>
          </cell>
          <cell r="G14">
            <v>28</v>
          </cell>
          <cell r="H14">
            <v>7.5600000000000005</v>
          </cell>
          <cell r="I14" t="str">
            <v>O</v>
          </cell>
          <cell r="J14">
            <v>25.92</v>
          </cell>
          <cell r="K14">
            <v>0</v>
          </cell>
        </row>
        <row r="15">
          <cell r="B15">
            <v>25.216666666666665</v>
          </cell>
          <cell r="C15">
            <v>32</v>
          </cell>
          <cell r="D15">
            <v>21</v>
          </cell>
          <cell r="E15">
            <v>70.583333333333329</v>
          </cell>
          <cell r="F15">
            <v>90</v>
          </cell>
          <cell r="G15">
            <v>42</v>
          </cell>
          <cell r="H15">
            <v>10.8</v>
          </cell>
          <cell r="I15" t="str">
            <v>SO</v>
          </cell>
          <cell r="J15">
            <v>40.680000000000007</v>
          </cell>
          <cell r="K15">
            <v>4.4000000000000004</v>
          </cell>
        </row>
        <row r="16">
          <cell r="B16">
            <v>24.499999999999996</v>
          </cell>
          <cell r="C16">
            <v>31.5</v>
          </cell>
          <cell r="D16">
            <v>20.100000000000001</v>
          </cell>
          <cell r="E16">
            <v>74.416666666666671</v>
          </cell>
          <cell r="F16">
            <v>92</v>
          </cell>
          <cell r="G16">
            <v>45</v>
          </cell>
          <cell r="H16">
            <v>17.28</v>
          </cell>
          <cell r="I16" t="str">
            <v>O</v>
          </cell>
          <cell r="J16">
            <v>44.64</v>
          </cell>
          <cell r="K16">
            <v>19</v>
          </cell>
        </row>
        <row r="17">
          <cell r="B17">
            <v>23.6875</v>
          </cell>
          <cell r="C17">
            <v>29.9</v>
          </cell>
          <cell r="D17">
            <v>20.8</v>
          </cell>
          <cell r="E17">
            <v>78.625</v>
          </cell>
          <cell r="F17">
            <v>94</v>
          </cell>
          <cell r="G17">
            <v>53</v>
          </cell>
          <cell r="H17">
            <v>9</v>
          </cell>
          <cell r="I17" t="str">
            <v>SO</v>
          </cell>
          <cell r="J17">
            <v>27.36</v>
          </cell>
          <cell r="K17">
            <v>2.2000000000000002</v>
          </cell>
        </row>
        <row r="18">
          <cell r="B18">
            <v>23.108333333333334</v>
          </cell>
          <cell r="C18">
            <v>30.4</v>
          </cell>
          <cell r="D18">
            <v>19.600000000000001</v>
          </cell>
          <cell r="E18">
            <v>77.833333333333329</v>
          </cell>
          <cell r="F18">
            <v>94</v>
          </cell>
          <cell r="G18">
            <v>48</v>
          </cell>
          <cell r="H18">
            <v>18</v>
          </cell>
          <cell r="I18" t="str">
            <v>SE</v>
          </cell>
          <cell r="J18">
            <v>50.4</v>
          </cell>
          <cell r="K18">
            <v>2.4</v>
          </cell>
        </row>
        <row r="19">
          <cell r="B19">
            <v>23.729166666666671</v>
          </cell>
          <cell r="C19">
            <v>32</v>
          </cell>
          <cell r="D19">
            <v>19.5</v>
          </cell>
          <cell r="E19">
            <v>76.958333333333329</v>
          </cell>
          <cell r="F19">
            <v>95</v>
          </cell>
          <cell r="G19">
            <v>40</v>
          </cell>
          <cell r="H19">
            <v>9.7200000000000006</v>
          </cell>
          <cell r="I19" t="str">
            <v>O</v>
          </cell>
          <cell r="J19">
            <v>23.400000000000002</v>
          </cell>
          <cell r="K19">
            <v>0</v>
          </cell>
        </row>
        <row r="20">
          <cell r="B20">
            <v>24.999999999999996</v>
          </cell>
          <cell r="C20">
            <v>32.299999999999997</v>
          </cell>
          <cell r="D20">
            <v>20.399999999999999</v>
          </cell>
          <cell r="E20">
            <v>70.458333333333329</v>
          </cell>
          <cell r="F20">
            <v>91</v>
          </cell>
          <cell r="G20">
            <v>40</v>
          </cell>
          <cell r="H20">
            <v>13.32</v>
          </cell>
          <cell r="I20" t="str">
            <v>O</v>
          </cell>
          <cell r="J20">
            <v>38.880000000000003</v>
          </cell>
          <cell r="K20">
            <v>0.4</v>
          </cell>
        </row>
        <row r="21">
          <cell r="B21">
            <v>25.716666666666669</v>
          </cell>
          <cell r="C21">
            <v>33.799999999999997</v>
          </cell>
          <cell r="D21">
            <v>21.2</v>
          </cell>
          <cell r="E21">
            <v>69.208333333333329</v>
          </cell>
          <cell r="F21">
            <v>91</v>
          </cell>
          <cell r="G21">
            <v>33</v>
          </cell>
          <cell r="H21">
            <v>10.08</v>
          </cell>
          <cell r="I21" t="str">
            <v>SO</v>
          </cell>
          <cell r="J21">
            <v>33.480000000000004</v>
          </cell>
          <cell r="K21">
            <v>2</v>
          </cell>
        </row>
        <row r="22">
          <cell r="B22">
            <v>24.770833333333332</v>
          </cell>
          <cell r="C22">
            <v>31.1</v>
          </cell>
          <cell r="D22">
            <v>20.7</v>
          </cell>
          <cell r="E22">
            <v>74.875</v>
          </cell>
          <cell r="F22">
            <v>94</v>
          </cell>
          <cell r="G22">
            <v>49</v>
          </cell>
          <cell r="H22">
            <v>9.7200000000000006</v>
          </cell>
          <cell r="I22" t="str">
            <v>NO</v>
          </cell>
          <cell r="J22">
            <v>25.2</v>
          </cell>
          <cell r="K22">
            <v>7.4</v>
          </cell>
        </row>
        <row r="23">
          <cell r="B23">
            <v>25.779166666666665</v>
          </cell>
          <cell r="C23">
            <v>33.299999999999997</v>
          </cell>
          <cell r="D23">
            <v>20.6</v>
          </cell>
          <cell r="E23">
            <v>71.666666666666671</v>
          </cell>
          <cell r="F23">
            <v>93</v>
          </cell>
          <cell r="G23">
            <v>38</v>
          </cell>
          <cell r="H23">
            <v>11.16</v>
          </cell>
          <cell r="I23" t="str">
            <v>O</v>
          </cell>
          <cell r="J23">
            <v>34.200000000000003</v>
          </cell>
          <cell r="K23">
            <v>0.8</v>
          </cell>
        </row>
        <row r="24">
          <cell r="B24">
            <v>26.799999999999997</v>
          </cell>
          <cell r="C24">
            <v>33.4</v>
          </cell>
          <cell r="D24">
            <v>20.7</v>
          </cell>
          <cell r="E24">
            <v>65.166666666666671</v>
          </cell>
          <cell r="F24">
            <v>92</v>
          </cell>
          <cell r="G24">
            <v>35</v>
          </cell>
          <cell r="H24">
            <v>11.520000000000001</v>
          </cell>
          <cell r="I24" t="str">
            <v>O</v>
          </cell>
          <cell r="J24">
            <v>23.400000000000002</v>
          </cell>
          <cell r="K24">
            <v>0</v>
          </cell>
        </row>
        <row r="25">
          <cell r="B25">
            <v>25.320833333333336</v>
          </cell>
          <cell r="C25">
            <v>29.7</v>
          </cell>
          <cell r="D25">
            <v>21.5</v>
          </cell>
          <cell r="E25">
            <v>72.833333333333329</v>
          </cell>
          <cell r="F25">
            <v>90</v>
          </cell>
          <cell r="G25">
            <v>54</v>
          </cell>
          <cell r="H25">
            <v>18.720000000000002</v>
          </cell>
          <cell r="I25" t="str">
            <v>N</v>
          </cell>
          <cell r="J25">
            <v>43.2</v>
          </cell>
          <cell r="K25">
            <v>3.4000000000000004</v>
          </cell>
        </row>
        <row r="26">
          <cell r="B26">
            <v>25.333333333333332</v>
          </cell>
          <cell r="C26">
            <v>31.2</v>
          </cell>
          <cell r="D26">
            <v>22.3</v>
          </cell>
          <cell r="E26">
            <v>75.833333333333329</v>
          </cell>
          <cell r="F26">
            <v>94</v>
          </cell>
          <cell r="G26">
            <v>50</v>
          </cell>
          <cell r="H26">
            <v>18</v>
          </cell>
          <cell r="I26" t="str">
            <v>N</v>
          </cell>
          <cell r="J26">
            <v>32.76</v>
          </cell>
          <cell r="K26">
            <v>0.4</v>
          </cell>
        </row>
        <row r="27">
          <cell r="B27">
            <v>24.933333333333334</v>
          </cell>
          <cell r="C27">
            <v>32.4</v>
          </cell>
          <cell r="D27">
            <v>20.399999999999999</v>
          </cell>
          <cell r="E27">
            <v>72.791666666666671</v>
          </cell>
          <cell r="F27">
            <v>91</v>
          </cell>
          <cell r="G27">
            <v>42</v>
          </cell>
          <cell r="H27">
            <v>16.2</v>
          </cell>
          <cell r="I27" t="str">
            <v>NO</v>
          </cell>
          <cell r="J27">
            <v>37.440000000000005</v>
          </cell>
          <cell r="K27">
            <v>0.8</v>
          </cell>
        </row>
        <row r="28">
          <cell r="B28">
            <v>25.612499999999997</v>
          </cell>
          <cell r="C28">
            <v>33.9</v>
          </cell>
          <cell r="D28">
            <v>21.2</v>
          </cell>
          <cell r="E28">
            <v>74.083333333333329</v>
          </cell>
          <cell r="F28">
            <v>93</v>
          </cell>
          <cell r="G28">
            <v>36</v>
          </cell>
          <cell r="H28">
            <v>16.559999999999999</v>
          </cell>
          <cell r="I28" t="str">
            <v>O</v>
          </cell>
          <cell r="J28">
            <v>48.6</v>
          </cell>
          <cell r="K28">
            <v>1.2</v>
          </cell>
        </row>
        <row r="29">
          <cell r="B29">
            <v>24.25</v>
          </cell>
          <cell r="C29">
            <v>31.1</v>
          </cell>
          <cell r="D29">
            <v>20.8</v>
          </cell>
          <cell r="E29">
            <v>77.25</v>
          </cell>
          <cell r="F29">
            <v>94</v>
          </cell>
          <cell r="G29">
            <v>44</v>
          </cell>
          <cell r="H29">
            <v>11.879999999999999</v>
          </cell>
          <cell r="I29" t="str">
            <v>L</v>
          </cell>
          <cell r="J29">
            <v>24.12</v>
          </cell>
          <cell r="K29">
            <v>4.4000000000000004</v>
          </cell>
        </row>
        <row r="30">
          <cell r="B30">
            <v>24.079166666666662</v>
          </cell>
          <cell r="C30">
            <v>30.7</v>
          </cell>
          <cell r="D30">
            <v>19.899999999999999</v>
          </cell>
          <cell r="E30">
            <v>76.458333333333329</v>
          </cell>
          <cell r="F30">
            <v>94</v>
          </cell>
          <cell r="G30">
            <v>46</v>
          </cell>
          <cell r="H30">
            <v>9</v>
          </cell>
          <cell r="I30" t="str">
            <v>O</v>
          </cell>
          <cell r="J30">
            <v>23.040000000000003</v>
          </cell>
          <cell r="K30">
            <v>1.5999999999999999</v>
          </cell>
        </row>
        <row r="31">
          <cell r="B31">
            <v>24.583333333333332</v>
          </cell>
          <cell r="C31">
            <v>33</v>
          </cell>
          <cell r="D31">
            <v>19.100000000000001</v>
          </cell>
          <cell r="E31">
            <v>70</v>
          </cell>
          <cell r="F31">
            <v>92</v>
          </cell>
          <cell r="G31">
            <v>35</v>
          </cell>
          <cell r="H31">
            <v>16.559999999999999</v>
          </cell>
          <cell r="I31" t="str">
            <v>O</v>
          </cell>
          <cell r="J31">
            <v>59.04</v>
          </cell>
          <cell r="K31">
            <v>0</v>
          </cell>
        </row>
        <row r="32">
          <cell r="B32">
            <v>24.979166666666671</v>
          </cell>
          <cell r="C32">
            <v>32.799999999999997</v>
          </cell>
          <cell r="D32">
            <v>18.600000000000001</v>
          </cell>
          <cell r="E32">
            <v>68.875</v>
          </cell>
          <cell r="F32">
            <v>94</v>
          </cell>
          <cell r="G32">
            <v>37</v>
          </cell>
          <cell r="H32">
            <v>11.879999999999999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26.175000000000001</v>
          </cell>
          <cell r="C33">
            <v>33.799999999999997</v>
          </cell>
          <cell r="D33">
            <v>19.600000000000001</v>
          </cell>
          <cell r="E33">
            <v>60.708333333333336</v>
          </cell>
          <cell r="F33">
            <v>91</v>
          </cell>
          <cell r="G33">
            <v>28</v>
          </cell>
          <cell r="H33">
            <v>18.36</v>
          </cell>
          <cell r="I33" t="str">
            <v>L</v>
          </cell>
          <cell r="J33">
            <v>48.6</v>
          </cell>
          <cell r="K33">
            <v>0</v>
          </cell>
        </row>
        <row r="34">
          <cell r="B34">
            <v>27.05</v>
          </cell>
          <cell r="C34">
            <v>34.5</v>
          </cell>
          <cell r="D34">
            <v>20.9</v>
          </cell>
          <cell r="E34">
            <v>58.25</v>
          </cell>
          <cell r="F34">
            <v>86</v>
          </cell>
          <cell r="G34">
            <v>27</v>
          </cell>
          <cell r="H34">
            <v>15.840000000000002</v>
          </cell>
          <cell r="I34" t="str">
            <v>L</v>
          </cell>
          <cell r="J34">
            <v>32.04</v>
          </cell>
          <cell r="K34">
            <v>0</v>
          </cell>
        </row>
        <row r="35">
          <cell r="B35">
            <v>28.437499999999996</v>
          </cell>
          <cell r="C35">
            <v>35.299999999999997</v>
          </cell>
          <cell r="D35">
            <v>22.1</v>
          </cell>
          <cell r="E35">
            <v>53.166666666666664</v>
          </cell>
          <cell r="F35">
            <v>83</v>
          </cell>
          <cell r="G35">
            <v>26</v>
          </cell>
          <cell r="H35">
            <v>19.440000000000001</v>
          </cell>
          <cell r="I35" t="str">
            <v>L</v>
          </cell>
          <cell r="J35">
            <v>31.680000000000003</v>
          </cell>
          <cell r="K35">
            <v>0</v>
          </cell>
        </row>
        <row r="36">
          <cell r="I36" t="str">
            <v>O</v>
          </cell>
        </row>
      </sheetData>
      <sheetData sheetId="1">
        <row r="5">
          <cell r="B5">
            <v>27.279166666666669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 t="str">
            <v>*</v>
          </cell>
        </row>
      </sheetData>
      <sheetData sheetId="4">
        <row r="5">
          <cell r="B5">
            <v>23.233333333333334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23.770833333333339</v>
          </cell>
          <cell r="C5">
            <v>30</v>
          </cell>
          <cell r="D5">
            <v>20.399999999999999</v>
          </cell>
          <cell r="E5">
            <v>79.083333333333329</v>
          </cell>
          <cell r="F5">
            <v>91</v>
          </cell>
          <cell r="G5">
            <v>54</v>
          </cell>
          <cell r="H5">
            <v>18.720000000000002</v>
          </cell>
          <cell r="I5" t="str">
            <v>NO</v>
          </cell>
          <cell r="J5">
            <v>46.440000000000005</v>
          </cell>
          <cell r="K5">
            <v>3.6</v>
          </cell>
        </row>
        <row r="6">
          <cell r="B6">
            <v>24.908333333333335</v>
          </cell>
          <cell r="C6">
            <v>31.2</v>
          </cell>
          <cell r="D6">
            <v>20</v>
          </cell>
          <cell r="E6">
            <v>73.916666666666671</v>
          </cell>
          <cell r="F6">
            <v>94</v>
          </cell>
          <cell r="G6">
            <v>45</v>
          </cell>
          <cell r="H6">
            <v>14.4</v>
          </cell>
          <cell r="I6" t="str">
            <v>N</v>
          </cell>
          <cell r="J6">
            <v>29.880000000000003</v>
          </cell>
          <cell r="K6">
            <v>0.2</v>
          </cell>
        </row>
        <row r="7">
          <cell r="B7">
            <v>26.208333333333332</v>
          </cell>
          <cell r="C7">
            <v>32.5</v>
          </cell>
          <cell r="D7">
            <v>20.6</v>
          </cell>
          <cell r="E7">
            <v>64.083333333333329</v>
          </cell>
          <cell r="F7">
            <v>85</v>
          </cell>
          <cell r="G7">
            <v>37</v>
          </cell>
          <cell r="H7">
            <v>19.440000000000001</v>
          </cell>
          <cell r="I7" t="str">
            <v>NO</v>
          </cell>
          <cell r="J7">
            <v>41.04</v>
          </cell>
          <cell r="K7">
            <v>0</v>
          </cell>
        </row>
        <row r="8">
          <cell r="B8">
            <v>25.408333333333335</v>
          </cell>
          <cell r="C8">
            <v>32.5</v>
          </cell>
          <cell r="D8">
            <v>20.7</v>
          </cell>
          <cell r="E8">
            <v>67.25</v>
          </cell>
          <cell r="F8">
            <v>88</v>
          </cell>
          <cell r="G8">
            <v>34</v>
          </cell>
          <cell r="H8">
            <v>14.4</v>
          </cell>
          <cell r="I8" t="str">
            <v>S</v>
          </cell>
          <cell r="J8">
            <v>45.72</v>
          </cell>
          <cell r="K8">
            <v>4</v>
          </cell>
        </row>
        <row r="9">
          <cell r="B9">
            <v>23.554166666666664</v>
          </cell>
          <cell r="C9">
            <v>31.2</v>
          </cell>
          <cell r="D9">
            <v>19.3</v>
          </cell>
          <cell r="E9">
            <v>73.125</v>
          </cell>
          <cell r="F9">
            <v>93</v>
          </cell>
          <cell r="G9">
            <v>40</v>
          </cell>
          <cell r="H9">
            <v>19.440000000000001</v>
          </cell>
          <cell r="I9" t="str">
            <v>L</v>
          </cell>
          <cell r="J9">
            <v>44.64</v>
          </cell>
          <cell r="K9">
            <v>0</v>
          </cell>
        </row>
        <row r="10">
          <cell r="B10">
            <v>25.354166666666668</v>
          </cell>
          <cell r="C10">
            <v>32.4</v>
          </cell>
          <cell r="D10">
            <v>19.100000000000001</v>
          </cell>
          <cell r="E10">
            <v>59</v>
          </cell>
          <cell r="F10">
            <v>91</v>
          </cell>
          <cell r="G10">
            <v>24</v>
          </cell>
          <cell r="H10">
            <v>9</v>
          </cell>
          <cell r="I10" t="str">
            <v>L</v>
          </cell>
          <cell r="J10">
            <v>25.2</v>
          </cell>
          <cell r="K10">
            <v>0</v>
          </cell>
        </row>
        <row r="11">
          <cell r="B11">
            <v>23.712500000000002</v>
          </cell>
          <cell r="C11">
            <v>31.1</v>
          </cell>
          <cell r="D11">
            <v>19.7</v>
          </cell>
          <cell r="E11">
            <v>65.541666666666671</v>
          </cell>
          <cell r="F11">
            <v>87</v>
          </cell>
          <cell r="G11">
            <v>35</v>
          </cell>
          <cell r="H11">
            <v>23.400000000000002</v>
          </cell>
          <cell r="I11" t="str">
            <v>NO</v>
          </cell>
          <cell r="J11">
            <v>43.2</v>
          </cell>
          <cell r="K11">
            <v>2.6</v>
          </cell>
        </row>
        <row r="12">
          <cell r="B12">
            <v>22.562499999999996</v>
          </cell>
          <cell r="C12">
            <v>31.3</v>
          </cell>
          <cell r="D12">
            <v>18.3</v>
          </cell>
          <cell r="E12">
            <v>70.166666666666671</v>
          </cell>
          <cell r="F12">
            <v>93</v>
          </cell>
          <cell r="G12">
            <v>36</v>
          </cell>
          <cell r="H12">
            <v>11.16</v>
          </cell>
          <cell r="I12" t="str">
            <v>NE</v>
          </cell>
          <cell r="J12">
            <v>54.72</v>
          </cell>
          <cell r="K12">
            <v>24.200000000000003</v>
          </cell>
        </row>
        <row r="13">
          <cell r="B13">
            <v>22.395833333333332</v>
          </cell>
          <cell r="C13">
            <v>29.9</v>
          </cell>
          <cell r="D13">
            <v>18.399999999999999</v>
          </cell>
          <cell r="E13">
            <v>74.333333333333329</v>
          </cell>
          <cell r="F13">
            <v>92</v>
          </cell>
          <cell r="G13">
            <v>39</v>
          </cell>
          <cell r="H13">
            <v>13.32</v>
          </cell>
          <cell r="I13" t="str">
            <v>L</v>
          </cell>
          <cell r="J13">
            <v>30.240000000000002</v>
          </cell>
          <cell r="K13">
            <v>0.8</v>
          </cell>
        </row>
        <row r="14">
          <cell r="B14">
            <v>24.345833333333335</v>
          </cell>
          <cell r="C14">
            <v>31.8</v>
          </cell>
          <cell r="D14">
            <v>19</v>
          </cell>
          <cell r="E14">
            <v>59.75</v>
          </cell>
          <cell r="F14">
            <v>82</v>
          </cell>
          <cell r="G14">
            <v>26</v>
          </cell>
          <cell r="H14">
            <v>11.520000000000001</v>
          </cell>
          <cell r="I14" t="str">
            <v>L</v>
          </cell>
          <cell r="J14">
            <v>36.72</v>
          </cell>
          <cell r="K14">
            <v>0</v>
          </cell>
        </row>
        <row r="15">
          <cell r="B15">
            <v>22.645833333333332</v>
          </cell>
          <cell r="C15">
            <v>29.4</v>
          </cell>
          <cell r="D15">
            <v>19.399999999999999</v>
          </cell>
          <cell r="E15">
            <v>74.458333333333329</v>
          </cell>
          <cell r="F15">
            <v>90</v>
          </cell>
          <cell r="G15">
            <v>42</v>
          </cell>
          <cell r="H15">
            <v>12.96</v>
          </cell>
          <cell r="I15" t="str">
            <v>NO</v>
          </cell>
          <cell r="J15">
            <v>41.04</v>
          </cell>
          <cell r="K15">
            <v>7.4</v>
          </cell>
        </row>
        <row r="16">
          <cell r="B16">
            <v>23.504166666666663</v>
          </cell>
          <cell r="C16">
            <v>29.5</v>
          </cell>
          <cell r="D16">
            <v>18.600000000000001</v>
          </cell>
          <cell r="E16">
            <v>67.625</v>
          </cell>
          <cell r="F16">
            <v>91</v>
          </cell>
          <cell r="G16">
            <v>34</v>
          </cell>
          <cell r="H16">
            <v>16.920000000000002</v>
          </cell>
          <cell r="I16" t="str">
            <v>NO</v>
          </cell>
          <cell r="J16">
            <v>33.840000000000003</v>
          </cell>
          <cell r="K16">
            <v>0</v>
          </cell>
        </row>
        <row r="17">
          <cell r="B17">
            <v>21.804166666666671</v>
          </cell>
          <cell r="C17">
            <v>26.4</v>
          </cell>
          <cell r="D17">
            <v>19.7</v>
          </cell>
          <cell r="E17">
            <v>84</v>
          </cell>
          <cell r="F17">
            <v>94</v>
          </cell>
          <cell r="G17">
            <v>62</v>
          </cell>
          <cell r="H17">
            <v>13.32</v>
          </cell>
          <cell r="I17" t="str">
            <v>SE</v>
          </cell>
          <cell r="J17">
            <v>34.92</v>
          </cell>
          <cell r="K17">
            <v>0</v>
          </cell>
        </row>
        <row r="18">
          <cell r="B18">
            <v>20.94166666666667</v>
          </cell>
          <cell r="C18">
            <v>28.8</v>
          </cell>
          <cell r="D18">
            <v>18</v>
          </cell>
          <cell r="E18">
            <v>84.416666666666671</v>
          </cell>
          <cell r="F18">
            <v>97</v>
          </cell>
          <cell r="G18">
            <v>54</v>
          </cell>
          <cell r="H18">
            <v>13.32</v>
          </cell>
          <cell r="I18" t="str">
            <v>L</v>
          </cell>
          <cell r="J18">
            <v>45.72</v>
          </cell>
          <cell r="K18">
            <v>17</v>
          </cell>
        </row>
        <row r="19">
          <cell r="B19">
            <v>21.299999999999997</v>
          </cell>
          <cell r="C19">
            <v>30.1</v>
          </cell>
          <cell r="D19">
            <v>18.3</v>
          </cell>
          <cell r="E19">
            <v>80.666666666666671</v>
          </cell>
          <cell r="F19">
            <v>95</v>
          </cell>
          <cell r="G19">
            <v>42</v>
          </cell>
          <cell r="H19">
            <v>22.32</v>
          </cell>
          <cell r="I19" t="str">
            <v>NE</v>
          </cell>
          <cell r="J19">
            <v>33.840000000000003</v>
          </cell>
          <cell r="K19">
            <v>3.2</v>
          </cell>
        </row>
        <row r="20">
          <cell r="B20">
            <v>22.029166666666669</v>
          </cell>
          <cell r="C20">
            <v>29.5</v>
          </cell>
          <cell r="D20">
            <v>17.8</v>
          </cell>
          <cell r="E20">
            <v>78.416666666666671</v>
          </cell>
          <cell r="F20">
            <v>96</v>
          </cell>
          <cell r="G20">
            <v>45</v>
          </cell>
          <cell r="H20">
            <v>14.4</v>
          </cell>
          <cell r="I20" t="str">
            <v>O</v>
          </cell>
          <cell r="J20">
            <v>44.64</v>
          </cell>
          <cell r="K20">
            <v>0</v>
          </cell>
        </row>
        <row r="21">
          <cell r="B21">
            <v>23.520833333333329</v>
          </cell>
          <cell r="C21">
            <v>30.4</v>
          </cell>
          <cell r="D21">
            <v>20</v>
          </cell>
          <cell r="E21">
            <v>75.25</v>
          </cell>
          <cell r="F21">
            <v>90</v>
          </cell>
          <cell r="G21">
            <v>43</v>
          </cell>
          <cell r="H21">
            <v>13.68</v>
          </cell>
          <cell r="I21" t="str">
            <v>L</v>
          </cell>
          <cell r="J21">
            <v>38.519999999999996</v>
          </cell>
          <cell r="K21">
            <v>0.4</v>
          </cell>
        </row>
        <row r="22">
          <cell r="B22">
            <v>22.2</v>
          </cell>
          <cell r="C22">
            <v>28.4</v>
          </cell>
          <cell r="D22">
            <v>19.8</v>
          </cell>
          <cell r="E22">
            <v>85.208333333333329</v>
          </cell>
          <cell r="F22">
            <v>95</v>
          </cell>
          <cell r="G22">
            <v>56</v>
          </cell>
          <cell r="H22">
            <v>16.559999999999999</v>
          </cell>
          <cell r="I22" t="str">
            <v>NE</v>
          </cell>
          <cell r="J22">
            <v>32.76</v>
          </cell>
          <cell r="K22">
            <v>2.8</v>
          </cell>
        </row>
        <row r="23">
          <cell r="B23">
            <v>23.208333333333339</v>
          </cell>
          <cell r="C23">
            <v>29</v>
          </cell>
          <cell r="D23">
            <v>19.3</v>
          </cell>
          <cell r="E23">
            <v>78.083333333333329</v>
          </cell>
          <cell r="F23">
            <v>94</v>
          </cell>
          <cell r="G23">
            <v>53</v>
          </cell>
          <cell r="H23">
            <v>10.44</v>
          </cell>
          <cell r="I23" t="str">
            <v>O</v>
          </cell>
          <cell r="J23">
            <v>33.119999999999997</v>
          </cell>
          <cell r="K23">
            <v>0.2</v>
          </cell>
        </row>
        <row r="24">
          <cell r="B24">
            <v>23.770833333333332</v>
          </cell>
          <cell r="C24">
            <v>30.7</v>
          </cell>
          <cell r="D24">
            <v>18.3</v>
          </cell>
          <cell r="E24">
            <v>74.541666666666671</v>
          </cell>
          <cell r="F24">
            <v>95</v>
          </cell>
          <cell r="G24">
            <v>41</v>
          </cell>
          <cell r="H24">
            <v>11.879999999999999</v>
          </cell>
          <cell r="I24" t="str">
            <v>NE</v>
          </cell>
          <cell r="J24">
            <v>42.12</v>
          </cell>
          <cell r="K24">
            <v>15</v>
          </cell>
        </row>
        <row r="25">
          <cell r="B25">
            <v>22.120833333333334</v>
          </cell>
          <cell r="C25">
            <v>27.9</v>
          </cell>
          <cell r="D25">
            <v>19.5</v>
          </cell>
          <cell r="E25">
            <v>84.541666666666671</v>
          </cell>
          <cell r="F25">
            <v>93</v>
          </cell>
          <cell r="G25">
            <v>55</v>
          </cell>
          <cell r="H25">
            <v>18.720000000000002</v>
          </cell>
          <cell r="I25" t="str">
            <v>N</v>
          </cell>
          <cell r="J25">
            <v>39.96</v>
          </cell>
          <cell r="K25">
            <v>0.6</v>
          </cell>
        </row>
        <row r="26">
          <cell r="B26">
            <v>21.587499999999995</v>
          </cell>
          <cell r="C26">
            <v>27</v>
          </cell>
          <cell r="D26">
            <v>19.8</v>
          </cell>
          <cell r="E26">
            <v>86.791666666666671</v>
          </cell>
          <cell r="F26">
            <v>94</v>
          </cell>
          <cell r="G26">
            <v>65</v>
          </cell>
          <cell r="H26">
            <v>19.440000000000001</v>
          </cell>
          <cell r="I26" t="str">
            <v>N</v>
          </cell>
          <cell r="J26">
            <v>47.16</v>
          </cell>
          <cell r="K26">
            <v>0</v>
          </cell>
        </row>
        <row r="27">
          <cell r="B27">
            <v>22.637499999999992</v>
          </cell>
          <cell r="C27">
            <v>29.9</v>
          </cell>
          <cell r="D27">
            <v>18.399999999999999</v>
          </cell>
          <cell r="E27">
            <v>79.041666666666671</v>
          </cell>
          <cell r="F27">
            <v>95</v>
          </cell>
          <cell r="G27">
            <v>46</v>
          </cell>
          <cell r="H27">
            <v>14.04</v>
          </cell>
          <cell r="I27" t="str">
            <v>N</v>
          </cell>
          <cell r="J27">
            <v>32.76</v>
          </cell>
          <cell r="K27">
            <v>23.8</v>
          </cell>
        </row>
        <row r="28">
          <cell r="B28">
            <v>22.433333333333334</v>
          </cell>
          <cell r="C28">
            <v>29.6</v>
          </cell>
          <cell r="D28">
            <v>18.899999999999999</v>
          </cell>
          <cell r="E28">
            <v>82.416666666666671</v>
          </cell>
          <cell r="F28">
            <v>95</v>
          </cell>
          <cell r="G28">
            <v>48</v>
          </cell>
          <cell r="H28">
            <v>16.559999999999999</v>
          </cell>
          <cell r="I28" t="str">
            <v>NO</v>
          </cell>
          <cell r="J28">
            <v>42.480000000000004</v>
          </cell>
          <cell r="K28">
            <v>31.2</v>
          </cell>
        </row>
        <row r="29">
          <cell r="B29">
            <v>20.841666666666669</v>
          </cell>
          <cell r="C29">
            <v>23.8</v>
          </cell>
          <cell r="D29">
            <v>17.8</v>
          </cell>
          <cell r="E29">
            <v>88.166666666666671</v>
          </cell>
          <cell r="F29">
            <v>96</v>
          </cell>
          <cell r="G29">
            <v>73</v>
          </cell>
          <cell r="H29">
            <v>14.76</v>
          </cell>
          <cell r="I29" t="str">
            <v>NE</v>
          </cell>
          <cell r="J29">
            <v>32.04</v>
          </cell>
          <cell r="K29">
            <v>15.200000000000001</v>
          </cell>
        </row>
        <row r="30">
          <cell r="B30">
            <v>22.233333333333334</v>
          </cell>
          <cell r="C30">
            <v>28.1</v>
          </cell>
          <cell r="D30">
            <v>18.600000000000001</v>
          </cell>
          <cell r="E30">
            <v>77.041666666666671</v>
          </cell>
          <cell r="F30">
            <v>95</v>
          </cell>
          <cell r="G30">
            <v>47</v>
          </cell>
          <cell r="H30">
            <v>21.6</v>
          </cell>
          <cell r="I30" t="str">
            <v>NE</v>
          </cell>
          <cell r="J30">
            <v>41.4</v>
          </cell>
          <cell r="K30">
            <v>0</v>
          </cell>
        </row>
        <row r="31">
          <cell r="B31">
            <v>21.529166666666669</v>
          </cell>
          <cell r="C31">
            <v>29.1</v>
          </cell>
          <cell r="D31">
            <v>18.2</v>
          </cell>
          <cell r="E31">
            <v>78.041666666666671</v>
          </cell>
          <cell r="F31">
            <v>93</v>
          </cell>
          <cell r="G31">
            <v>45</v>
          </cell>
          <cell r="H31">
            <v>15.48</v>
          </cell>
          <cell r="I31" t="str">
            <v>N</v>
          </cell>
          <cell r="J31">
            <v>43.56</v>
          </cell>
          <cell r="K31">
            <v>0.60000000000000009</v>
          </cell>
        </row>
        <row r="32">
          <cell r="B32">
            <v>22.629166666666666</v>
          </cell>
          <cell r="C32">
            <v>30.2</v>
          </cell>
          <cell r="D32">
            <v>16.5</v>
          </cell>
          <cell r="E32">
            <v>70.875</v>
          </cell>
          <cell r="F32">
            <v>94</v>
          </cell>
          <cell r="G32">
            <v>39</v>
          </cell>
          <cell r="H32">
            <v>21.6</v>
          </cell>
          <cell r="I32" t="str">
            <v>NE</v>
          </cell>
          <cell r="J32">
            <v>39.6</v>
          </cell>
          <cell r="K32">
            <v>0</v>
          </cell>
        </row>
        <row r="33">
          <cell r="B33">
            <v>22.508333333333336</v>
          </cell>
          <cell r="C33">
            <v>29.9</v>
          </cell>
          <cell r="D33">
            <v>17.7</v>
          </cell>
          <cell r="E33">
            <v>73.75</v>
          </cell>
          <cell r="F33">
            <v>96</v>
          </cell>
          <cell r="G33">
            <v>37</v>
          </cell>
          <cell r="H33">
            <v>25.2</v>
          </cell>
          <cell r="I33" t="str">
            <v>NO</v>
          </cell>
          <cell r="J33">
            <v>46.800000000000004</v>
          </cell>
          <cell r="K33">
            <v>15.999999999999998</v>
          </cell>
        </row>
        <row r="34">
          <cell r="B34">
            <v>24.241666666666664</v>
          </cell>
          <cell r="C34">
            <v>30.8</v>
          </cell>
          <cell r="D34">
            <v>19.8</v>
          </cell>
          <cell r="E34">
            <v>61.625</v>
          </cell>
          <cell r="F34">
            <v>85</v>
          </cell>
          <cell r="G34">
            <v>33</v>
          </cell>
          <cell r="H34">
            <v>17.64</v>
          </cell>
          <cell r="I34" t="str">
            <v>N</v>
          </cell>
          <cell r="J34">
            <v>37.800000000000004</v>
          </cell>
          <cell r="K34">
            <v>0</v>
          </cell>
        </row>
        <row r="35">
          <cell r="B35">
            <v>25.845833333333335</v>
          </cell>
          <cell r="C35">
            <v>31.4</v>
          </cell>
          <cell r="D35">
            <v>20.6</v>
          </cell>
          <cell r="E35">
            <v>56.375</v>
          </cell>
          <cell r="F35">
            <v>79</v>
          </cell>
          <cell r="G35">
            <v>34</v>
          </cell>
          <cell r="H35">
            <v>17.28</v>
          </cell>
          <cell r="I35" t="str">
            <v>L</v>
          </cell>
          <cell r="J35">
            <v>33.119999999999997</v>
          </cell>
          <cell r="K35">
            <v>0</v>
          </cell>
        </row>
        <row r="36">
          <cell r="I36" t="str">
            <v>NO</v>
          </cell>
        </row>
      </sheetData>
      <sheetData sheetId="1">
        <row r="5">
          <cell r="B5">
            <v>26.299999999999994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23.358333333333334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 t="str">
            <v>*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5">
          <cell r="B5">
            <v>28.170833333333338</v>
          </cell>
          <cell r="C5">
            <v>33.4</v>
          </cell>
          <cell r="D5">
            <v>25.1</v>
          </cell>
          <cell r="E5">
            <v>75.25</v>
          </cell>
          <cell r="F5">
            <v>87</v>
          </cell>
          <cell r="G5">
            <v>56</v>
          </cell>
          <cell r="H5">
            <v>14.4</v>
          </cell>
          <cell r="I5" t="str">
            <v>N</v>
          </cell>
          <cell r="J5">
            <v>35.64</v>
          </cell>
          <cell r="K5">
            <v>0</v>
          </cell>
        </row>
        <row r="6">
          <cell r="B6">
            <v>29.162499999999998</v>
          </cell>
          <cell r="C6">
            <v>34.6</v>
          </cell>
          <cell r="D6">
            <v>25.2</v>
          </cell>
          <cell r="E6">
            <v>70.291666666666671</v>
          </cell>
          <cell r="F6">
            <v>87</v>
          </cell>
          <cell r="G6">
            <v>47</v>
          </cell>
          <cell r="H6">
            <v>15.120000000000001</v>
          </cell>
          <cell r="I6" t="str">
            <v>N</v>
          </cell>
          <cell r="J6">
            <v>45</v>
          </cell>
          <cell r="K6">
            <v>0</v>
          </cell>
        </row>
        <row r="7">
          <cell r="B7">
            <v>29.083333333333332</v>
          </cell>
          <cell r="C7">
            <v>34.6</v>
          </cell>
          <cell r="D7">
            <v>25.9</v>
          </cell>
          <cell r="E7">
            <v>69.916666666666671</v>
          </cell>
          <cell r="F7">
            <v>80</v>
          </cell>
          <cell r="G7">
            <v>47</v>
          </cell>
          <cell r="H7">
            <v>10.08</v>
          </cell>
          <cell r="I7" t="str">
            <v>NO</v>
          </cell>
          <cell r="J7">
            <v>41.4</v>
          </cell>
          <cell r="K7">
            <v>0</v>
          </cell>
        </row>
        <row r="8">
          <cell r="B8">
            <v>27.133333333333329</v>
          </cell>
          <cell r="C8">
            <v>30</v>
          </cell>
          <cell r="D8">
            <v>24.6</v>
          </cell>
          <cell r="E8">
            <v>74.708333333333329</v>
          </cell>
          <cell r="F8">
            <v>91</v>
          </cell>
          <cell r="G8">
            <v>62</v>
          </cell>
          <cell r="H8">
            <v>15.48</v>
          </cell>
          <cell r="I8" t="str">
            <v>O</v>
          </cell>
          <cell r="J8">
            <v>32.76</v>
          </cell>
          <cell r="K8">
            <v>0</v>
          </cell>
        </row>
        <row r="9">
          <cell r="B9">
            <v>26.629166666666663</v>
          </cell>
          <cell r="C9">
            <v>34.200000000000003</v>
          </cell>
          <cell r="D9">
            <v>21.5</v>
          </cell>
          <cell r="E9">
            <v>72.833333333333329</v>
          </cell>
          <cell r="F9">
            <v>92</v>
          </cell>
          <cell r="G9">
            <v>44</v>
          </cell>
          <cell r="H9">
            <v>14.76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28.512500000000003</v>
          </cell>
          <cell r="C10">
            <v>34.4</v>
          </cell>
          <cell r="D10">
            <v>23.5</v>
          </cell>
          <cell r="E10">
            <v>68.125</v>
          </cell>
          <cell r="F10">
            <v>92</v>
          </cell>
          <cell r="G10">
            <v>44</v>
          </cell>
          <cell r="H10">
            <v>13.32</v>
          </cell>
          <cell r="I10" t="str">
            <v>L</v>
          </cell>
          <cell r="J10">
            <v>37.800000000000004</v>
          </cell>
          <cell r="K10">
            <v>0</v>
          </cell>
        </row>
        <row r="11">
          <cell r="B11">
            <v>26.954166666666662</v>
          </cell>
          <cell r="C11">
            <v>33.200000000000003</v>
          </cell>
          <cell r="D11">
            <v>23</v>
          </cell>
          <cell r="E11">
            <v>73.958333333333329</v>
          </cell>
          <cell r="F11">
            <v>92</v>
          </cell>
          <cell r="G11">
            <v>54</v>
          </cell>
          <cell r="H11">
            <v>13.32</v>
          </cell>
          <cell r="I11" t="str">
            <v>N</v>
          </cell>
          <cell r="J11">
            <v>50.04</v>
          </cell>
          <cell r="K11">
            <v>0</v>
          </cell>
        </row>
        <row r="12">
          <cell r="B12">
            <v>26.637500000000003</v>
          </cell>
          <cell r="C12">
            <v>33.1</v>
          </cell>
          <cell r="D12">
            <v>23.8</v>
          </cell>
          <cell r="E12">
            <v>74.625</v>
          </cell>
          <cell r="F12">
            <v>89</v>
          </cell>
          <cell r="G12">
            <v>46</v>
          </cell>
          <cell r="H12">
            <v>24.840000000000003</v>
          </cell>
          <cell r="I12" t="str">
            <v>L</v>
          </cell>
          <cell r="J12">
            <v>49.680000000000007</v>
          </cell>
          <cell r="K12">
            <v>2.2000000000000002</v>
          </cell>
        </row>
        <row r="13">
          <cell r="B13">
            <v>26.725000000000005</v>
          </cell>
          <cell r="C13">
            <v>33.200000000000003</v>
          </cell>
          <cell r="D13">
            <v>22.1</v>
          </cell>
          <cell r="E13">
            <v>73.833333333333329</v>
          </cell>
          <cell r="F13">
            <v>88</v>
          </cell>
          <cell r="G13">
            <v>51</v>
          </cell>
          <cell r="H13">
            <v>29.52</v>
          </cell>
          <cell r="I13" t="str">
            <v>L</v>
          </cell>
          <cell r="J13">
            <v>55.800000000000004</v>
          </cell>
          <cell r="K13">
            <v>8.1999999999999993</v>
          </cell>
        </row>
        <row r="14">
          <cell r="B14">
            <v>28.612500000000001</v>
          </cell>
          <cell r="C14">
            <v>34.4</v>
          </cell>
          <cell r="D14">
            <v>24.1</v>
          </cell>
          <cell r="E14">
            <v>68.375</v>
          </cell>
          <cell r="F14">
            <v>86</v>
          </cell>
          <cell r="G14">
            <v>41</v>
          </cell>
          <cell r="H14">
            <v>17.28</v>
          </cell>
          <cell r="I14" t="str">
            <v>L</v>
          </cell>
          <cell r="J14">
            <v>45.36</v>
          </cell>
          <cell r="K14">
            <v>0</v>
          </cell>
        </row>
        <row r="15">
          <cell r="B15">
            <v>29.133333333333329</v>
          </cell>
          <cell r="C15">
            <v>36.1</v>
          </cell>
          <cell r="D15">
            <v>23.8</v>
          </cell>
          <cell r="E15">
            <v>63.333333333333336</v>
          </cell>
          <cell r="F15">
            <v>90</v>
          </cell>
          <cell r="G15">
            <v>35</v>
          </cell>
          <cell r="H15">
            <v>9.3600000000000012</v>
          </cell>
          <cell r="I15" t="str">
            <v>NO</v>
          </cell>
          <cell r="J15">
            <v>21.96</v>
          </cell>
          <cell r="K15">
            <v>0</v>
          </cell>
        </row>
        <row r="16">
          <cell r="B16">
            <v>27.274999999999995</v>
          </cell>
          <cell r="C16">
            <v>33.5</v>
          </cell>
          <cell r="D16">
            <v>24</v>
          </cell>
          <cell r="E16">
            <v>70.375</v>
          </cell>
          <cell r="F16">
            <v>84</v>
          </cell>
          <cell r="G16">
            <v>46</v>
          </cell>
          <cell r="H16">
            <v>11.520000000000001</v>
          </cell>
          <cell r="I16" t="str">
            <v>L</v>
          </cell>
          <cell r="J16">
            <v>38.519999999999996</v>
          </cell>
          <cell r="K16">
            <v>2</v>
          </cell>
        </row>
        <row r="17">
          <cell r="B17">
            <v>25.479166666666661</v>
          </cell>
          <cell r="C17">
            <v>32.5</v>
          </cell>
          <cell r="D17">
            <v>22.2</v>
          </cell>
          <cell r="E17">
            <v>83.541666666666671</v>
          </cell>
          <cell r="F17">
            <v>95</v>
          </cell>
          <cell r="G17">
            <v>56</v>
          </cell>
          <cell r="H17">
            <v>7.9200000000000008</v>
          </cell>
          <cell r="I17" t="str">
            <v>O</v>
          </cell>
          <cell r="J17">
            <v>53.28</v>
          </cell>
          <cell r="K17">
            <v>18.2</v>
          </cell>
        </row>
        <row r="18">
          <cell r="B18">
            <v>26.641666666666669</v>
          </cell>
          <cell r="C18">
            <v>33.9</v>
          </cell>
          <cell r="D18">
            <v>23</v>
          </cell>
          <cell r="E18">
            <v>77.208333333333329</v>
          </cell>
          <cell r="F18">
            <v>91</v>
          </cell>
          <cell r="G18">
            <v>47</v>
          </cell>
          <cell r="H18">
            <v>12.96</v>
          </cell>
          <cell r="I18" t="str">
            <v>SE</v>
          </cell>
          <cell r="J18">
            <v>22.32</v>
          </cell>
          <cell r="K18">
            <v>0</v>
          </cell>
        </row>
        <row r="19">
          <cell r="B19">
            <v>26.104166666666668</v>
          </cell>
          <cell r="C19">
            <v>30.2</v>
          </cell>
          <cell r="D19">
            <v>23.6</v>
          </cell>
          <cell r="E19">
            <v>78.208333333333329</v>
          </cell>
          <cell r="F19">
            <v>89</v>
          </cell>
          <cell r="G19">
            <v>57</v>
          </cell>
          <cell r="H19">
            <v>9.3600000000000012</v>
          </cell>
          <cell r="I19" t="str">
            <v>L</v>
          </cell>
          <cell r="J19">
            <v>41.04</v>
          </cell>
          <cell r="K19">
            <v>0</v>
          </cell>
        </row>
        <row r="20">
          <cell r="B20">
            <v>26.933333333333326</v>
          </cell>
          <cell r="C20">
            <v>33.200000000000003</v>
          </cell>
          <cell r="D20">
            <v>23.8</v>
          </cell>
          <cell r="E20">
            <v>77.416666666666671</v>
          </cell>
          <cell r="F20">
            <v>91</v>
          </cell>
          <cell r="G20">
            <v>49</v>
          </cell>
          <cell r="H20">
            <v>8.2799999999999994</v>
          </cell>
          <cell r="I20" t="str">
            <v>L</v>
          </cell>
          <cell r="J20">
            <v>22.32</v>
          </cell>
          <cell r="K20">
            <v>0</v>
          </cell>
        </row>
        <row r="21">
          <cell r="B21">
            <v>27.387500000000003</v>
          </cell>
          <cell r="C21">
            <v>32.799999999999997</v>
          </cell>
          <cell r="D21">
            <v>24.6</v>
          </cell>
          <cell r="E21">
            <v>78.333333333333329</v>
          </cell>
          <cell r="F21">
            <v>93</v>
          </cell>
          <cell r="G21">
            <v>54</v>
          </cell>
          <cell r="H21">
            <v>10.08</v>
          </cell>
          <cell r="I21" t="str">
            <v>L</v>
          </cell>
          <cell r="J21">
            <v>29.52</v>
          </cell>
          <cell r="K21">
            <v>8.7999999999999989</v>
          </cell>
        </row>
        <row r="22">
          <cell r="B22">
            <v>26.637500000000003</v>
          </cell>
          <cell r="C22">
            <v>33.4</v>
          </cell>
          <cell r="D22">
            <v>24.4</v>
          </cell>
          <cell r="E22">
            <v>80.791666666666671</v>
          </cell>
          <cell r="F22">
            <v>92</v>
          </cell>
          <cell r="G22">
            <v>57</v>
          </cell>
          <cell r="H22">
            <v>9.7200000000000006</v>
          </cell>
          <cell r="I22" t="str">
            <v>SE</v>
          </cell>
          <cell r="J22">
            <v>34.56</v>
          </cell>
          <cell r="K22">
            <v>3.8000000000000007</v>
          </cell>
        </row>
        <row r="23">
          <cell r="B23">
            <v>26.724999999999998</v>
          </cell>
          <cell r="C23">
            <v>31.6</v>
          </cell>
          <cell r="D23">
            <v>23.7</v>
          </cell>
          <cell r="E23">
            <v>80.833333333333329</v>
          </cell>
          <cell r="F23">
            <v>93</v>
          </cell>
          <cell r="G23">
            <v>60</v>
          </cell>
          <cell r="H23">
            <v>16.920000000000002</v>
          </cell>
          <cell r="I23" t="str">
            <v>L</v>
          </cell>
          <cell r="J23">
            <v>31.319999999999997</v>
          </cell>
          <cell r="K23">
            <v>0.2</v>
          </cell>
        </row>
        <row r="24">
          <cell r="B24">
            <v>25.304166666666671</v>
          </cell>
          <cell r="C24">
            <v>30.6</v>
          </cell>
          <cell r="D24">
            <v>23.5</v>
          </cell>
          <cell r="E24">
            <v>87.208333333333329</v>
          </cell>
          <cell r="F24">
            <v>94</v>
          </cell>
          <cell r="G24">
            <v>63</v>
          </cell>
          <cell r="H24">
            <v>11.520000000000001</v>
          </cell>
          <cell r="I24" t="str">
            <v>L</v>
          </cell>
          <cell r="J24">
            <v>28.44</v>
          </cell>
          <cell r="K24">
            <v>39.6</v>
          </cell>
        </row>
        <row r="25">
          <cell r="B25">
            <v>25.712500000000002</v>
          </cell>
          <cell r="C25">
            <v>30.4</v>
          </cell>
          <cell r="D25">
            <v>24</v>
          </cell>
          <cell r="E25">
            <v>87</v>
          </cell>
          <cell r="F25">
            <v>95</v>
          </cell>
          <cell r="G25">
            <v>66</v>
          </cell>
          <cell r="H25">
            <v>10.08</v>
          </cell>
          <cell r="I25" t="str">
            <v>N</v>
          </cell>
          <cell r="J25">
            <v>24.12</v>
          </cell>
          <cell r="K25">
            <v>9.4</v>
          </cell>
        </row>
        <row r="26">
          <cell r="B26">
            <v>26.325000000000003</v>
          </cell>
          <cell r="C26">
            <v>31.5</v>
          </cell>
          <cell r="D26">
            <v>24.1</v>
          </cell>
          <cell r="E26">
            <v>84.708333333333329</v>
          </cell>
          <cell r="F26">
            <v>93</v>
          </cell>
          <cell r="G26">
            <v>64</v>
          </cell>
          <cell r="H26">
            <v>10.44</v>
          </cell>
          <cell r="I26" t="str">
            <v>N</v>
          </cell>
          <cell r="J26">
            <v>25.2</v>
          </cell>
          <cell r="K26">
            <v>10.799999999999999</v>
          </cell>
        </row>
        <row r="27">
          <cell r="B27">
            <v>26.579166666666666</v>
          </cell>
          <cell r="C27">
            <v>31.9</v>
          </cell>
          <cell r="D27">
            <v>23.7</v>
          </cell>
          <cell r="E27">
            <v>81.125</v>
          </cell>
          <cell r="F27">
            <v>92</v>
          </cell>
          <cell r="G27">
            <v>60</v>
          </cell>
          <cell r="H27">
            <v>16.559999999999999</v>
          </cell>
          <cell r="I27" t="str">
            <v>N</v>
          </cell>
          <cell r="J27">
            <v>40.680000000000007</v>
          </cell>
          <cell r="K27">
            <v>0</v>
          </cell>
        </row>
        <row r="28">
          <cell r="B28">
            <v>26.537499999999994</v>
          </cell>
          <cell r="C28">
            <v>32.5</v>
          </cell>
          <cell r="D28">
            <v>23.5</v>
          </cell>
          <cell r="E28">
            <v>81</v>
          </cell>
          <cell r="F28">
            <v>92</v>
          </cell>
          <cell r="G28">
            <v>56</v>
          </cell>
          <cell r="H28">
            <v>9.3600000000000012</v>
          </cell>
          <cell r="I28" t="str">
            <v>L</v>
          </cell>
          <cell r="J28">
            <v>32.04</v>
          </cell>
          <cell r="K28">
            <v>5.6</v>
          </cell>
        </row>
        <row r="29">
          <cell r="B29">
            <v>25.741666666666671</v>
          </cell>
          <cell r="C29">
            <v>31.3</v>
          </cell>
          <cell r="D29">
            <v>23.6</v>
          </cell>
          <cell r="E29">
            <v>83.375</v>
          </cell>
          <cell r="F29">
            <v>94</v>
          </cell>
          <cell r="G29">
            <v>58</v>
          </cell>
          <cell r="H29">
            <v>12.96</v>
          </cell>
          <cell r="I29" t="str">
            <v>O</v>
          </cell>
          <cell r="J29">
            <v>29.52</v>
          </cell>
          <cell r="K29">
            <v>1.2000000000000002</v>
          </cell>
        </row>
        <row r="30">
          <cell r="B30">
            <v>21.091666666666665</v>
          </cell>
          <cell r="C30">
            <v>24.2</v>
          </cell>
          <cell r="D30">
            <v>18.600000000000001</v>
          </cell>
          <cell r="E30">
            <v>84.625</v>
          </cell>
          <cell r="F30">
            <v>90</v>
          </cell>
          <cell r="G30">
            <v>76</v>
          </cell>
          <cell r="H30">
            <v>13.32</v>
          </cell>
          <cell r="I30" t="str">
            <v>O</v>
          </cell>
          <cell r="J30">
            <v>26.28</v>
          </cell>
          <cell r="K30">
            <v>1</v>
          </cell>
        </row>
        <row r="31">
          <cell r="B31">
            <v>25.349999999999994</v>
          </cell>
          <cell r="C31">
            <v>31.5</v>
          </cell>
          <cell r="D31">
            <v>22.3</v>
          </cell>
          <cell r="E31">
            <v>79.166666666666671</v>
          </cell>
          <cell r="F31">
            <v>93</v>
          </cell>
          <cell r="G31">
            <v>53</v>
          </cell>
          <cell r="H31">
            <v>13.68</v>
          </cell>
          <cell r="I31" t="str">
            <v>N</v>
          </cell>
          <cell r="J31">
            <v>38.519999999999996</v>
          </cell>
          <cell r="K31">
            <v>1</v>
          </cell>
        </row>
        <row r="32">
          <cell r="B32">
            <v>28.129166666666663</v>
          </cell>
          <cell r="C32">
            <v>33.4</v>
          </cell>
          <cell r="D32">
            <v>23.6</v>
          </cell>
          <cell r="E32">
            <v>67.541666666666671</v>
          </cell>
          <cell r="F32">
            <v>87</v>
          </cell>
          <cell r="G32">
            <v>45</v>
          </cell>
          <cell r="H32">
            <v>10.8</v>
          </cell>
          <cell r="I32" t="str">
            <v>N</v>
          </cell>
          <cell r="J32">
            <v>27.720000000000002</v>
          </cell>
          <cell r="K32">
            <v>0</v>
          </cell>
        </row>
        <row r="33">
          <cell r="B33">
            <v>27.783333333333331</v>
          </cell>
          <cell r="C33">
            <v>34</v>
          </cell>
          <cell r="D33">
            <v>23.3</v>
          </cell>
          <cell r="E33">
            <v>65.5</v>
          </cell>
          <cell r="F33">
            <v>86</v>
          </cell>
          <cell r="G33">
            <v>40</v>
          </cell>
          <cell r="H33">
            <v>16.2</v>
          </cell>
          <cell r="I33" t="str">
            <v>L</v>
          </cell>
          <cell r="J33">
            <v>38.880000000000003</v>
          </cell>
          <cell r="K33">
            <v>0</v>
          </cell>
        </row>
        <row r="34">
          <cell r="B34">
            <v>27.437499999999996</v>
          </cell>
          <cell r="C34">
            <v>34.4</v>
          </cell>
          <cell r="D34">
            <v>23.9</v>
          </cell>
          <cell r="E34">
            <v>65.041666666666671</v>
          </cell>
          <cell r="F34">
            <v>88</v>
          </cell>
          <cell r="G34">
            <v>39</v>
          </cell>
          <cell r="H34">
            <v>19.079999999999998</v>
          </cell>
          <cell r="I34" t="str">
            <v>SE</v>
          </cell>
          <cell r="J34">
            <v>39.6</v>
          </cell>
          <cell r="K34">
            <v>0</v>
          </cell>
        </row>
        <row r="35">
          <cell r="B35">
            <v>27.804166666666664</v>
          </cell>
          <cell r="C35">
            <v>34.4</v>
          </cell>
          <cell r="D35">
            <v>23.3</v>
          </cell>
          <cell r="E35">
            <v>66.166666666666671</v>
          </cell>
          <cell r="F35">
            <v>85</v>
          </cell>
          <cell r="G35">
            <v>42</v>
          </cell>
          <cell r="H35">
            <v>9</v>
          </cell>
          <cell r="I35" t="str">
            <v>N</v>
          </cell>
          <cell r="J35">
            <v>20.16</v>
          </cell>
          <cell r="K35">
            <v>0</v>
          </cell>
        </row>
        <row r="36">
          <cell r="I36" t="str">
            <v>O</v>
          </cell>
        </row>
      </sheetData>
      <sheetData sheetId="1">
        <row r="5">
          <cell r="B5">
            <v>28.316666666666698</v>
          </cell>
        </row>
      </sheetData>
      <sheetData sheetId="2">
        <row r="5">
          <cell r="B5" t="str">
            <v>*</v>
          </cell>
        </row>
      </sheetData>
      <sheetData sheetId="3">
        <row r="5">
          <cell r="B5">
            <v>0</v>
          </cell>
        </row>
      </sheetData>
      <sheetData sheetId="4">
        <row r="5">
          <cell r="B5">
            <v>28.620833333333337</v>
          </cell>
        </row>
      </sheetData>
      <sheetData sheetId="5">
        <row r="5">
          <cell r="B5">
            <v>0</v>
          </cell>
        </row>
      </sheetData>
      <sheetData sheetId="6"/>
      <sheetData sheetId="7"/>
      <sheetData sheetId="8">
        <row r="5">
          <cell r="B5">
            <v>30.074999999999999</v>
          </cell>
        </row>
      </sheetData>
      <sheetData sheetId="9"/>
      <sheetData sheetId="10">
        <row r="5">
          <cell r="B5" t="str">
            <v>*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zoomScale="90" zoomScaleNormal="90" workbookViewId="0">
      <selection activeCell="C47" sqref="C47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6" ht="20.100000000000001" customHeight="1" x14ac:dyDescent="0.2">
      <c r="A1" s="100" t="s">
        <v>22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6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7"/>
    </row>
    <row r="3" spans="1:36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6" t="s">
        <v>40</v>
      </c>
      <c r="AH3" s="8"/>
    </row>
    <row r="4" spans="1:36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6" t="s">
        <v>39</v>
      </c>
      <c r="AH4" s="8"/>
    </row>
    <row r="5" spans="1:36" s="5" customFormat="1" ht="20.100000000000001" customHeight="1" x14ac:dyDescent="0.2">
      <c r="A5" s="15" t="s">
        <v>47</v>
      </c>
      <c r="B5" s="16">
        <f>[1]Janeiro!$B$5</f>
        <v>27.179166666666671</v>
      </c>
      <c r="C5" s="16">
        <f>[1]Janeiro!$B$6</f>
        <v>28.625000000000004</v>
      </c>
      <c r="D5" s="16">
        <f>[1]Janeiro!$B$7</f>
        <v>29.50833333333334</v>
      </c>
      <c r="E5" s="16">
        <f>[1]Janeiro!$B$8</f>
        <v>27.650000000000002</v>
      </c>
      <c r="F5" s="16">
        <f>[1]Janeiro!$B$9</f>
        <v>25.825000000000003</v>
      </c>
      <c r="G5" s="16">
        <f>[1]Janeiro!$B$10</f>
        <v>26.883333333333336</v>
      </c>
      <c r="H5" s="16">
        <f>[1]Janeiro!$B$11</f>
        <v>27.574999999999999</v>
      </c>
      <c r="I5" s="16">
        <f>[1]Janeiro!$B$12</f>
        <v>27.308333333333337</v>
      </c>
      <c r="J5" s="16">
        <f>[1]Janeiro!$B$13</f>
        <v>24.529166666666669</v>
      </c>
      <c r="K5" s="16">
        <f>[1]Janeiro!$B$14</f>
        <v>27.974999999999998</v>
      </c>
      <c r="L5" s="16">
        <f>[1]Janeiro!$B$15</f>
        <v>27.920833333333324</v>
      </c>
      <c r="M5" s="16">
        <f>[1]Janeiro!$B$16</f>
        <v>26.095833333333335</v>
      </c>
      <c r="N5" s="16">
        <f>[1]Janeiro!$B$17</f>
        <v>24.025000000000002</v>
      </c>
      <c r="O5" s="16">
        <f>[1]Janeiro!$B$18</f>
        <v>24.441666666666666</v>
      </c>
      <c r="P5" s="16">
        <f>[1]Janeiro!$B$19</f>
        <v>25.299999999999997</v>
      </c>
      <c r="Q5" s="16">
        <f>[1]Janeiro!$B$20</f>
        <v>25.295833333333334</v>
      </c>
      <c r="R5" s="16">
        <f>[1]Janeiro!$B$21</f>
        <v>25.920833333333331</v>
      </c>
      <c r="S5" s="16">
        <f>[1]Janeiro!$B$22</f>
        <v>26.125</v>
      </c>
      <c r="T5" s="16">
        <f>[1]Janeiro!$B$23</f>
        <v>26.95</v>
      </c>
      <c r="U5" s="16">
        <f>[1]Janeiro!$B$24</f>
        <v>28.266666666666669</v>
      </c>
      <c r="V5" s="16">
        <f>[1]Janeiro!$B$25</f>
        <v>27.67916666666666</v>
      </c>
      <c r="W5" s="16">
        <f>[1]Janeiro!$B$26</f>
        <v>25.870833333333337</v>
      </c>
      <c r="X5" s="16">
        <f>[1]Janeiro!$B$27</f>
        <v>26.829166666666666</v>
      </c>
      <c r="Y5" s="16">
        <f>[1]Janeiro!$B$28</f>
        <v>28.441666666666663</v>
      </c>
      <c r="Z5" s="16">
        <f>[1]Janeiro!$B$29</f>
        <v>25.525000000000002</v>
      </c>
      <c r="AA5" s="16">
        <f>[1]Janeiro!$B$30</f>
        <v>26.466666666666672</v>
      </c>
      <c r="AB5" s="16">
        <f>[1]Janeiro!$B$31</f>
        <v>26.970833333333335</v>
      </c>
      <c r="AC5" s="16">
        <f>[1]Janeiro!$B$32</f>
        <v>26.483333333333331</v>
      </c>
      <c r="AD5" s="16">
        <f>[1]Janeiro!$B$33</f>
        <v>27.974999999999998</v>
      </c>
      <c r="AE5" s="16">
        <f>[1]Janeiro!$B$34</f>
        <v>27.812499999999996</v>
      </c>
      <c r="AF5" s="16">
        <f>[1]Janeiro!$B$35</f>
        <v>27.987500000000001</v>
      </c>
      <c r="AG5" s="37">
        <f>AVERAGE(B5:AF5)</f>
        <v>26.820698924731182</v>
      </c>
      <c r="AH5" s="8"/>
    </row>
    <row r="6" spans="1:36" ht="17.100000000000001" customHeight="1" x14ac:dyDescent="0.2">
      <c r="A6" s="15" t="s">
        <v>0</v>
      </c>
      <c r="B6" s="17">
        <f>[2]Janeiro!$B$5</f>
        <v>26.091666666666665</v>
      </c>
      <c r="C6" s="17">
        <f>[2]Janeiro!$B$6</f>
        <v>27.308333333333326</v>
      </c>
      <c r="D6" s="17">
        <f>[2]Janeiro!$B$7</f>
        <v>26.912499999999998</v>
      </c>
      <c r="E6" s="17">
        <f>[2]Janeiro!$B$8</f>
        <v>23.091666666666665</v>
      </c>
      <c r="F6" s="17">
        <f>[2]Janeiro!$B$9</f>
        <v>24.133333333333329</v>
      </c>
      <c r="G6" s="17">
        <f>[2]Janeiro!$B$10</f>
        <v>24.904166666666669</v>
      </c>
      <c r="H6" s="17">
        <f>[2]Janeiro!$B$11</f>
        <v>24.491666666666664</v>
      </c>
      <c r="I6" s="17">
        <f>[2]Janeiro!$B$12</f>
        <v>23.824999999999999</v>
      </c>
      <c r="J6" s="17">
        <f>[2]Janeiro!$B$13</f>
        <v>23.862500000000001</v>
      </c>
      <c r="K6" s="17">
        <f>[2]Janeiro!$B$14</f>
        <v>25.616666666666664</v>
      </c>
      <c r="L6" s="17">
        <f>[2]Janeiro!$B$15</f>
        <v>25.812500000000004</v>
      </c>
      <c r="M6" s="17">
        <f>[2]Janeiro!$B$16</f>
        <v>24.245833333333334</v>
      </c>
      <c r="N6" s="17">
        <f>[2]Janeiro!$B$17</f>
        <v>22.816666666666666</v>
      </c>
      <c r="O6" s="17">
        <f>[2]Janeiro!$B$18</f>
        <v>23.179166666666664</v>
      </c>
      <c r="P6" s="17">
        <f>[2]Janeiro!$B$19</f>
        <v>23.037499999999998</v>
      </c>
      <c r="Q6" s="17">
        <f>[2]Janeiro!$B$20</f>
        <v>21.393333333333331</v>
      </c>
      <c r="R6" s="17">
        <f>[2]Janeiro!$B$21</f>
        <v>23.695833333333336</v>
      </c>
      <c r="S6" s="17">
        <f>[2]Janeiro!$B$22</f>
        <v>24.983333333333334</v>
      </c>
      <c r="T6" s="17">
        <f>[2]Janeiro!$B$23</f>
        <v>25.454166666666669</v>
      </c>
      <c r="U6" s="17">
        <f>[2]Janeiro!$B$24</f>
        <v>25.758333333333336</v>
      </c>
      <c r="V6" s="17">
        <f>[2]Janeiro!$B$25</f>
        <v>25.929166666666664</v>
      </c>
      <c r="W6" s="17">
        <f>[2]Janeiro!$B$26</f>
        <v>26.9375</v>
      </c>
      <c r="X6" s="17">
        <f>[2]Janeiro!$B$27</f>
        <v>26.479166666666661</v>
      </c>
      <c r="Y6" s="17">
        <f>[2]Janeiro!$B$28</f>
        <v>25.904166666666672</v>
      </c>
      <c r="Z6" s="17">
        <f>[2]Janeiro!$B$29</f>
        <v>23.099999999999998</v>
      </c>
      <c r="AA6" s="17">
        <f>[2]Janeiro!$B$30</f>
        <v>24.654166666666669</v>
      </c>
      <c r="AB6" s="17">
        <f>[2]Janeiro!$B$31</f>
        <v>25.404166666666669</v>
      </c>
      <c r="AC6" s="17">
        <f>[2]Janeiro!$B$32</f>
        <v>26.349999999999994</v>
      </c>
      <c r="AD6" s="17">
        <f>[2]Janeiro!$B$33</f>
        <v>25.758333333333329</v>
      </c>
      <c r="AE6" s="17">
        <f>[2]Janeiro!$B$34</f>
        <v>24.366666666666671</v>
      </c>
      <c r="AF6" s="17">
        <f>[2]Janeiro!$B$35</f>
        <v>24.966666666666658</v>
      </c>
      <c r="AG6" s="33">
        <f t="shared" ref="AG6:AG19" si="1">AVERAGE(B6:AF6)</f>
        <v>24.853682795698926</v>
      </c>
    </row>
    <row r="7" spans="1:36" ht="17.100000000000001" customHeight="1" x14ac:dyDescent="0.2">
      <c r="A7" s="15" t="s">
        <v>1</v>
      </c>
      <c r="B7" s="17">
        <f>[3]Janeiro!$B$5</f>
        <v>27.275000000000002</v>
      </c>
      <c r="C7" s="17">
        <f>[3]Janeiro!$B$6</f>
        <v>28.458333333333332</v>
      </c>
      <c r="D7" s="17">
        <f>[3]Janeiro!$B$7</f>
        <v>27.291666666666668</v>
      </c>
      <c r="E7" s="17">
        <f>[3]Janeiro!$B$8</f>
        <v>27.125</v>
      </c>
      <c r="F7" s="17">
        <f>[3]Janeiro!$B$9</f>
        <v>27.083333333333332</v>
      </c>
      <c r="G7" s="17">
        <f>[3]Janeiro!$B$10</f>
        <v>28.008333333333336</v>
      </c>
      <c r="H7" s="17">
        <f>[3]Janeiro!$B$11</f>
        <v>28.166666666666671</v>
      </c>
      <c r="I7" s="17">
        <f>[3]Janeiro!$B$12</f>
        <v>26.341666666666669</v>
      </c>
      <c r="J7" s="17">
        <f>[3]Janeiro!$B$13</f>
        <v>26.620833333333341</v>
      </c>
      <c r="K7" s="17">
        <f>[3]Janeiro!$B$14</f>
        <v>28.92916666666666</v>
      </c>
      <c r="L7" s="17">
        <f>[3]Janeiro!$B$15</f>
        <v>28.095833333333331</v>
      </c>
      <c r="M7" s="17">
        <f>[3]Janeiro!$B$16</f>
        <v>27.212499999999991</v>
      </c>
      <c r="N7" s="17">
        <f>[3]Janeiro!$B$17</f>
        <v>25.337499999999995</v>
      </c>
      <c r="O7" s="17">
        <f>[3]Janeiro!$B$18</f>
        <v>25.816666666666663</v>
      </c>
      <c r="P7" s="17">
        <f>[3]Janeiro!$B$19</f>
        <v>24.987500000000008</v>
      </c>
      <c r="Q7" s="17">
        <f>[3]Janeiro!$B$20</f>
        <v>24.446666666666669</v>
      </c>
      <c r="R7" s="17">
        <f>[3]Janeiro!$B$21</f>
        <v>26.166666666666661</v>
      </c>
      <c r="S7" s="17">
        <f>[3]Janeiro!$B$22</f>
        <v>25.533333333333331</v>
      </c>
      <c r="T7" s="17">
        <f>[3]Janeiro!$B$23</f>
        <v>26.679166666666664</v>
      </c>
      <c r="U7" s="17">
        <f>[3]Janeiro!$B$24</f>
        <v>27.554166666666664</v>
      </c>
      <c r="V7" s="17">
        <f>[3]Janeiro!$B$25</f>
        <v>27.137499999999999</v>
      </c>
      <c r="W7" s="17">
        <f>[3]Janeiro!$B$26</f>
        <v>27.754166666666666</v>
      </c>
      <c r="X7" s="17">
        <f>[3]Janeiro!$B$27</f>
        <v>26.299999999999986</v>
      </c>
      <c r="Y7" s="17">
        <f>[3]Janeiro!$B$28</f>
        <v>27.483333333333338</v>
      </c>
      <c r="Z7" s="17">
        <f>[3]Janeiro!$B$29</f>
        <v>24.641666666666666</v>
      </c>
      <c r="AA7" s="17">
        <f>[3]Janeiro!$B$30</f>
        <v>24.645833333333332</v>
      </c>
      <c r="AB7" s="17">
        <f>[3]Janeiro!$B$31</f>
        <v>25.485714285714277</v>
      </c>
      <c r="AC7" s="17">
        <f>[3]Janeiro!$B$32</f>
        <v>25.429166666666664</v>
      </c>
      <c r="AD7" s="17">
        <f>[3]Janeiro!$B$33</f>
        <v>25.620833333333334</v>
      </c>
      <c r="AE7" s="17">
        <f>[3]Janeiro!$B$34</f>
        <v>26.820833333333329</v>
      </c>
      <c r="AF7" s="17">
        <f>[3]Janeiro!$B$35</f>
        <v>26.855555555555558</v>
      </c>
      <c r="AG7" s="33">
        <f t="shared" si="1"/>
        <v>26.62272913466462</v>
      </c>
    </row>
    <row r="8" spans="1:36" ht="17.100000000000001" customHeight="1" x14ac:dyDescent="0.2">
      <c r="A8" s="15" t="s">
        <v>62</v>
      </c>
      <c r="B8" s="17">
        <f>[4]Janeiro!$B$5</f>
        <v>25.408333333333335</v>
      </c>
      <c r="C8" s="17">
        <f>[4]Janeiro!$B$6</f>
        <v>27.574999999999999</v>
      </c>
      <c r="D8" s="17">
        <f>[4]Janeiro!$B$7</f>
        <v>28.9375</v>
      </c>
      <c r="E8" s="17">
        <f>[4]Janeiro!$B$8</f>
        <v>27.129166666666666</v>
      </c>
      <c r="F8" s="17">
        <f>[4]Janeiro!$B$9</f>
        <v>26.183333333333326</v>
      </c>
      <c r="G8" s="17">
        <f>[4]Janeiro!$B$10</f>
        <v>26.666666666666661</v>
      </c>
      <c r="H8" s="17">
        <f>[4]Janeiro!$B$11</f>
        <v>26.262499999999999</v>
      </c>
      <c r="I8" s="17">
        <f>[4]Janeiro!$B$12</f>
        <v>25.712499999999995</v>
      </c>
      <c r="J8" s="17">
        <f>[4]Janeiro!$B$13</f>
        <v>25.533333333333342</v>
      </c>
      <c r="K8" s="17">
        <f>[4]Janeiro!$B$14</f>
        <v>28.275000000000002</v>
      </c>
      <c r="L8" s="17">
        <f>[4]Janeiro!$B$15</f>
        <v>28.887500000000003</v>
      </c>
      <c r="M8" s="17">
        <f>[4]Janeiro!$B$16</f>
        <v>25.82083333333334</v>
      </c>
      <c r="N8" s="17">
        <f>[4]Janeiro!$B$17</f>
        <v>23.091666666666669</v>
      </c>
      <c r="O8" s="17">
        <f>[4]Janeiro!$B$18</f>
        <v>23.487499999999997</v>
      </c>
      <c r="P8" s="17">
        <f>[4]Janeiro!$B$19</f>
        <v>24.674999999999997</v>
      </c>
      <c r="Q8" s="17">
        <f>[4]Janeiro!$B$20</f>
        <v>24.608333333333334</v>
      </c>
      <c r="R8" s="17">
        <f>[4]Janeiro!$B$21</f>
        <v>24.279166666666669</v>
      </c>
      <c r="S8" s="17">
        <f>[4]Janeiro!$B$22</f>
        <v>25.687500000000004</v>
      </c>
      <c r="T8" s="17">
        <f>[4]Janeiro!$B$23</f>
        <v>27.908333333333335</v>
      </c>
      <c r="U8" s="17">
        <f>[4]Janeiro!$B$24</f>
        <v>28.645833333333339</v>
      </c>
      <c r="V8" s="17">
        <f>[4]Janeiro!$B$25</f>
        <v>28.162499999999994</v>
      </c>
      <c r="W8" s="17">
        <f>[4]Janeiro!$B$26</f>
        <v>27.179166666666664</v>
      </c>
      <c r="X8" s="17">
        <f>[4]Janeiro!$B$27</f>
        <v>26.691666666666666</v>
      </c>
      <c r="Y8" s="17">
        <f>[4]Janeiro!$B$28</f>
        <v>28.487500000000008</v>
      </c>
      <c r="Z8" s="17">
        <f>[4]Janeiro!$B$29</f>
        <v>25.316666666666663</v>
      </c>
      <c r="AA8" s="17">
        <f>[4]Janeiro!$B$30</f>
        <v>25.316666666666674</v>
      </c>
      <c r="AB8" s="17">
        <f>[4]Janeiro!$B$31</f>
        <v>27.304166666666674</v>
      </c>
      <c r="AC8" s="17">
        <f>[4]Janeiro!$B$32</f>
        <v>26.329166666666669</v>
      </c>
      <c r="AD8" s="17">
        <f>[4]Janeiro!$B$33</f>
        <v>29.104166666666668</v>
      </c>
      <c r="AE8" s="17">
        <f>[4]Janeiro!$B$34</f>
        <v>28.666666666666668</v>
      </c>
      <c r="AF8" s="17">
        <f>[4]Janeiro!$B$35</f>
        <v>29.795833333333331</v>
      </c>
      <c r="AG8" s="33">
        <f t="shared" si="1"/>
        <v>26.681586021505375</v>
      </c>
    </row>
    <row r="9" spans="1:36" ht="17.100000000000001" customHeight="1" x14ac:dyDescent="0.2">
      <c r="A9" s="15" t="s">
        <v>48</v>
      </c>
      <c r="B9" s="17">
        <f>[5]Janeiro!$B$5</f>
        <v>26.470833333333331</v>
      </c>
      <c r="C9" s="17">
        <f>[5]Janeiro!$B$6</f>
        <v>28.483333333333331</v>
      </c>
      <c r="D9" s="17">
        <f>[5]Janeiro!$B$7</f>
        <v>28.379166666666663</v>
      </c>
      <c r="E9" s="17">
        <f>[5]Janeiro!$B$8</f>
        <v>24.816666666666666</v>
      </c>
      <c r="F9" s="17">
        <f>[5]Janeiro!$B$9</f>
        <v>26.020833333333332</v>
      </c>
      <c r="G9" s="17">
        <f>[5]Janeiro!$B$10</f>
        <v>26.220833333333331</v>
      </c>
      <c r="H9" s="17">
        <f>[5]Janeiro!$B$11</f>
        <v>26.695833333333336</v>
      </c>
      <c r="I9" s="17">
        <f>[5]Janeiro!$B$12</f>
        <v>25.216666666666669</v>
      </c>
      <c r="J9" s="17">
        <f>[5]Janeiro!$B$13</f>
        <v>26.683333333333334</v>
      </c>
      <c r="K9" s="17">
        <f>[5]Janeiro!$B$14</f>
        <v>27.8125</v>
      </c>
      <c r="L9" s="17">
        <f>[5]Janeiro!$B$15</f>
        <v>28.229166666666671</v>
      </c>
      <c r="M9" s="17">
        <f>[5]Janeiro!$B$16</f>
        <v>26.583333333333332</v>
      </c>
      <c r="N9" s="17">
        <f>[5]Janeiro!$B$17</f>
        <v>24.737499999999997</v>
      </c>
      <c r="O9" s="17">
        <f>[5]Janeiro!$B$18</f>
        <v>24.958333333333332</v>
      </c>
      <c r="P9" s="17">
        <f>[5]Janeiro!$B$19</f>
        <v>24.795833333333334</v>
      </c>
      <c r="Q9" s="17">
        <f>[5]Janeiro!$B$20</f>
        <v>23.62</v>
      </c>
      <c r="R9" s="17">
        <f>[5]Janeiro!$B$21</f>
        <v>25.012499999999992</v>
      </c>
      <c r="S9" s="17">
        <f>[5]Janeiro!$B$22</f>
        <v>25.525000000000002</v>
      </c>
      <c r="T9" s="17">
        <f>[5]Janeiro!$B$23</f>
        <v>26.454166666666666</v>
      </c>
      <c r="U9" s="17">
        <f>[5]Janeiro!$B$24</f>
        <v>26.933333333333337</v>
      </c>
      <c r="V9" s="17">
        <f>[5]Janeiro!$B$25</f>
        <v>27.145833333333329</v>
      </c>
      <c r="W9" s="17">
        <f>[5]Janeiro!$B$26</f>
        <v>27.425000000000001</v>
      </c>
      <c r="X9" s="17">
        <f>[5]Janeiro!$B$27</f>
        <v>27.441666666666663</v>
      </c>
      <c r="Y9" s="17">
        <f>[5]Janeiro!$B$28</f>
        <v>28.074999999999999</v>
      </c>
      <c r="Z9" s="17">
        <f>[5]Janeiro!$B$29</f>
        <v>24.754166666666663</v>
      </c>
      <c r="AA9" s="17">
        <f>[5]Janeiro!$B$30</f>
        <v>24.741666666666671</v>
      </c>
      <c r="AB9" s="17">
        <f>[5]Janeiro!$B$31</f>
        <v>25.604166666666668</v>
      </c>
      <c r="AC9" s="17">
        <f>[5]Janeiro!$B$32</f>
        <v>26.795833333333334</v>
      </c>
      <c r="AD9" s="17">
        <f>[5]Janeiro!$B$33</f>
        <v>25.841666666666669</v>
      </c>
      <c r="AE9" s="17">
        <f>[5]Janeiro!$B$34</f>
        <v>26.516666666666666</v>
      </c>
      <c r="AF9" s="17">
        <f>[5]Janeiro!$B$35</f>
        <v>27.508333333333329</v>
      </c>
      <c r="AG9" s="33">
        <f t="shared" si="1"/>
        <v>26.306424731182794</v>
      </c>
      <c r="AJ9" s="27" t="s">
        <v>54</v>
      </c>
    </row>
    <row r="10" spans="1:36" ht="17.100000000000001" customHeight="1" x14ac:dyDescent="0.2">
      <c r="A10" s="15" t="s">
        <v>2</v>
      </c>
      <c r="B10" s="17">
        <f>[6]Janeiro!$B$5</f>
        <v>25.237500000000001</v>
      </c>
      <c r="C10" s="17">
        <f>[6]Janeiro!$B$6</f>
        <v>25.804166666666664</v>
      </c>
      <c r="D10" s="17">
        <f>[6]Janeiro!$B$7</f>
        <v>26.470833333333331</v>
      </c>
      <c r="E10" s="17">
        <f>[6]Janeiro!$B$8</f>
        <v>26.099999999999998</v>
      </c>
      <c r="F10" s="17">
        <f>[6]Janeiro!$B$9</f>
        <v>25.458333333333332</v>
      </c>
      <c r="G10" s="17">
        <f>[6]Janeiro!$B$10</f>
        <v>26.333333333333339</v>
      </c>
      <c r="H10" s="17">
        <f>[6]Janeiro!$B$11</f>
        <v>26.275000000000006</v>
      </c>
      <c r="I10" s="17">
        <f>[6]Janeiro!$B$12</f>
        <v>24.241666666666664</v>
      </c>
      <c r="J10" s="17">
        <f>[6]Janeiro!$B$13</f>
        <v>24.520833333333329</v>
      </c>
      <c r="K10" s="17">
        <f>[6]Janeiro!$B$14</f>
        <v>26.066666666666663</v>
      </c>
      <c r="L10" s="17">
        <f>[6]Janeiro!$B$15</f>
        <v>24.370833333333326</v>
      </c>
      <c r="M10" s="17">
        <f>[6]Janeiro!$B$16</f>
        <v>24.020833333333332</v>
      </c>
      <c r="N10" s="17">
        <f>[6]Janeiro!$B$17</f>
        <v>23.270833333333339</v>
      </c>
      <c r="O10" s="17">
        <f>[6]Janeiro!$B$18</f>
        <v>23.537500000000005</v>
      </c>
      <c r="P10" s="17">
        <f>[6]Janeiro!$B$19</f>
        <v>23.737499999999997</v>
      </c>
      <c r="Q10" s="17">
        <f>[6]Janeiro!$B$20</f>
        <v>23.716666666666669</v>
      </c>
      <c r="R10" s="17">
        <f>[6]Janeiro!$B$21</f>
        <v>23.925000000000001</v>
      </c>
      <c r="S10" s="17">
        <f>[6]Janeiro!$B$22</f>
        <v>23.920833333333334</v>
      </c>
      <c r="T10" s="17">
        <f>[6]Janeiro!$B$23</f>
        <v>24.237499999999997</v>
      </c>
      <c r="U10" s="17">
        <f>[6]Janeiro!$B$24</f>
        <v>24.929166666666671</v>
      </c>
      <c r="V10" s="17">
        <f>[6]Janeiro!$B$25</f>
        <v>24.245833333333334</v>
      </c>
      <c r="W10" s="17">
        <f>[6]Janeiro!$B$26</f>
        <v>24.825000000000003</v>
      </c>
      <c r="X10" s="17">
        <f>[6]Janeiro!$B$27</f>
        <v>24.708333333333332</v>
      </c>
      <c r="Y10" s="17">
        <f>[6]Janeiro!$B$28</f>
        <v>24.829166666666666</v>
      </c>
      <c r="Z10" s="17">
        <f>[6]Janeiro!$B$29</f>
        <v>22.537499999999998</v>
      </c>
      <c r="AA10" s="17">
        <f>[6]Janeiro!$B$30</f>
        <v>24.316666666666666</v>
      </c>
      <c r="AB10" s="17">
        <f>[6]Janeiro!$B$31</f>
        <v>24.033333333333335</v>
      </c>
      <c r="AC10" s="17">
        <f>[6]Janeiro!$B$32</f>
        <v>23.712500000000002</v>
      </c>
      <c r="AD10" s="17">
        <f>[6]Janeiro!$B$33</f>
        <v>23.937500000000004</v>
      </c>
      <c r="AE10" s="17">
        <f>[6]Janeiro!$B$34</f>
        <v>25.583333333333329</v>
      </c>
      <c r="AF10" s="17">
        <f>[6]Janeiro!$B$35</f>
        <v>24.970833333333331</v>
      </c>
      <c r="AG10" s="33">
        <f t="shared" si="1"/>
        <v>24.641129032258068</v>
      </c>
      <c r="AJ10" s="27" t="s">
        <v>54</v>
      </c>
    </row>
    <row r="11" spans="1:36" ht="17.100000000000001" customHeight="1" x14ac:dyDescent="0.2">
      <c r="A11" s="15" t="s">
        <v>3</v>
      </c>
      <c r="B11" s="17">
        <f>[7]Janeiro!$B$5</f>
        <v>26.112499999999994</v>
      </c>
      <c r="C11" s="17">
        <f>[7]Janeiro!$B$6</f>
        <v>26.920833333333324</v>
      </c>
      <c r="D11" s="17">
        <f>[7]Janeiro!$B$7</f>
        <v>28.112499999999994</v>
      </c>
      <c r="E11" s="17">
        <f>[7]Janeiro!$B$8</f>
        <v>27.783333333333335</v>
      </c>
      <c r="F11" s="17">
        <f>[7]Janeiro!$B$9</f>
        <v>27.195833333333329</v>
      </c>
      <c r="G11" s="17">
        <f>[7]Janeiro!$B$10</f>
        <v>27.195833333333329</v>
      </c>
      <c r="H11" s="17">
        <f>[7]Janeiro!$B$11</f>
        <v>25.366666666666664</v>
      </c>
      <c r="I11" s="17">
        <f>[7]Janeiro!$B$12</f>
        <v>24.720833333333342</v>
      </c>
      <c r="J11" s="17">
        <f>[7]Janeiro!$B$13</f>
        <v>24.979166666666671</v>
      </c>
      <c r="K11" s="17">
        <f>[7]Janeiro!$B$14</f>
        <v>27</v>
      </c>
      <c r="L11" s="17">
        <f>[7]Janeiro!$B$15</f>
        <v>25.216666666666665</v>
      </c>
      <c r="M11" s="17">
        <f>[7]Janeiro!$B$16</f>
        <v>24.499999999999996</v>
      </c>
      <c r="N11" s="17">
        <f>[7]Janeiro!$B$17</f>
        <v>23.6875</v>
      </c>
      <c r="O11" s="17">
        <f>[7]Janeiro!$B$18</f>
        <v>23.108333333333334</v>
      </c>
      <c r="P11" s="17">
        <f>[7]Janeiro!$B$19</f>
        <v>23.729166666666671</v>
      </c>
      <c r="Q11" s="17">
        <f>[7]Janeiro!$B$20</f>
        <v>24.999999999999996</v>
      </c>
      <c r="R11" s="17">
        <f>[7]Janeiro!$B$21</f>
        <v>25.716666666666669</v>
      </c>
      <c r="S11" s="17">
        <f>[7]Janeiro!$B$22</f>
        <v>24.770833333333332</v>
      </c>
      <c r="T11" s="17">
        <f>[7]Janeiro!$B$23</f>
        <v>25.779166666666665</v>
      </c>
      <c r="U11" s="17">
        <f>[7]Janeiro!$B$24</f>
        <v>26.799999999999997</v>
      </c>
      <c r="V11" s="17">
        <f>[7]Janeiro!$B$25</f>
        <v>25.320833333333336</v>
      </c>
      <c r="W11" s="17">
        <f>[7]Janeiro!$B$26</f>
        <v>25.333333333333332</v>
      </c>
      <c r="X11" s="17">
        <f>[7]Janeiro!$B$27</f>
        <v>24.933333333333334</v>
      </c>
      <c r="Y11" s="17">
        <f>[7]Janeiro!$B$28</f>
        <v>25.612499999999997</v>
      </c>
      <c r="Z11" s="17">
        <f>[7]Janeiro!$B$29</f>
        <v>24.25</v>
      </c>
      <c r="AA11" s="17">
        <f>[7]Janeiro!$B$30</f>
        <v>24.079166666666662</v>
      </c>
      <c r="AB11" s="17">
        <f>[7]Janeiro!$B$31</f>
        <v>24.583333333333332</v>
      </c>
      <c r="AC11" s="17">
        <f>[7]Janeiro!$B$32</f>
        <v>24.979166666666671</v>
      </c>
      <c r="AD11" s="17">
        <f>[7]Janeiro!$B$33</f>
        <v>26.175000000000001</v>
      </c>
      <c r="AE11" s="17">
        <f>[7]Janeiro!$B$34</f>
        <v>27.05</v>
      </c>
      <c r="AF11" s="17">
        <f>[7]Janeiro!$B$35</f>
        <v>28.437499999999996</v>
      </c>
      <c r="AG11" s="33">
        <f t="shared" si="1"/>
        <v>25.6274193548387</v>
      </c>
    </row>
    <row r="12" spans="1:36" ht="17.100000000000001" customHeight="1" x14ac:dyDescent="0.2">
      <c r="A12" s="15" t="s">
        <v>4</v>
      </c>
      <c r="B12" s="17">
        <f>[8]Janeiro!$B$5</f>
        <v>23.770833333333339</v>
      </c>
      <c r="C12" s="17">
        <f>[8]Janeiro!$B$6</f>
        <v>24.908333333333335</v>
      </c>
      <c r="D12" s="17">
        <f>[8]Janeiro!$B$7</f>
        <v>26.208333333333332</v>
      </c>
      <c r="E12" s="17">
        <f>[8]Janeiro!$B$8</f>
        <v>25.408333333333335</v>
      </c>
      <c r="F12" s="17">
        <f>[8]Janeiro!$B$9</f>
        <v>23.554166666666664</v>
      </c>
      <c r="G12" s="17">
        <f>[8]Janeiro!$B$10</f>
        <v>25.354166666666668</v>
      </c>
      <c r="H12" s="17">
        <f>[8]Janeiro!$B$11</f>
        <v>23.712500000000002</v>
      </c>
      <c r="I12" s="17">
        <f>[8]Janeiro!$B$12</f>
        <v>22.562499999999996</v>
      </c>
      <c r="J12" s="17">
        <f>[8]Janeiro!$B$13</f>
        <v>22.395833333333332</v>
      </c>
      <c r="K12" s="17">
        <f>[8]Janeiro!$B$14</f>
        <v>24.345833333333335</v>
      </c>
      <c r="L12" s="17">
        <f>[8]Janeiro!$B$15</f>
        <v>22.645833333333332</v>
      </c>
      <c r="M12" s="17">
        <f>[8]Janeiro!$B$16</f>
        <v>23.504166666666663</v>
      </c>
      <c r="N12" s="17">
        <f>[8]Janeiro!$B$17</f>
        <v>21.804166666666671</v>
      </c>
      <c r="O12" s="17">
        <f>[8]Janeiro!$B$18</f>
        <v>20.94166666666667</v>
      </c>
      <c r="P12" s="17">
        <f>[8]Janeiro!$B$19</f>
        <v>21.299999999999997</v>
      </c>
      <c r="Q12" s="17">
        <f>[8]Janeiro!$B$20</f>
        <v>22.029166666666669</v>
      </c>
      <c r="R12" s="17">
        <f>[8]Janeiro!$B$21</f>
        <v>23.520833333333329</v>
      </c>
      <c r="S12" s="17">
        <f>[8]Janeiro!$B$22</f>
        <v>22.2</v>
      </c>
      <c r="T12" s="17">
        <f>[8]Janeiro!$B$23</f>
        <v>23.208333333333339</v>
      </c>
      <c r="U12" s="17">
        <f>[8]Janeiro!$B$24</f>
        <v>23.770833333333332</v>
      </c>
      <c r="V12" s="17">
        <f>[8]Janeiro!$B$25</f>
        <v>22.120833333333334</v>
      </c>
      <c r="W12" s="17">
        <f>[8]Janeiro!$B$26</f>
        <v>21.587499999999995</v>
      </c>
      <c r="X12" s="17">
        <f>[8]Janeiro!$B$27</f>
        <v>22.637499999999992</v>
      </c>
      <c r="Y12" s="17">
        <f>[8]Janeiro!$B$28</f>
        <v>22.433333333333334</v>
      </c>
      <c r="Z12" s="17">
        <f>[8]Janeiro!$B$29</f>
        <v>20.841666666666669</v>
      </c>
      <c r="AA12" s="17">
        <f>[8]Janeiro!$B$30</f>
        <v>22.233333333333334</v>
      </c>
      <c r="AB12" s="17">
        <f>[8]Janeiro!$B$31</f>
        <v>21.529166666666669</v>
      </c>
      <c r="AC12" s="17">
        <f>[8]Janeiro!$B$32</f>
        <v>22.629166666666666</v>
      </c>
      <c r="AD12" s="17">
        <f>[8]Janeiro!$B$33</f>
        <v>22.508333333333336</v>
      </c>
      <c r="AE12" s="17">
        <f>[8]Janeiro!$B$34</f>
        <v>24.241666666666664</v>
      </c>
      <c r="AF12" s="17">
        <f>[8]Janeiro!$B$35</f>
        <v>25.845833333333335</v>
      </c>
      <c r="AG12" s="33">
        <f t="shared" si="1"/>
        <v>23.088844086021503</v>
      </c>
      <c r="AJ12" s="27" t="s">
        <v>54</v>
      </c>
    </row>
    <row r="13" spans="1:36" ht="17.100000000000001" customHeight="1" x14ac:dyDescent="0.2">
      <c r="A13" s="15" t="s">
        <v>5</v>
      </c>
      <c r="B13" s="17">
        <f>[9]Janeiro!$B$5</f>
        <v>28.170833333333338</v>
      </c>
      <c r="C13" s="17">
        <f>[9]Janeiro!$B$6</f>
        <v>29.162499999999998</v>
      </c>
      <c r="D13" s="17">
        <f>[9]Janeiro!$B$7</f>
        <v>29.083333333333332</v>
      </c>
      <c r="E13" s="17">
        <f>[9]Janeiro!$B$8</f>
        <v>27.133333333333329</v>
      </c>
      <c r="F13" s="17">
        <f>[9]Janeiro!$B$9</f>
        <v>26.629166666666663</v>
      </c>
      <c r="G13" s="17">
        <f>[9]Janeiro!$B$10</f>
        <v>28.512500000000003</v>
      </c>
      <c r="H13" s="17">
        <f>[9]Janeiro!$B$11</f>
        <v>26.954166666666662</v>
      </c>
      <c r="I13" s="17">
        <f>[9]Janeiro!$B$12</f>
        <v>26.637500000000003</v>
      </c>
      <c r="J13" s="17">
        <f>[9]Janeiro!$B$13</f>
        <v>26.725000000000005</v>
      </c>
      <c r="K13" s="17">
        <f>[9]Janeiro!$B$14</f>
        <v>28.612500000000001</v>
      </c>
      <c r="L13" s="17">
        <f>[9]Janeiro!$B$15</f>
        <v>29.133333333333329</v>
      </c>
      <c r="M13" s="17">
        <f>[9]Janeiro!$B$16</f>
        <v>27.274999999999995</v>
      </c>
      <c r="N13" s="17">
        <f>[9]Janeiro!$B$17</f>
        <v>25.479166666666661</v>
      </c>
      <c r="O13" s="17">
        <f>[9]Janeiro!$B$18</f>
        <v>26.641666666666669</v>
      </c>
      <c r="P13" s="17">
        <f>[9]Janeiro!$B$19</f>
        <v>26.104166666666668</v>
      </c>
      <c r="Q13" s="17">
        <f>[9]Janeiro!$B$20</f>
        <v>26.933333333333326</v>
      </c>
      <c r="R13" s="17">
        <f>[9]Janeiro!$B$21</f>
        <v>27.387500000000003</v>
      </c>
      <c r="S13" s="17">
        <f>[9]Janeiro!$B$22</f>
        <v>26.637500000000003</v>
      </c>
      <c r="T13" s="17">
        <f>[9]Janeiro!$B$23</f>
        <v>26.724999999999998</v>
      </c>
      <c r="U13" s="17">
        <f>[9]Janeiro!$B$24</f>
        <v>25.304166666666671</v>
      </c>
      <c r="V13" s="17">
        <f>[9]Janeiro!$B$25</f>
        <v>25.712500000000002</v>
      </c>
      <c r="W13" s="17">
        <f>[9]Janeiro!$B$26</f>
        <v>26.325000000000003</v>
      </c>
      <c r="X13" s="17">
        <f>[9]Janeiro!$B$27</f>
        <v>26.579166666666666</v>
      </c>
      <c r="Y13" s="17">
        <f>[9]Janeiro!$B$28</f>
        <v>26.537499999999994</v>
      </c>
      <c r="Z13" s="17">
        <f>[9]Janeiro!$B$29</f>
        <v>25.741666666666671</v>
      </c>
      <c r="AA13" s="17">
        <f>[9]Janeiro!$B$30</f>
        <v>21.091666666666665</v>
      </c>
      <c r="AB13" s="17">
        <f>[9]Janeiro!$B$31</f>
        <v>25.349999999999994</v>
      </c>
      <c r="AC13" s="17">
        <f>[9]Janeiro!$B$32</f>
        <v>28.129166666666663</v>
      </c>
      <c r="AD13" s="17">
        <f>[9]Janeiro!$B$33</f>
        <v>27.783333333333331</v>
      </c>
      <c r="AE13" s="17">
        <f>[9]Janeiro!$B$34</f>
        <v>27.437499999999996</v>
      </c>
      <c r="AF13" s="17">
        <f>[9]Janeiro!$B$35</f>
        <v>27.804166666666664</v>
      </c>
      <c r="AG13" s="33">
        <f t="shared" si="1"/>
        <v>26.894623655913975</v>
      </c>
    </row>
    <row r="14" spans="1:36" ht="17.100000000000001" customHeight="1" x14ac:dyDescent="0.2">
      <c r="A14" s="15" t="s">
        <v>50</v>
      </c>
      <c r="B14" s="17">
        <f>[10]Janeiro!$B$5</f>
        <v>24.779166666666669</v>
      </c>
      <c r="C14" s="17">
        <f>[10]Janeiro!$B$6</f>
        <v>23.995833333333334</v>
      </c>
      <c r="D14" s="17">
        <f>[10]Janeiro!$B$7</f>
        <v>25.920833333333334</v>
      </c>
      <c r="E14" s="17">
        <f>[10]Janeiro!$B$8</f>
        <v>26.579166666666669</v>
      </c>
      <c r="F14" s="17">
        <f>[10]Janeiro!$B$9</f>
        <v>24.779166666666672</v>
      </c>
      <c r="G14" s="17">
        <f>[10]Janeiro!$B$10</f>
        <v>24.654166666666669</v>
      </c>
      <c r="H14" s="17">
        <f>[10]Janeiro!$B$11</f>
        <v>22.845833333333331</v>
      </c>
      <c r="I14" s="17">
        <f>[10]Janeiro!$B$12</f>
        <v>22.545833333333334</v>
      </c>
      <c r="J14" s="17">
        <f>[10]Janeiro!$B$13</f>
        <v>21.525000000000002</v>
      </c>
      <c r="K14" s="17">
        <f>[10]Janeiro!$B$14</f>
        <v>24.079166666666666</v>
      </c>
      <c r="L14" s="17">
        <f>[10]Janeiro!$B$15</f>
        <v>23.679166666666664</v>
      </c>
      <c r="M14" s="17">
        <f>[10]Janeiro!$B$16</f>
        <v>23.537499999999998</v>
      </c>
      <c r="N14" s="17">
        <f>[10]Janeiro!$B$17</f>
        <v>22.308333333333337</v>
      </c>
      <c r="O14" s="17">
        <f>[10]Janeiro!$B$18</f>
        <v>21.099999999999998</v>
      </c>
      <c r="P14" s="17">
        <f>[10]Janeiro!$B$19</f>
        <v>21.583333333333332</v>
      </c>
      <c r="Q14" s="17">
        <f>[10]Janeiro!$B$20</f>
        <v>22.5</v>
      </c>
      <c r="R14" s="17">
        <f>[10]Janeiro!$B$21</f>
        <v>24.349999999999998</v>
      </c>
      <c r="S14" s="17">
        <f>[10]Janeiro!$B$22</f>
        <v>22.633333333333329</v>
      </c>
      <c r="T14" s="17">
        <f>[10]Janeiro!$B$23</f>
        <v>22.724999999999998</v>
      </c>
      <c r="U14" s="17">
        <f>[10]Janeiro!$B$24</f>
        <v>23.425000000000001</v>
      </c>
      <c r="V14" s="17">
        <f>[10]Janeiro!$B$25</f>
        <v>21.987500000000001</v>
      </c>
      <c r="W14" s="17">
        <f>[10]Janeiro!$B$26</f>
        <v>21.308333333333334</v>
      </c>
      <c r="X14" s="17">
        <f>[10]Janeiro!$B$27</f>
        <v>23.239130434782609</v>
      </c>
      <c r="Y14" s="17">
        <f>[10]Janeiro!$B$28</f>
        <v>23.462500000000006</v>
      </c>
      <c r="Z14" s="17">
        <f>[10]Janeiro!$B$29</f>
        <v>21.074999999999999</v>
      </c>
      <c r="AA14" s="17">
        <f>[10]Janeiro!$B$30</f>
        <v>22.883333333333336</v>
      </c>
      <c r="AB14" s="17">
        <f>[10]Janeiro!$B$31</f>
        <v>21.574999999999999</v>
      </c>
      <c r="AC14" s="17">
        <f>[10]Janeiro!$B$32</f>
        <v>23.249999999999996</v>
      </c>
      <c r="AD14" s="17">
        <f>[10]Janeiro!$B$33</f>
        <v>22.849999999999998</v>
      </c>
      <c r="AE14" s="17">
        <f>[10]Janeiro!$B$34</f>
        <v>23.845833333333335</v>
      </c>
      <c r="AF14" s="17">
        <f>[10]Janeiro!$B$35</f>
        <v>25.804166666666664</v>
      </c>
      <c r="AG14" s="33">
        <f>AVERAGE(B14:AF14)</f>
        <v>23.252471949509122</v>
      </c>
    </row>
    <row r="15" spans="1:36" ht="17.100000000000001" customHeight="1" x14ac:dyDescent="0.2">
      <c r="A15" s="15" t="s">
        <v>6</v>
      </c>
      <c r="B15" s="17">
        <f>[11]Janeiro!$B$5</f>
        <v>26.837499999999995</v>
      </c>
      <c r="C15" s="17">
        <f>[11]Janeiro!$B$6</f>
        <v>28.0625</v>
      </c>
      <c r="D15" s="17">
        <f>[11]Janeiro!$B$7</f>
        <v>29.412499999999991</v>
      </c>
      <c r="E15" s="17">
        <f>[11]Janeiro!$B$8</f>
        <v>26.912499999999998</v>
      </c>
      <c r="F15" s="17">
        <f>[11]Janeiro!$B$9</f>
        <v>26.445833333333329</v>
      </c>
      <c r="G15" s="17">
        <f>[11]Janeiro!$B$10</f>
        <v>26.054166666666664</v>
      </c>
      <c r="H15" s="17">
        <f>[11]Janeiro!$B$11</f>
        <v>26.200000000000003</v>
      </c>
      <c r="I15" s="17">
        <f>[11]Janeiro!$B$12</f>
        <v>25.270833333333329</v>
      </c>
      <c r="J15" s="17">
        <f>[11]Janeiro!$B$13</f>
        <v>25.404166666666669</v>
      </c>
      <c r="K15" s="17">
        <f>[11]Janeiro!$B$14</f>
        <v>27.283333333333335</v>
      </c>
      <c r="L15" s="17">
        <f>[11]Janeiro!$B$15</f>
        <v>26.087500000000002</v>
      </c>
      <c r="M15" s="17">
        <f>[11]Janeiro!$B$16</f>
        <v>25.05</v>
      </c>
      <c r="N15" s="17">
        <f>[11]Janeiro!$B$17</f>
        <v>25.266666666666669</v>
      </c>
      <c r="O15" s="17">
        <f>[11]Janeiro!$B$18</f>
        <v>25.579166666666666</v>
      </c>
      <c r="P15" s="17">
        <f>[11]Janeiro!$B$19</f>
        <v>24.912499999999998</v>
      </c>
      <c r="Q15" s="17">
        <f>[11]Janeiro!$B$20</f>
        <v>25.420833333333334</v>
      </c>
      <c r="R15" s="17">
        <f>[11]Janeiro!$B$21</f>
        <v>26.608333333333334</v>
      </c>
      <c r="S15" s="17">
        <f>[11]Janeiro!$B$22</f>
        <v>25.05</v>
      </c>
      <c r="T15" s="17">
        <f>[11]Janeiro!$B$23</f>
        <v>24.920833333333334</v>
      </c>
      <c r="U15" s="17">
        <f>[11]Janeiro!$B$24</f>
        <v>25.645833333333332</v>
      </c>
      <c r="V15" s="17">
        <f>[11]Janeiro!$B$25</f>
        <v>24.341666666666658</v>
      </c>
      <c r="W15" s="17">
        <f>[11]Janeiro!$B$26</f>
        <v>24.483333333333334</v>
      </c>
      <c r="X15" s="17">
        <f>[11]Janeiro!$B$27</f>
        <v>25.479166666666668</v>
      </c>
      <c r="Y15" s="17">
        <f>[11]Janeiro!$B$28</f>
        <v>25.008333333333329</v>
      </c>
      <c r="Z15" s="17">
        <f>[11]Janeiro!$B$29</f>
        <v>23.475000000000005</v>
      </c>
      <c r="AA15" s="17">
        <f>[11]Janeiro!$B$30</f>
        <v>25.254166666666666</v>
      </c>
      <c r="AB15" s="17">
        <f>[11]Janeiro!$B$31</f>
        <v>24.645833333333339</v>
      </c>
      <c r="AC15" s="17">
        <f>[11]Janeiro!$B$32</f>
        <v>24.479166666666668</v>
      </c>
      <c r="AD15" s="17">
        <f>[11]Janeiro!$B$33</f>
        <v>25.074999999999992</v>
      </c>
      <c r="AE15" s="17">
        <f>[11]Janeiro!$B$34</f>
        <v>26.275000000000006</v>
      </c>
      <c r="AF15" s="17">
        <f>[11]Janeiro!$B$35</f>
        <v>25.704166666666666</v>
      </c>
      <c r="AG15" s="33">
        <f t="shared" si="1"/>
        <v>25.698252688172047</v>
      </c>
    </row>
    <row r="16" spans="1:36" ht="17.100000000000001" customHeight="1" x14ac:dyDescent="0.2">
      <c r="A16" s="15" t="s">
        <v>7</v>
      </c>
      <c r="B16" s="17">
        <f>[12]Janeiro!$B$5</f>
        <v>25.866666666666674</v>
      </c>
      <c r="C16" s="17">
        <f>[12]Janeiro!$B$6</f>
        <v>26.5</v>
      </c>
      <c r="D16" s="17">
        <f>[12]Janeiro!$B$7</f>
        <v>25.608333333333338</v>
      </c>
      <c r="E16" s="17">
        <f>[12]Janeiro!$B$8</f>
        <v>23.529166666666665</v>
      </c>
      <c r="F16" s="17">
        <f>[12]Janeiro!$B$9</f>
        <v>25.25</v>
      </c>
      <c r="G16" s="17">
        <f>[12]Janeiro!$B$10</f>
        <v>24.241666666666664</v>
      </c>
      <c r="H16" s="17">
        <f>[12]Janeiro!$B$11</f>
        <v>25.162499999999998</v>
      </c>
      <c r="I16" s="17">
        <f>[12]Janeiro!$B$12</f>
        <v>23.8</v>
      </c>
      <c r="J16" s="17">
        <f>[12]Janeiro!$B$13</f>
        <v>23.416666666666668</v>
      </c>
      <c r="K16" s="17">
        <f>[12]Janeiro!$B$14</f>
        <v>26.633333333333329</v>
      </c>
      <c r="L16" s="17">
        <f>[12]Janeiro!$B$15</f>
        <v>27.92916666666666</v>
      </c>
      <c r="M16" s="17">
        <f>[12]Janeiro!$B$16</f>
        <v>25.158333333333328</v>
      </c>
      <c r="N16" s="17">
        <f>[12]Janeiro!$B$17</f>
        <v>23.579166666666666</v>
      </c>
      <c r="O16" s="17">
        <f>[12]Janeiro!$B$18</f>
        <v>22.308333333333334</v>
      </c>
      <c r="P16" s="17">
        <f>[12]Janeiro!$B$19</f>
        <v>23.224999999999998</v>
      </c>
      <c r="Q16" s="17">
        <f>[12]Janeiro!$B$20</f>
        <v>23.5625</v>
      </c>
      <c r="R16" s="17">
        <f>[12]Janeiro!$B$21</f>
        <v>23.987500000000001</v>
      </c>
      <c r="S16" s="17">
        <f>[12]Janeiro!$B$22</f>
        <v>24.887499999999999</v>
      </c>
      <c r="T16" s="17">
        <f>[12]Janeiro!$B$23</f>
        <v>25.608333333333331</v>
      </c>
      <c r="U16" s="17">
        <f>[12]Janeiro!$B$24</f>
        <v>27.204166666666662</v>
      </c>
      <c r="V16" s="17">
        <f>[12]Janeiro!$B$25</f>
        <v>26.920833333333331</v>
      </c>
      <c r="W16" s="17">
        <f>[12]Janeiro!$B$26</f>
        <v>25.995833333333334</v>
      </c>
      <c r="X16" s="17">
        <f>[12]Janeiro!$B$27</f>
        <v>25.5625</v>
      </c>
      <c r="Y16" s="17">
        <f>[12]Janeiro!$B$28</f>
        <v>25.095833333333331</v>
      </c>
      <c r="Z16" s="17">
        <f>[12]Janeiro!$B$29</f>
        <v>23.658333333333331</v>
      </c>
      <c r="AA16" s="17">
        <f>[12]Janeiro!$B$30</f>
        <v>25.041666666666661</v>
      </c>
      <c r="AB16" s="17">
        <f>[12]Janeiro!$B$31</f>
        <v>25.504166666666666</v>
      </c>
      <c r="AC16" s="17">
        <f>[12]Janeiro!$B$32</f>
        <v>26.279166666666669</v>
      </c>
      <c r="AD16" s="17">
        <f>[12]Janeiro!$B$33</f>
        <v>26.408333333333331</v>
      </c>
      <c r="AE16" s="17">
        <f>[12]Janeiro!$B$34</f>
        <v>27.237499999999997</v>
      </c>
      <c r="AF16" s="17">
        <f>[12]Janeiro!$B$35</f>
        <v>26.554166666666664</v>
      </c>
      <c r="AG16" s="33">
        <f t="shared" si="1"/>
        <v>25.216666666666661</v>
      </c>
    </row>
    <row r="17" spans="1:33" ht="17.100000000000001" customHeight="1" x14ac:dyDescent="0.2">
      <c r="A17" s="15" t="s">
        <v>8</v>
      </c>
      <c r="B17" s="17">
        <f>[13]Janeiro!$B$5</f>
        <v>25.95</v>
      </c>
      <c r="C17" s="17">
        <f>[13]Janeiro!$B$6</f>
        <v>27.245833333333334</v>
      </c>
      <c r="D17" s="17">
        <f>[13]Janeiro!$B$7</f>
        <v>26.837500000000002</v>
      </c>
      <c r="E17" s="17">
        <f>[13]Janeiro!$B$8</f>
        <v>24.287499999999994</v>
      </c>
      <c r="F17" s="17">
        <f>[13]Janeiro!$B$9</f>
        <v>25.4375</v>
      </c>
      <c r="G17" s="17">
        <f>[13]Janeiro!$B$10</f>
        <v>25.729166666666668</v>
      </c>
      <c r="H17" s="17">
        <f>[13]Janeiro!$B$11</f>
        <v>25.074999999999992</v>
      </c>
      <c r="I17" s="17">
        <f>[13]Janeiro!$B$12</f>
        <v>23.545833333333334</v>
      </c>
      <c r="J17" s="17">
        <f>[13]Janeiro!$B$13</f>
        <v>25.8</v>
      </c>
      <c r="K17" s="17">
        <f>[13]Janeiro!$B$14</f>
        <v>27.475000000000005</v>
      </c>
      <c r="L17" s="17">
        <f>[13]Janeiro!$B$15</f>
        <v>28.2</v>
      </c>
      <c r="M17" s="17">
        <f>[13]Janeiro!$B$16</f>
        <v>23.983333333333334</v>
      </c>
      <c r="N17" s="17">
        <f>[13]Janeiro!$B$17</f>
        <v>23.854166666666671</v>
      </c>
      <c r="O17" s="17">
        <f>[13]Janeiro!$B$18</f>
        <v>23.343478260869563</v>
      </c>
      <c r="P17" s="17">
        <f>[13]Janeiro!$B$19</f>
        <v>24.033333333333335</v>
      </c>
      <c r="Q17" s="17">
        <f>[13]Janeiro!$B$20</f>
        <v>23.074999999999999</v>
      </c>
      <c r="R17" s="17">
        <f>[13]Janeiro!$B$21</f>
        <v>25.412499999999994</v>
      </c>
      <c r="S17" s="17">
        <f>[13]Janeiro!$B$22</f>
        <v>25.616666666666664</v>
      </c>
      <c r="T17" s="17">
        <f>[13]Janeiro!$B$23</f>
        <v>27.504166666666674</v>
      </c>
      <c r="U17" s="17">
        <f>[13]Janeiro!$B$24</f>
        <v>27.629166666666674</v>
      </c>
      <c r="V17" s="17">
        <f>[13]Janeiro!$B$25</f>
        <v>28.062499999999989</v>
      </c>
      <c r="W17" s="17">
        <f>[13]Janeiro!$B$26</f>
        <v>27.770833333333332</v>
      </c>
      <c r="X17" s="17">
        <f>[13]Janeiro!$B$27</f>
        <v>26.825000000000003</v>
      </c>
      <c r="Y17" s="17">
        <f>[13]Janeiro!$B$28</f>
        <v>27.941666666666666</v>
      </c>
      <c r="Z17" s="17">
        <f>[13]Janeiro!$B$29</f>
        <v>25.074999999999999</v>
      </c>
      <c r="AA17" s="17">
        <f>[13]Janeiro!$B$30</f>
        <v>25.783333333333331</v>
      </c>
      <c r="AB17" s="17">
        <f>[13]Janeiro!$B$31</f>
        <v>26.608333333333334</v>
      </c>
      <c r="AC17" s="17">
        <f>[13]Janeiro!$B$32</f>
        <v>27.5</v>
      </c>
      <c r="AD17" s="17">
        <f>[13]Janeiro!$B$33</f>
        <v>28.112499999999997</v>
      </c>
      <c r="AE17" s="17">
        <f>[13]Janeiro!$B$34</f>
        <v>27.891666666666666</v>
      </c>
      <c r="AF17" s="17">
        <f>[13]Janeiro!$B$35</f>
        <v>27.729166666666668</v>
      </c>
      <c r="AG17" s="33">
        <f t="shared" si="1"/>
        <v>26.107585320243107</v>
      </c>
    </row>
    <row r="18" spans="1:33" ht="17.100000000000001" customHeight="1" x14ac:dyDescent="0.2">
      <c r="A18" s="15" t="s">
        <v>9</v>
      </c>
      <c r="B18" s="48" t="str">
        <f>[14]Janeiro!$B$5</f>
        <v>*</v>
      </c>
      <c r="C18" s="48" t="str">
        <f>[14]Janeiro!$B$6</f>
        <v>*</v>
      </c>
      <c r="D18" s="48" t="str">
        <f>[14]Janeiro!$B$7</f>
        <v>*</v>
      </c>
      <c r="E18" s="48" t="str">
        <f>[14]Janeiro!$B$8</f>
        <v>*</v>
      </c>
      <c r="F18" s="48" t="str">
        <f>[14]Janeiro!$B$9</f>
        <v>*</v>
      </c>
      <c r="G18" s="48" t="str">
        <f>[14]Janeiro!$B$10</f>
        <v>*</v>
      </c>
      <c r="H18" s="48" t="str">
        <f>[14]Janeiro!$B$11</f>
        <v>*</v>
      </c>
      <c r="I18" s="48" t="str">
        <f>[14]Janeiro!$B$12</f>
        <v>*</v>
      </c>
      <c r="J18" s="48" t="str">
        <f>[14]Janeiro!$B$13</f>
        <v>*</v>
      </c>
      <c r="K18" s="48" t="str">
        <f>[14]Janeiro!$B$14</f>
        <v>*</v>
      </c>
      <c r="L18" s="48" t="str">
        <f>[14]Janeiro!$B$15</f>
        <v>*</v>
      </c>
      <c r="M18" s="48" t="str">
        <f>[14]Janeiro!$B$16</f>
        <v>*</v>
      </c>
      <c r="N18" s="48" t="str">
        <f>[14]Janeiro!$B$17</f>
        <v>*</v>
      </c>
      <c r="O18" s="48" t="str">
        <f>[14]Janeiro!$B$18</f>
        <v>*</v>
      </c>
      <c r="P18" s="48" t="str">
        <f>[14]Janeiro!$B$19</f>
        <v>*</v>
      </c>
      <c r="Q18" s="48" t="str">
        <f>[14]Janeiro!$B$20</f>
        <v>*</v>
      </c>
      <c r="R18" s="48" t="str">
        <f>[14]Janeiro!$B$21</f>
        <v>*</v>
      </c>
      <c r="S18" s="48" t="str">
        <f>[14]Janeiro!$B$22</f>
        <v>*</v>
      </c>
      <c r="T18" s="48" t="str">
        <f>[14]Janeiro!$B$23</f>
        <v>*</v>
      </c>
      <c r="U18" s="48" t="str">
        <f>[14]Janeiro!$B$24</f>
        <v>*</v>
      </c>
      <c r="V18" s="48" t="str">
        <f>[14]Janeiro!$B$25</f>
        <v>*</v>
      </c>
      <c r="W18" s="48" t="str">
        <f>[14]Janeiro!$B$26</f>
        <v>*</v>
      </c>
      <c r="X18" s="48" t="str">
        <f>[14]Janeiro!$B$27</f>
        <v>*</v>
      </c>
      <c r="Y18" s="48" t="str">
        <f>[14]Janeiro!$B$28</f>
        <v>*</v>
      </c>
      <c r="Z18" s="48" t="str">
        <f>[14]Janeiro!$B$29</f>
        <v>*</v>
      </c>
      <c r="AA18" s="48" t="str">
        <f>[14]Janeiro!$B$30</f>
        <v>*</v>
      </c>
      <c r="AB18" s="48" t="str">
        <f>[14]Janeiro!$B$31</f>
        <v>*</v>
      </c>
      <c r="AC18" s="48" t="str">
        <f>[14]Janeiro!$B$32</f>
        <v>*</v>
      </c>
      <c r="AD18" s="48" t="str">
        <f>[14]Janeiro!$B$33</f>
        <v>*</v>
      </c>
      <c r="AE18" s="48" t="str">
        <f>[14]Janeiro!$B$34</f>
        <v>*</v>
      </c>
      <c r="AF18" s="48" t="str">
        <f>[14]Janeiro!$B$35</f>
        <v>*</v>
      </c>
      <c r="AG18" s="55" t="s">
        <v>63</v>
      </c>
    </row>
    <row r="19" spans="1:33" ht="17.100000000000001" customHeight="1" x14ac:dyDescent="0.2">
      <c r="A19" s="15" t="s">
        <v>49</v>
      </c>
      <c r="B19" s="17">
        <f>[15]Janeiro!$B$5</f>
        <v>27.058333333333341</v>
      </c>
      <c r="C19" s="17">
        <f>[15]Janeiro!$B$6</f>
        <v>28.149999999999995</v>
      </c>
      <c r="D19" s="17">
        <f>[15]Janeiro!$B$7</f>
        <v>28.474999999999994</v>
      </c>
      <c r="E19" s="17">
        <f>[15]Janeiro!$B$8</f>
        <v>26.500000000000004</v>
      </c>
      <c r="F19" s="17">
        <f>[15]Janeiro!$B$9</f>
        <v>27.174999999999994</v>
      </c>
      <c r="G19" s="17">
        <f>[15]Janeiro!$B$10</f>
        <v>27.762500000000006</v>
      </c>
      <c r="H19" s="17">
        <f>[15]Janeiro!$B$11</f>
        <v>27.108333333333331</v>
      </c>
      <c r="I19" s="17">
        <f>[15]Janeiro!$B$12</f>
        <v>26.304166666666671</v>
      </c>
      <c r="J19" s="17">
        <f>[15]Janeiro!$B$13</f>
        <v>26.537499999999998</v>
      </c>
      <c r="K19" s="17">
        <f>[15]Janeiro!$B$14</f>
        <v>28.133333333333336</v>
      </c>
      <c r="L19" s="17">
        <f>[15]Janeiro!$B$15</f>
        <v>28.908333333333342</v>
      </c>
      <c r="M19" s="17">
        <f>[15]Janeiro!$B$16</f>
        <v>25.841666666666672</v>
      </c>
      <c r="N19" s="17">
        <f>[15]Janeiro!$B$17</f>
        <v>25.770833333333332</v>
      </c>
      <c r="O19" s="17">
        <f>[15]Janeiro!$B$18</f>
        <v>25.549999999999997</v>
      </c>
      <c r="P19" s="17">
        <f>[15]Janeiro!$B$19</f>
        <v>24.900000000000002</v>
      </c>
      <c r="Q19" s="17">
        <f>[15]Janeiro!$B$20</f>
        <v>25.641666666666666</v>
      </c>
      <c r="R19" s="17">
        <f>[15]Janeiro!$B$21</f>
        <v>25.925000000000001</v>
      </c>
      <c r="S19" s="17">
        <f>[15]Janeiro!$B$22</f>
        <v>25.612499999999997</v>
      </c>
      <c r="T19" s="17">
        <f>[15]Janeiro!$B$23</f>
        <v>26.237499999999997</v>
      </c>
      <c r="U19" s="17">
        <f>[15]Janeiro!$B$24</f>
        <v>27.158333333333331</v>
      </c>
      <c r="V19" s="17">
        <f>[15]Janeiro!$B$25</f>
        <v>27.262499999999992</v>
      </c>
      <c r="W19" s="17">
        <f>[15]Janeiro!$B$26</f>
        <v>27.362499999999997</v>
      </c>
      <c r="X19" s="17">
        <f>[15]Janeiro!$B$27</f>
        <v>26.766666666666669</v>
      </c>
      <c r="Y19" s="17">
        <f>[15]Janeiro!$B$28</f>
        <v>27.579166666666666</v>
      </c>
      <c r="Z19" s="17">
        <f>[15]Janeiro!$B$29</f>
        <v>24.679166666666671</v>
      </c>
      <c r="AA19" s="17">
        <f>[15]Janeiro!$B$30</f>
        <v>24.900000000000002</v>
      </c>
      <c r="AB19" s="17">
        <f>[15]Janeiro!$B$31</f>
        <v>25.741666666666671</v>
      </c>
      <c r="AC19" s="17">
        <f>[15]Janeiro!$B$32</f>
        <v>26.783333333333335</v>
      </c>
      <c r="AD19" s="17">
        <f>[15]Janeiro!$B$33</f>
        <v>25.379166666666666</v>
      </c>
      <c r="AE19" s="17">
        <f>[15]Janeiro!$B$34</f>
        <v>27.170833333333338</v>
      </c>
      <c r="AF19" s="17">
        <f>[15]Janeiro!$B$35</f>
        <v>27.600000000000009</v>
      </c>
      <c r="AG19" s="33">
        <f t="shared" si="1"/>
        <v>26.644354838709678</v>
      </c>
    </row>
    <row r="20" spans="1:33" ht="17.100000000000001" customHeight="1" x14ac:dyDescent="0.2">
      <c r="A20" s="15" t="s">
        <v>10</v>
      </c>
      <c r="B20" s="17">
        <f>[16]Janeiro!$B$5</f>
        <v>27.487499999999997</v>
      </c>
      <c r="C20" s="17">
        <f>[16]Janeiro!$B$6</f>
        <v>28.245833333333337</v>
      </c>
      <c r="D20" s="17">
        <f>[16]Janeiro!$B$7</f>
        <v>26.954166666666662</v>
      </c>
      <c r="E20" s="17">
        <f>[16]Janeiro!$B$8</f>
        <v>24.175000000000001</v>
      </c>
      <c r="F20" s="17">
        <f>[16]Janeiro!$B$9</f>
        <v>25.466666666666665</v>
      </c>
      <c r="G20" s="17">
        <f>[16]Janeiro!$B$10</f>
        <v>25.437499999999996</v>
      </c>
      <c r="H20" s="17">
        <f>[16]Janeiro!$B$11</f>
        <v>25.575000000000003</v>
      </c>
      <c r="I20" s="17">
        <f>[16]Janeiro!$B$12</f>
        <v>24.241666666666671</v>
      </c>
      <c r="J20" s="17">
        <f>[16]Janeiro!$B$13</f>
        <v>25.220833333333331</v>
      </c>
      <c r="K20" s="17">
        <f>[16]Janeiro!$B$14</f>
        <v>27.670833333333338</v>
      </c>
      <c r="L20" s="17">
        <f>[16]Janeiro!$B$15</f>
        <v>28.195833333333329</v>
      </c>
      <c r="M20" s="17">
        <f>[16]Janeiro!$B$16</f>
        <v>24.483333333333334</v>
      </c>
      <c r="N20" s="17">
        <f>[16]Janeiro!$B$17</f>
        <v>24.079166666666669</v>
      </c>
      <c r="O20" s="17">
        <f>[16]Janeiro!$B$18</f>
        <v>23.458333333333332</v>
      </c>
      <c r="P20" s="17">
        <f>[16]Janeiro!$B$19</f>
        <v>24.491666666666671</v>
      </c>
      <c r="Q20" s="17">
        <f>[16]Janeiro!$B$20</f>
        <v>24.220833333333342</v>
      </c>
      <c r="R20" s="17">
        <f>[16]Janeiro!$B$21</f>
        <v>24.975000000000005</v>
      </c>
      <c r="S20" s="17">
        <f>[16]Janeiro!$B$22</f>
        <v>25.749999999999996</v>
      </c>
      <c r="T20" s="17">
        <f>[16]Janeiro!$B$23</f>
        <v>27.233333333333334</v>
      </c>
      <c r="U20" s="17">
        <f>[16]Janeiro!$B$24</f>
        <v>27.479166666666671</v>
      </c>
      <c r="V20" s="17">
        <f>[16]Janeiro!$B$25</f>
        <v>28.012500000000003</v>
      </c>
      <c r="W20" s="17">
        <f>[16]Janeiro!$B$26</f>
        <v>27.254166666666666</v>
      </c>
      <c r="X20" s="17">
        <f>[16]Janeiro!$B$27</f>
        <v>26.6875</v>
      </c>
      <c r="Y20" s="17">
        <f>[16]Janeiro!$B$28</f>
        <v>27.104166666666671</v>
      </c>
      <c r="Z20" s="17">
        <f>[16]Janeiro!$B$29</f>
        <v>24.299999999999997</v>
      </c>
      <c r="AA20" s="17">
        <f>[16]Janeiro!$B$30</f>
        <v>26.079166666666669</v>
      </c>
      <c r="AB20" s="17">
        <f>[16]Janeiro!$B$31</f>
        <v>26.329166666666666</v>
      </c>
      <c r="AC20" s="17">
        <f>[16]Janeiro!$B$32</f>
        <v>27.737499999999997</v>
      </c>
      <c r="AD20" s="17">
        <f>[16]Janeiro!$B$33</f>
        <v>27.629166666666674</v>
      </c>
      <c r="AE20" s="17">
        <f>[16]Janeiro!$B$34</f>
        <v>27.533333333333331</v>
      </c>
      <c r="AF20" s="17">
        <f>[16]Janeiro!$B$35</f>
        <v>27.187499999999996</v>
      </c>
      <c r="AG20" s="33">
        <f t="shared" ref="AG20:AG32" si="2">AVERAGE(B20:AF20)</f>
        <v>26.151478494623657</v>
      </c>
    </row>
    <row r="21" spans="1:33" ht="17.100000000000001" customHeight="1" x14ac:dyDescent="0.2">
      <c r="A21" s="15" t="s">
        <v>11</v>
      </c>
      <c r="B21" s="17">
        <f>[17]Janeiro!$B$5</f>
        <v>26.537499999999994</v>
      </c>
      <c r="C21" s="17">
        <f>[17]Janeiro!$B$6</f>
        <v>27.291666666666671</v>
      </c>
      <c r="D21" s="17">
        <f>[17]Janeiro!$B$7</f>
        <v>26.591666666666669</v>
      </c>
      <c r="E21" s="17">
        <f>[17]Janeiro!$B$8</f>
        <v>23.916666666666671</v>
      </c>
      <c r="F21" s="17">
        <f>[17]Janeiro!$B$9</f>
        <v>25.599999999999998</v>
      </c>
      <c r="G21" s="17">
        <f>[17]Janeiro!$B$10</f>
        <v>24.620833333333337</v>
      </c>
      <c r="H21" s="17">
        <f>[17]Janeiro!$B$11</f>
        <v>25.712500000000002</v>
      </c>
      <c r="I21" s="17">
        <f>[17]Janeiro!$B$12</f>
        <v>23.941666666666663</v>
      </c>
      <c r="J21" s="17">
        <f>[17]Janeiro!$B$13</f>
        <v>24.362500000000008</v>
      </c>
      <c r="K21" s="17">
        <f>[17]Janeiro!$B$14</f>
        <v>26.204166666666662</v>
      </c>
      <c r="L21" s="17">
        <f>[17]Janeiro!$B$15</f>
        <v>25.849999999999998</v>
      </c>
      <c r="M21" s="17">
        <f>[17]Janeiro!$B$16</f>
        <v>24.170833333333334</v>
      </c>
      <c r="N21" s="17">
        <f>[17]Janeiro!$B$17</f>
        <v>23.787500000000005</v>
      </c>
      <c r="O21" s="17">
        <f>[17]Janeiro!$B$18</f>
        <v>23.224999999999994</v>
      </c>
      <c r="P21" s="17">
        <f>[17]Janeiro!$B$19</f>
        <v>23.716666666666669</v>
      </c>
      <c r="Q21" s="17">
        <f>[17]Janeiro!$B$20</f>
        <v>24.229166666666668</v>
      </c>
      <c r="R21" s="17">
        <f>[17]Janeiro!$B$21</f>
        <v>23.445833333333301</v>
      </c>
      <c r="S21" s="17">
        <f>[17]Janeiro!$B$22</f>
        <v>25.020833333333329</v>
      </c>
      <c r="T21" s="17">
        <f>[17]Janeiro!$B$23</f>
        <v>24.504166666666666</v>
      </c>
      <c r="U21" s="17">
        <f>[17]Janeiro!$B$24</f>
        <v>25.947619047619046</v>
      </c>
      <c r="V21" s="17">
        <f>[17]Janeiro!$B$25</f>
        <v>25.941666666666666</v>
      </c>
      <c r="W21" s="17">
        <f>[17]Janeiro!$B$26</f>
        <v>26.241666666666664</v>
      </c>
      <c r="X21" s="17">
        <f>[17]Janeiro!$B$27</f>
        <v>26.024999999999995</v>
      </c>
      <c r="Y21" s="17">
        <f>[17]Janeiro!$B$28</f>
        <v>26.383333333333336</v>
      </c>
      <c r="Z21" s="17">
        <f>[17]Janeiro!$B$29</f>
        <v>23.258333333333329</v>
      </c>
      <c r="AA21" s="17">
        <f>[17]Janeiro!$B$30</f>
        <v>24.358333333333334</v>
      </c>
      <c r="AB21" s="17">
        <f>[17]Janeiro!$B$31</f>
        <v>24.495833333333334</v>
      </c>
      <c r="AC21" s="17">
        <f>[17]Janeiro!$B$32</f>
        <v>24.737499999999997</v>
      </c>
      <c r="AD21" s="17">
        <f>[17]Janeiro!$B$33</f>
        <v>25.029166666666669</v>
      </c>
      <c r="AE21" s="17">
        <f>[17]Janeiro!$B$34</f>
        <v>25.616666666666671</v>
      </c>
      <c r="AF21" s="17">
        <f>[17]Janeiro!$B$35</f>
        <v>25.245833333333334</v>
      </c>
      <c r="AG21" s="33">
        <f t="shared" si="2"/>
        <v>25.032584485407064</v>
      </c>
    </row>
    <row r="22" spans="1:33" ht="17.100000000000001" customHeight="1" x14ac:dyDescent="0.2">
      <c r="A22" s="15" t="s">
        <v>12</v>
      </c>
      <c r="B22" s="17">
        <f>[18]Janeiro!$B$5</f>
        <v>28.291666666666671</v>
      </c>
      <c r="C22" s="17">
        <f>[18]Janeiro!$B$6</f>
        <v>29.441666666666663</v>
      </c>
      <c r="D22" s="17">
        <f>[18]Janeiro!$B$7</f>
        <v>27.824999999999999</v>
      </c>
      <c r="E22" s="17">
        <f>[18]Janeiro!$B$8</f>
        <v>27.466666666666669</v>
      </c>
      <c r="F22" s="17">
        <f>[18]Janeiro!$B$9</f>
        <v>27</v>
      </c>
      <c r="G22" s="17">
        <f>[18]Janeiro!$B$10</f>
        <v>28.691666666666666</v>
      </c>
      <c r="H22" s="17">
        <f>[18]Janeiro!$B$11</f>
        <v>27.583333333333332</v>
      </c>
      <c r="I22" s="17">
        <f>[18]Janeiro!$B$12</f>
        <v>26.358333333333334</v>
      </c>
      <c r="J22" s="17">
        <f>[18]Janeiro!$B$13</f>
        <v>27.162499999999994</v>
      </c>
      <c r="K22" s="17">
        <f>[18]Janeiro!$B$14</f>
        <v>28.608333333333334</v>
      </c>
      <c r="L22" s="17">
        <f>[18]Janeiro!$B$15</f>
        <v>29.774999999999995</v>
      </c>
      <c r="M22" s="17">
        <f>[18]Janeiro!$B$16</f>
        <v>26.891666666666666</v>
      </c>
      <c r="N22" s="17">
        <f>[18]Janeiro!$B$17</f>
        <v>25.654166666666665</v>
      </c>
      <c r="O22" s="17">
        <f>[18]Janeiro!$B$18</f>
        <v>26.30416666666666</v>
      </c>
      <c r="P22" s="17">
        <f>[18]Janeiro!$B$19</f>
        <v>25.645833333333332</v>
      </c>
      <c r="Q22" s="17">
        <f>[18]Janeiro!$B$20</f>
        <v>26.262499999999999</v>
      </c>
      <c r="R22" s="17">
        <f>[18]Janeiro!$B$21</f>
        <v>27.104166666666668</v>
      </c>
      <c r="S22" s="17">
        <f>[18]Janeiro!$B$22</f>
        <v>25.55</v>
      </c>
      <c r="T22" s="17">
        <f>[18]Janeiro!$B$23</f>
        <v>27.054166666666664</v>
      </c>
      <c r="U22" s="17">
        <f>[18]Janeiro!$B$24</f>
        <v>28.358333333333334</v>
      </c>
      <c r="V22" s="17">
        <f>[18]Janeiro!$B$25</f>
        <v>27.241666666666656</v>
      </c>
      <c r="W22" s="17">
        <f>[18]Janeiro!$B$26</f>
        <v>27.370833333333337</v>
      </c>
      <c r="X22" s="17">
        <f>[18]Janeiro!$B$27</f>
        <v>26.558333333333334</v>
      </c>
      <c r="Y22" s="17">
        <f>[18]Janeiro!$B$28</f>
        <v>27.558333333333337</v>
      </c>
      <c r="Z22" s="17">
        <f>[18]Janeiro!$B$29</f>
        <v>25.925000000000001</v>
      </c>
      <c r="AA22" s="17">
        <f>[18]Janeiro!$B$30</f>
        <v>25.308333333333337</v>
      </c>
      <c r="AB22" s="17">
        <f>[18]Janeiro!$B$31</f>
        <v>25.829166666666666</v>
      </c>
      <c r="AC22" s="17">
        <f>[18]Janeiro!$B$32</f>
        <v>27.679166666666671</v>
      </c>
      <c r="AD22" s="17">
        <f>[18]Janeiro!$B$33</f>
        <v>27.316666666666663</v>
      </c>
      <c r="AE22" s="17">
        <f>[18]Janeiro!$B$34</f>
        <v>27.162499999999994</v>
      </c>
      <c r="AF22" s="17">
        <f>[18]Janeiro!$B$35</f>
        <v>28.566666666666666</v>
      </c>
      <c r="AG22" s="33">
        <f t="shared" si="2"/>
        <v>27.211155913978494</v>
      </c>
    </row>
    <row r="23" spans="1:33" ht="17.100000000000001" customHeight="1" x14ac:dyDescent="0.2">
      <c r="A23" s="15" t="s">
        <v>13</v>
      </c>
      <c r="B23" s="17">
        <f>[19]Janeiro!$B$5</f>
        <v>28.208333333333332</v>
      </c>
      <c r="C23" s="17">
        <f>[19]Janeiro!$B$6</f>
        <v>28.891666666666669</v>
      </c>
      <c r="D23" s="17">
        <f>[19]Janeiro!$B$7</f>
        <v>29.687500000000004</v>
      </c>
      <c r="E23" s="17">
        <f>[19]Janeiro!$B$8</f>
        <v>26.887499999999999</v>
      </c>
      <c r="F23" s="17">
        <f>[19]Janeiro!$B$9</f>
        <v>27.166666666666668</v>
      </c>
      <c r="G23" s="17">
        <f>[19]Janeiro!$B$10</f>
        <v>28.4375</v>
      </c>
      <c r="H23" s="17">
        <f>[19]Janeiro!$B$11</f>
        <v>26.616666666666664</v>
      </c>
      <c r="I23" s="17">
        <f>[19]Janeiro!$B$12</f>
        <v>25.987499999999997</v>
      </c>
      <c r="J23" s="17">
        <f>[19]Janeiro!$B$13</f>
        <v>26.625</v>
      </c>
      <c r="K23" s="17">
        <f>[19]Janeiro!$B$14</f>
        <v>28.212500000000002</v>
      </c>
      <c r="L23" s="17">
        <f>[19]Janeiro!$B$15</f>
        <v>28.549999999999997</v>
      </c>
      <c r="M23" s="17">
        <f>[19]Janeiro!$B$16</f>
        <v>27.016666666666666</v>
      </c>
      <c r="N23" s="17">
        <f>[19]Janeiro!$B$17</f>
        <v>25.066666666666663</v>
      </c>
      <c r="O23" s="17">
        <f>[19]Janeiro!$B$18</f>
        <v>26.374999999999989</v>
      </c>
      <c r="P23" s="17">
        <f>[19]Janeiro!$B$19</f>
        <v>26.258333333333329</v>
      </c>
      <c r="Q23" s="17">
        <f>[19]Janeiro!$B$20</f>
        <v>26.370833333333337</v>
      </c>
      <c r="R23" s="17">
        <f>[19]Janeiro!$B$21</f>
        <v>27.591666666666665</v>
      </c>
      <c r="S23" s="17">
        <f>[19]Janeiro!$B$22</f>
        <v>26.879166666666663</v>
      </c>
      <c r="T23" s="17">
        <f>[19]Janeiro!$B$23</f>
        <v>25.408333333333331</v>
      </c>
      <c r="U23" s="17">
        <f>[19]Janeiro!$B$24</f>
        <v>26.583333333333329</v>
      </c>
      <c r="V23" s="17">
        <f>[19]Janeiro!$B$25</f>
        <v>26.783333333333331</v>
      </c>
      <c r="W23" s="17">
        <f>[19]Janeiro!$B$26</f>
        <v>26.220833333333335</v>
      </c>
      <c r="X23" s="17">
        <f>[19]Janeiro!$B$27</f>
        <v>26.895833333333339</v>
      </c>
      <c r="Y23" s="17">
        <f>[19]Janeiro!$B$28</f>
        <v>27.033333333333331</v>
      </c>
      <c r="Z23" s="17">
        <f>[19]Janeiro!$B$29</f>
        <v>25.049999999999997</v>
      </c>
      <c r="AA23" s="17">
        <f>[19]Janeiro!$B$30</f>
        <v>23.45</v>
      </c>
      <c r="AB23" s="17">
        <f>[19]Janeiro!$B$31</f>
        <v>26.104166666666668</v>
      </c>
      <c r="AC23" s="17">
        <f>[19]Janeiro!$B$32</f>
        <v>26.666666666666671</v>
      </c>
      <c r="AD23" s="17">
        <f>[19]Janeiro!$B$33</f>
        <v>27.129166666666663</v>
      </c>
      <c r="AE23" s="17">
        <f>[19]Janeiro!$B$34</f>
        <v>25.904166666666669</v>
      </c>
      <c r="AF23" s="17">
        <f>[19]Janeiro!$B$35</f>
        <v>27.537499999999998</v>
      </c>
      <c r="AG23" s="33">
        <f t="shared" si="2"/>
        <v>26.825672043010748</v>
      </c>
    </row>
    <row r="24" spans="1:33" ht="17.100000000000001" customHeight="1" x14ac:dyDescent="0.2">
      <c r="A24" s="15" t="s">
        <v>14</v>
      </c>
      <c r="B24" s="17">
        <f>[20]Janeiro!$B$5</f>
        <v>27.016666666666666</v>
      </c>
      <c r="C24" s="17">
        <f>[20]Janeiro!$B$6</f>
        <v>27.033333333333331</v>
      </c>
      <c r="D24" s="17">
        <f>[20]Janeiro!$B$7</f>
        <v>28.754166666666666</v>
      </c>
      <c r="E24" s="17">
        <f>[20]Janeiro!$B$8</f>
        <v>27.604166666666671</v>
      </c>
      <c r="F24" s="17">
        <f>[20]Janeiro!$B$9</f>
        <v>27.400000000000002</v>
      </c>
      <c r="G24" s="17">
        <f>[20]Janeiro!$B$10</f>
        <v>27.845833333333328</v>
      </c>
      <c r="H24" s="17">
        <f>[20]Janeiro!$B$11</f>
        <v>25.937499999999996</v>
      </c>
      <c r="I24" s="17">
        <f>[20]Janeiro!$B$12</f>
        <v>26.833333333333332</v>
      </c>
      <c r="J24" s="17">
        <f>[20]Janeiro!$B$13</f>
        <v>26.524999999999995</v>
      </c>
      <c r="K24" s="17">
        <f>[20]Janeiro!$B$14</f>
        <v>28.287499999999998</v>
      </c>
      <c r="L24" s="17">
        <f>[20]Janeiro!$B$15</f>
        <v>27.829166666666666</v>
      </c>
      <c r="M24" s="17">
        <f>[20]Janeiro!$B$16</f>
        <v>25.508333333333329</v>
      </c>
      <c r="N24" s="17">
        <f>[20]Janeiro!$B$17</f>
        <v>24.179166666666671</v>
      </c>
      <c r="O24" s="17">
        <f>[20]Janeiro!$B$18</f>
        <v>23.525000000000002</v>
      </c>
      <c r="P24" s="17">
        <f>[20]Janeiro!$B$19</f>
        <v>25.041666666666668</v>
      </c>
      <c r="Q24" s="17">
        <f>[20]Janeiro!$B$20</f>
        <v>25.074999999999992</v>
      </c>
      <c r="R24" s="17">
        <f>[20]Janeiro!$B$21</f>
        <v>25.770833333333332</v>
      </c>
      <c r="S24" s="17">
        <f>[20]Janeiro!$B$22</f>
        <v>25.516666666666669</v>
      </c>
      <c r="T24" s="17">
        <f>[20]Janeiro!$B$23</f>
        <v>26.945833333333329</v>
      </c>
      <c r="U24" s="17">
        <f>[20]Janeiro!$B$24</f>
        <v>27.891666666666669</v>
      </c>
      <c r="V24" s="17">
        <f>[20]Janeiro!$B$25</f>
        <v>25.966666666666665</v>
      </c>
      <c r="W24" s="17">
        <f>[20]Janeiro!$B$26</f>
        <v>26.070833333333336</v>
      </c>
      <c r="X24" s="17">
        <f>[20]Janeiro!$B$27</f>
        <v>27.008333333333336</v>
      </c>
      <c r="Y24" s="17">
        <f>[20]Janeiro!$B$28</f>
        <v>27.070833333333326</v>
      </c>
      <c r="Z24" s="17">
        <f>[20]Janeiro!$B$29</f>
        <v>24.724999999999998</v>
      </c>
      <c r="AA24" s="17">
        <f>[20]Janeiro!$B$30</f>
        <v>24.745833333333334</v>
      </c>
      <c r="AB24" s="17">
        <f>[20]Janeiro!$B$31</f>
        <v>25.033333333333331</v>
      </c>
      <c r="AC24" s="17">
        <f>[20]Janeiro!$B$32</f>
        <v>25.195833333333329</v>
      </c>
      <c r="AD24" s="17">
        <f>[20]Janeiro!$B$33</f>
        <v>27.245833333333326</v>
      </c>
      <c r="AE24" s="17">
        <f>[20]Janeiro!$B$34</f>
        <v>28.037499999999998</v>
      </c>
      <c r="AF24" s="17">
        <f>[20]Janeiro!$B$35</f>
        <v>28.941666666666666</v>
      </c>
      <c r="AG24" s="33">
        <f t="shared" si="2"/>
        <v>26.469758064516125</v>
      </c>
    </row>
    <row r="25" spans="1:33" ht="17.100000000000001" customHeight="1" x14ac:dyDescent="0.2">
      <c r="A25" s="15" t="s">
        <v>15</v>
      </c>
      <c r="B25" s="17">
        <f>[21]Janeiro!$B$5</f>
        <v>24.504166666666666</v>
      </c>
      <c r="C25" s="17">
        <f>[21]Janeiro!$B$6</f>
        <v>25.704166666666669</v>
      </c>
      <c r="D25" s="17">
        <f>[21]Janeiro!$B$7</f>
        <v>26.137499999999999</v>
      </c>
      <c r="E25" s="17">
        <f>[21]Janeiro!$B$8</f>
        <v>22.833333333333332</v>
      </c>
      <c r="F25" s="17">
        <f>[21]Janeiro!$B$9</f>
        <v>24.145833333333332</v>
      </c>
      <c r="G25" s="17">
        <f>[21]Janeiro!$B$10</f>
        <v>23.254166666666663</v>
      </c>
      <c r="H25" s="17">
        <f>[21]Janeiro!$B$11</f>
        <v>22.816666666666674</v>
      </c>
      <c r="I25" s="17">
        <f>[21]Janeiro!$B$12</f>
        <v>23.225000000000005</v>
      </c>
      <c r="J25" s="17">
        <f>[21]Janeiro!$B$13</f>
        <v>22.479166666666668</v>
      </c>
      <c r="K25" s="17">
        <f>[21]Janeiro!$B$14</f>
        <v>24.987500000000008</v>
      </c>
      <c r="L25" s="17">
        <f>[21]Janeiro!$B$15</f>
        <v>25.799999999999986</v>
      </c>
      <c r="M25" s="17">
        <f>[21]Janeiro!$B$16</f>
        <v>22.995833333333326</v>
      </c>
      <c r="N25" s="17">
        <f>[21]Janeiro!$B$17</f>
        <v>23.070833333333336</v>
      </c>
      <c r="O25" s="17">
        <f>[21]Janeiro!$B$18</f>
        <v>22.204166666666666</v>
      </c>
      <c r="P25" s="17">
        <f>[21]Janeiro!$B$19</f>
        <v>21.887499999999999</v>
      </c>
      <c r="Q25" s="17">
        <f>[21]Janeiro!$B$20</f>
        <v>23.029166666666665</v>
      </c>
      <c r="R25" s="17">
        <f>[21]Janeiro!$B$21</f>
        <v>22.170833333333334</v>
      </c>
      <c r="S25" s="17">
        <f>[21]Janeiro!$B$22</f>
        <v>23.787499999999998</v>
      </c>
      <c r="T25" s="17">
        <f>[21]Janeiro!$B$23</f>
        <v>25.104166666666671</v>
      </c>
      <c r="U25" s="17">
        <f>[21]Janeiro!$B$24</f>
        <v>25.245833333333337</v>
      </c>
      <c r="V25" s="17">
        <f>[21]Janeiro!$B$25</f>
        <v>25.570833333333329</v>
      </c>
      <c r="W25" s="17">
        <f>[21]Janeiro!$B$26</f>
        <v>25.345833333333331</v>
      </c>
      <c r="X25" s="17">
        <f>[21]Janeiro!$B$27</f>
        <v>25.012499999999999</v>
      </c>
      <c r="Y25" s="17">
        <f>[21]Janeiro!$B$28</f>
        <v>25.229166666666671</v>
      </c>
      <c r="Z25" s="17">
        <f>[21]Janeiro!$B$29</f>
        <v>22.820833333333329</v>
      </c>
      <c r="AA25" s="17">
        <f>[21]Janeiro!$B$30</f>
        <v>23.137500000000003</v>
      </c>
      <c r="AB25" s="17">
        <f>[21]Janeiro!$B$31</f>
        <v>24.062499999999996</v>
      </c>
      <c r="AC25" s="17">
        <f>[21]Janeiro!$B$32</f>
        <v>25.333333333333329</v>
      </c>
      <c r="AD25" s="17">
        <f>[21]Janeiro!$B$33</f>
        <v>25.974999999999998</v>
      </c>
      <c r="AE25" s="17">
        <f>[21]Janeiro!$B$34</f>
        <v>25.920833333333334</v>
      </c>
      <c r="AF25" s="17">
        <f>[21]Janeiro!$B$35</f>
        <v>24.329166666666669</v>
      </c>
      <c r="AG25" s="33">
        <f t="shared" si="2"/>
        <v>24.132930107526885</v>
      </c>
    </row>
    <row r="26" spans="1:33" ht="17.100000000000001" customHeight="1" x14ac:dyDescent="0.2">
      <c r="A26" s="15" t="s">
        <v>16</v>
      </c>
      <c r="B26" s="48" t="str">
        <f>[22]Janeiro!$B$5</f>
        <v>*</v>
      </c>
      <c r="C26" s="48" t="str">
        <f>[22]Janeiro!$B$6</f>
        <v>*</v>
      </c>
      <c r="D26" s="48" t="str">
        <f>[22]Janeiro!$B$7</f>
        <v>*</v>
      </c>
      <c r="E26" s="48" t="str">
        <f>[22]Janeiro!$B$8</f>
        <v>*</v>
      </c>
      <c r="F26" s="48" t="str">
        <f>[22]Janeiro!$B$9</f>
        <v>*</v>
      </c>
      <c r="G26" s="48" t="str">
        <f>[22]Janeiro!$B$10</f>
        <v>*</v>
      </c>
      <c r="H26" s="48" t="str">
        <f>[22]Janeiro!$B$11</f>
        <v>*</v>
      </c>
      <c r="I26" s="48" t="str">
        <f>[22]Janeiro!$B$12</f>
        <v>*</v>
      </c>
      <c r="J26" s="48" t="str">
        <f>[22]Janeiro!$B$13</f>
        <v>*</v>
      </c>
      <c r="K26" s="48" t="str">
        <f>[22]Janeiro!$B$14</f>
        <v>*</v>
      </c>
      <c r="L26" s="48" t="str">
        <f>[22]Janeiro!$B$15</f>
        <v>*</v>
      </c>
      <c r="M26" s="48" t="str">
        <f>[22]Janeiro!$B$16</f>
        <v>*</v>
      </c>
      <c r="N26" s="48" t="str">
        <f>[22]Janeiro!$B$17</f>
        <v>*</v>
      </c>
      <c r="O26" s="48" t="str">
        <f>[22]Janeiro!$B$18</f>
        <v>*</v>
      </c>
      <c r="P26" s="48" t="str">
        <f>[22]Janeiro!$B$19</f>
        <v>*</v>
      </c>
      <c r="Q26" s="48" t="str">
        <f>[22]Janeiro!$B$20</f>
        <v>*</v>
      </c>
      <c r="R26" s="48" t="str">
        <f>[22]Janeiro!$B$21</f>
        <v>*</v>
      </c>
      <c r="S26" s="48" t="str">
        <f>[22]Janeiro!$B$22</f>
        <v>*</v>
      </c>
      <c r="T26" s="48" t="str">
        <f>[22]Janeiro!$B$23</f>
        <v>*</v>
      </c>
      <c r="U26" s="48" t="str">
        <f>[22]Janeiro!$B$24</f>
        <v>*</v>
      </c>
      <c r="V26" s="48" t="str">
        <f>[22]Janeiro!$B$25</f>
        <v>*</v>
      </c>
      <c r="W26" s="48" t="str">
        <f>[22]Janeiro!$B$26</f>
        <v>*</v>
      </c>
      <c r="X26" s="48" t="str">
        <f>[22]Janeiro!$B$27</f>
        <v>*</v>
      </c>
      <c r="Y26" s="48" t="str">
        <f>[22]Janeiro!$B$28</f>
        <v>*</v>
      </c>
      <c r="Z26" s="48" t="str">
        <f>[22]Janeiro!$B$29</f>
        <v>*</v>
      </c>
      <c r="AA26" s="48" t="str">
        <f>[22]Janeiro!$B$30</f>
        <v>*</v>
      </c>
      <c r="AB26" s="48" t="str">
        <f>[22]Janeiro!$B$31</f>
        <v>*</v>
      </c>
      <c r="AC26" s="48" t="str">
        <f>[22]Janeiro!$B$32</f>
        <v>*</v>
      </c>
      <c r="AD26" s="48" t="str">
        <f>[22]Janeiro!$B$33</f>
        <v>*</v>
      </c>
      <c r="AE26" s="48" t="str">
        <f>[22]Janeiro!$B$34</f>
        <v>*</v>
      </c>
      <c r="AF26" s="48" t="str">
        <f>[22]Janeiro!$B$35</f>
        <v>*</v>
      </c>
      <c r="AG26" s="61" t="s">
        <v>63</v>
      </c>
    </row>
    <row r="27" spans="1:33" ht="17.100000000000001" customHeight="1" x14ac:dyDescent="0.2">
      <c r="A27" s="15" t="s">
        <v>17</v>
      </c>
      <c r="B27" s="17">
        <f>[23]Janeiro!$B$5</f>
        <v>27.470833333333331</v>
      </c>
      <c r="C27" s="17">
        <f>[23]Janeiro!$B$6</f>
        <v>28.112500000000008</v>
      </c>
      <c r="D27" s="17">
        <f>[23]Janeiro!$B$7</f>
        <v>27.470833333333328</v>
      </c>
      <c r="E27" s="17">
        <f>[23]Janeiro!$B$8</f>
        <v>25.850000000000005</v>
      </c>
      <c r="F27" s="17">
        <f>[23]Janeiro!$B$9</f>
        <v>25.474999999999998</v>
      </c>
      <c r="G27" s="17">
        <f>[23]Janeiro!$B$10</f>
        <v>25.558333333333334</v>
      </c>
      <c r="H27" s="17">
        <f>[23]Janeiro!$B$11</f>
        <v>25.533333333333331</v>
      </c>
      <c r="I27" s="17">
        <f>[23]Janeiro!$B$12</f>
        <v>24.820833333333329</v>
      </c>
      <c r="J27" s="17">
        <f>[23]Janeiro!$B$13</f>
        <v>24.541666666666668</v>
      </c>
      <c r="K27" s="17">
        <f>[23]Janeiro!$B$14</f>
        <v>27.100000000000005</v>
      </c>
      <c r="L27" s="17">
        <f>[23]Janeiro!$B$15</f>
        <v>26.829166666666666</v>
      </c>
      <c r="M27" s="17">
        <f>[23]Janeiro!$B$16</f>
        <v>25.291666666666661</v>
      </c>
      <c r="N27" s="17">
        <f>[23]Janeiro!$B$17</f>
        <v>25.05416666666666</v>
      </c>
      <c r="O27" s="17">
        <f>[23]Janeiro!$B$18</f>
        <v>23.216666666666669</v>
      </c>
      <c r="P27" s="17">
        <f>[23]Janeiro!$B$19</f>
        <v>24.366666666666664</v>
      </c>
      <c r="Q27" s="17">
        <f>[23]Janeiro!$B$20</f>
        <v>25.012499999999999</v>
      </c>
      <c r="R27" s="17">
        <f>[23]Janeiro!$B$21</f>
        <v>24.650000000000006</v>
      </c>
      <c r="S27" s="17">
        <f>[23]Janeiro!$B$22</f>
        <v>25.700000000000003</v>
      </c>
      <c r="T27" s="17">
        <f>[23]Janeiro!$B$23</f>
        <v>25.720833333333335</v>
      </c>
      <c r="U27" s="17">
        <f>[23]Janeiro!$B$24</f>
        <v>27.212499999999995</v>
      </c>
      <c r="V27" s="17">
        <f>[23]Janeiro!$B$25</f>
        <v>27.658333333333335</v>
      </c>
      <c r="W27" s="17">
        <f>[23]Janeiro!$B$26</f>
        <v>26.966666666666669</v>
      </c>
      <c r="X27" s="17">
        <f>[23]Janeiro!$B$27</f>
        <v>27</v>
      </c>
      <c r="Y27" s="17">
        <f>[23]Janeiro!$B$28</f>
        <v>27.362500000000008</v>
      </c>
      <c r="Z27" s="17">
        <f>[23]Janeiro!$B$29</f>
        <v>24.033333333333335</v>
      </c>
      <c r="AA27" s="17">
        <f>[23]Janeiro!$B$30</f>
        <v>25.424999999999997</v>
      </c>
      <c r="AB27" s="17">
        <f>[23]Janeiro!$B$31</f>
        <v>25.891666666666669</v>
      </c>
      <c r="AC27" s="17">
        <f>[23]Janeiro!$B$32</f>
        <v>26.391666666666662</v>
      </c>
      <c r="AD27" s="17">
        <f>[23]Janeiro!$B$33</f>
        <v>25.483333333333331</v>
      </c>
      <c r="AE27" s="17">
        <f>[23]Janeiro!$B$34</f>
        <v>25.441666666666666</v>
      </c>
      <c r="AF27" s="17">
        <f>[23]Janeiro!$B$35</f>
        <v>25.645833333333329</v>
      </c>
      <c r="AG27" s="33">
        <f t="shared" si="2"/>
        <v>25.880241935483873</v>
      </c>
    </row>
    <row r="28" spans="1:33" ht="17.100000000000001" customHeight="1" x14ac:dyDescent="0.2">
      <c r="A28" s="15" t="s">
        <v>18</v>
      </c>
      <c r="B28" s="17">
        <f>[24]Janeiro!$B$5</f>
        <v>24.204166666666662</v>
      </c>
      <c r="C28" s="17">
        <f>[24]Janeiro!$B$6</f>
        <v>24.708333333333332</v>
      </c>
      <c r="D28" s="17">
        <f>[24]Janeiro!$B$7</f>
        <v>25.827272727272724</v>
      </c>
      <c r="E28" s="17">
        <f>[24]Janeiro!$B$8</f>
        <v>23.666666666666675</v>
      </c>
      <c r="F28" s="17">
        <f>[24]Janeiro!$B$9</f>
        <v>24.299999999999997</v>
      </c>
      <c r="G28" s="17">
        <f>[24]Janeiro!$B$10</f>
        <v>24.587500000000002</v>
      </c>
      <c r="H28" s="17">
        <f>[24]Janeiro!$B$11</f>
        <v>23.454166666666669</v>
      </c>
      <c r="I28" s="17">
        <f>[24]Janeiro!$B$12</f>
        <v>22.779166666666669</v>
      </c>
      <c r="J28" s="17">
        <f>[24]Janeiro!$B$13</f>
        <v>22.679166666666664</v>
      </c>
      <c r="K28" s="17">
        <f>[24]Janeiro!$B$14</f>
        <v>24.129166666666663</v>
      </c>
      <c r="L28" s="17">
        <f>[24]Janeiro!$B$15</f>
        <v>22.545833333333331</v>
      </c>
      <c r="M28" s="17">
        <f>[24]Janeiro!$B$16</f>
        <v>21.8</v>
      </c>
      <c r="N28" s="17">
        <f>[24]Janeiro!$B$17</f>
        <v>23.391666666666666</v>
      </c>
      <c r="O28" s="17">
        <f>[24]Janeiro!$B$18</f>
        <v>22.587499999999995</v>
      </c>
      <c r="P28" s="17">
        <f>[24]Janeiro!$B$19</f>
        <v>21.845833333333331</v>
      </c>
      <c r="Q28" s="17">
        <f>[24]Janeiro!$B$20</f>
        <v>22.895833333333332</v>
      </c>
      <c r="R28" s="17">
        <f>[24]Janeiro!$B$21</f>
        <v>23.254166666666666</v>
      </c>
      <c r="S28" s="17">
        <f>[24]Janeiro!$B$22</f>
        <v>21.995833333333334</v>
      </c>
      <c r="T28" s="17">
        <f>[24]Janeiro!$B$23</f>
        <v>23.42916666666666</v>
      </c>
      <c r="U28" s="17">
        <f>[24]Janeiro!$B$24</f>
        <v>23.829166666666666</v>
      </c>
      <c r="V28" s="17">
        <f>[24]Janeiro!$B$25</f>
        <v>23.050000000000008</v>
      </c>
      <c r="W28" s="17">
        <f>[24]Janeiro!$B$26</f>
        <v>22.3125</v>
      </c>
      <c r="X28" s="17">
        <f>[24]Janeiro!$B$27</f>
        <v>23.533333333333331</v>
      </c>
      <c r="Y28" s="17">
        <f>[24]Janeiro!$B$28</f>
        <v>22.787500000000005</v>
      </c>
      <c r="Z28" s="17">
        <f>[24]Janeiro!$B$29</f>
        <v>21.829166666666669</v>
      </c>
      <c r="AA28" s="17">
        <f>[24]Janeiro!$B$30</f>
        <v>23.125</v>
      </c>
      <c r="AB28" s="17">
        <f>[24]Janeiro!$B$31</f>
        <v>22.920833333333331</v>
      </c>
      <c r="AC28" s="17">
        <f>[24]Janeiro!$B$32</f>
        <v>22.920833333333334</v>
      </c>
      <c r="AD28" s="17">
        <f>[24]Janeiro!$B$33</f>
        <v>22.791666666666668</v>
      </c>
      <c r="AE28" s="17">
        <f>[24]Janeiro!$B$34</f>
        <v>23.945833333333329</v>
      </c>
      <c r="AF28" s="17">
        <f>[24]Janeiro!$B$35</f>
        <v>24.758333333333336</v>
      </c>
      <c r="AG28" s="33">
        <f t="shared" si="2"/>
        <v>23.286632453567933</v>
      </c>
    </row>
    <row r="29" spans="1:33" ht="17.100000000000001" customHeight="1" x14ac:dyDescent="0.2">
      <c r="A29" s="15" t="s">
        <v>19</v>
      </c>
      <c r="B29" s="17">
        <f>[25]Janeiro!$B$5</f>
        <v>26.158333333333331</v>
      </c>
      <c r="C29" s="17">
        <f>[25]Janeiro!$B$6</f>
        <v>27.191666666666666</v>
      </c>
      <c r="D29" s="17">
        <f>[25]Janeiro!$B$7</f>
        <v>25.612500000000001</v>
      </c>
      <c r="E29" s="17">
        <f>[25]Janeiro!$B$8</f>
        <v>23.07</v>
      </c>
      <c r="F29" s="17">
        <f>[25]Janeiro!$B$9</f>
        <v>24.637500000000003</v>
      </c>
      <c r="G29" s="17">
        <f>[25]Janeiro!$B$10</f>
        <v>25.756521739130427</v>
      </c>
      <c r="H29" s="17">
        <f>[25]Janeiro!$B$11</f>
        <v>25</v>
      </c>
      <c r="I29" s="17">
        <f>[25]Janeiro!$B$12</f>
        <v>23.595454545454547</v>
      </c>
      <c r="J29" s="17">
        <f>[25]Janeiro!$B$13</f>
        <v>24.986956521739131</v>
      </c>
      <c r="K29" s="17">
        <f>[25]Janeiro!$B$14</f>
        <v>26.804166666666664</v>
      </c>
      <c r="L29" s="17">
        <f>[25]Janeiro!$B$15</f>
        <v>27.304166666666671</v>
      </c>
      <c r="M29" s="17">
        <f>[25]Janeiro!$B$16</f>
        <v>24.000000000000004</v>
      </c>
      <c r="N29" s="17">
        <f>[25]Janeiro!$B$17</f>
        <v>23.275000000000002</v>
      </c>
      <c r="O29" s="17">
        <f>[25]Janeiro!$B$18</f>
        <v>23.016666666666666</v>
      </c>
      <c r="P29" s="17">
        <f>[25]Janeiro!$B$19</f>
        <v>23.720833333333328</v>
      </c>
      <c r="Q29" s="17">
        <f>[25]Janeiro!$B$20</f>
        <v>23.316666666666666</v>
      </c>
      <c r="R29" s="17">
        <f>[25]Janeiro!$B$21</f>
        <v>25.262499999999999</v>
      </c>
      <c r="S29" s="17">
        <f>[25]Janeiro!$B$22</f>
        <v>25.983333333333334</v>
      </c>
      <c r="T29" s="17">
        <f>[25]Janeiro!$B$23</f>
        <v>27.295833333333331</v>
      </c>
      <c r="U29" s="17">
        <f>[25]Janeiro!$B$24</f>
        <v>27.666666666666661</v>
      </c>
      <c r="V29" s="17">
        <f>[25]Janeiro!$B$25</f>
        <v>27.637500000000003</v>
      </c>
      <c r="W29" s="17">
        <f>[25]Janeiro!$B$26</f>
        <v>27.95</v>
      </c>
      <c r="X29" s="17">
        <f>[25]Janeiro!$B$27</f>
        <v>27.224999999999994</v>
      </c>
      <c r="Y29" s="17">
        <f>[25]Janeiro!$B$28</f>
        <v>27.275000000000002</v>
      </c>
      <c r="Z29" s="17">
        <f>[25]Janeiro!$B$29</f>
        <v>24.729166666666668</v>
      </c>
      <c r="AA29" s="17">
        <f>[25]Janeiro!$B$30</f>
        <v>26.033333333333335</v>
      </c>
      <c r="AB29" s="17">
        <f>[25]Janeiro!$B$31</f>
        <v>26.250000000000004</v>
      </c>
      <c r="AC29" s="17">
        <f>[25]Janeiro!$B$32</f>
        <v>27.650000000000002</v>
      </c>
      <c r="AD29" s="17">
        <f>[25]Janeiro!$B$33</f>
        <v>27.333333333333329</v>
      </c>
      <c r="AE29" s="17">
        <f>[25]Janeiro!$B$34</f>
        <v>27.408333333333342</v>
      </c>
      <c r="AF29" s="17">
        <f>[25]Janeiro!$B$35</f>
        <v>26.579166666666669</v>
      </c>
      <c r="AG29" s="33">
        <f t="shared" si="2"/>
        <v>25.797599982999699</v>
      </c>
    </row>
    <row r="30" spans="1:33" ht="17.100000000000001" customHeight="1" x14ac:dyDescent="0.2">
      <c r="A30" s="15" t="s">
        <v>31</v>
      </c>
      <c r="B30" s="17">
        <f>[26]Janeiro!$B$5</f>
        <v>25.620833333333334</v>
      </c>
      <c r="C30" s="17">
        <f>[26]Janeiro!$B$6</f>
        <v>26.733333333333331</v>
      </c>
      <c r="D30" s="17">
        <f>[26]Janeiro!$B$7</f>
        <v>26.995833333333334</v>
      </c>
      <c r="E30" s="17">
        <f>[26]Janeiro!$B$8</f>
        <v>25.837499999999995</v>
      </c>
      <c r="F30" s="17">
        <f>[26]Janeiro!$B$9</f>
        <v>24.791666666666668</v>
      </c>
      <c r="G30" s="17">
        <f>[26]Janeiro!$B$10</f>
        <v>24.749999999999996</v>
      </c>
      <c r="H30" s="17">
        <f>[26]Janeiro!$B$11</f>
        <v>26.4375</v>
      </c>
      <c r="I30" s="17">
        <f>[26]Janeiro!$B$12</f>
        <v>24.150000000000006</v>
      </c>
      <c r="J30" s="17">
        <f>[26]Janeiro!$B$13</f>
        <v>25.099999999999998</v>
      </c>
      <c r="K30" s="17">
        <f>[26]Janeiro!$B$14</f>
        <v>27.024999999999995</v>
      </c>
      <c r="L30" s="17">
        <f>[26]Janeiro!$B$15</f>
        <v>25.462500000000002</v>
      </c>
      <c r="M30" s="17">
        <f>[26]Janeiro!$B$16</f>
        <v>24.091666666666672</v>
      </c>
      <c r="N30" s="17">
        <f>[26]Janeiro!$B$17</f>
        <v>23.824999999999992</v>
      </c>
      <c r="O30" s="17">
        <f>[26]Janeiro!$B$18</f>
        <v>23.233333333333331</v>
      </c>
      <c r="P30" s="17">
        <f>[26]Janeiro!$B$19</f>
        <v>23.612500000000001</v>
      </c>
      <c r="Q30" s="17">
        <f>[26]Janeiro!$B$20</f>
        <v>24.104166666666668</v>
      </c>
      <c r="R30" s="17">
        <f>[26]Janeiro!$B$21</f>
        <v>23.845833333333342</v>
      </c>
      <c r="S30" s="17">
        <f>[26]Janeiro!$B$22</f>
        <v>24.462500000000002</v>
      </c>
      <c r="T30" s="17">
        <f>[26]Janeiro!$B$23</f>
        <v>24.854166666666661</v>
      </c>
      <c r="U30" s="17">
        <f>[26]Janeiro!$B$24</f>
        <v>26.037499999999994</v>
      </c>
      <c r="V30" s="17">
        <f>[26]Janeiro!$B$25</f>
        <v>25.591666666666669</v>
      </c>
      <c r="W30" s="17">
        <f>[26]Janeiro!$B$26</f>
        <v>25.474999999999998</v>
      </c>
      <c r="X30" s="17">
        <f>[26]Janeiro!$B$27</f>
        <v>24.775000000000002</v>
      </c>
      <c r="Y30" s="17">
        <f>[26]Janeiro!$B$28</f>
        <v>26.004166666666663</v>
      </c>
      <c r="Z30" s="17">
        <f>[26]Janeiro!$B$29</f>
        <v>22.541666666666668</v>
      </c>
      <c r="AA30" s="17">
        <f>[26]Janeiro!$B$30</f>
        <v>24.058333333333341</v>
      </c>
      <c r="AB30" s="17">
        <f>[26]Janeiro!$B$31</f>
        <v>24.141666666666662</v>
      </c>
      <c r="AC30" s="17">
        <f>[26]Janeiro!$B$32</f>
        <v>24.241666666666671</v>
      </c>
      <c r="AD30" s="17">
        <f>[26]Janeiro!$B$33</f>
        <v>25.220833333333335</v>
      </c>
      <c r="AE30" s="17">
        <f>[26]Janeiro!$B$34</f>
        <v>25.63333333333334</v>
      </c>
      <c r="AF30" s="17">
        <f>[26]Janeiro!$B$35</f>
        <v>25.674999999999994</v>
      </c>
      <c r="AG30" s="33">
        <f t="shared" si="2"/>
        <v>24.978360215053765</v>
      </c>
    </row>
    <row r="31" spans="1:33" ht="17.100000000000001" customHeight="1" x14ac:dyDescent="0.2">
      <c r="A31" s="15" t="s">
        <v>51</v>
      </c>
      <c r="B31" s="17">
        <f>[27]Janeiro!$B$5</f>
        <v>25.129166666666666</v>
      </c>
      <c r="C31" s="17">
        <f>[27]Janeiro!$B$6</f>
        <v>26.3125</v>
      </c>
      <c r="D31" s="17">
        <f>[27]Janeiro!$B$7</f>
        <v>27.833333333333332</v>
      </c>
      <c r="E31" s="17">
        <f>[27]Janeiro!$B$8</f>
        <v>26.36666666666666</v>
      </c>
      <c r="F31" s="17">
        <f>[27]Janeiro!$B$9</f>
        <v>24.595833333333331</v>
      </c>
      <c r="G31" s="17">
        <f>[27]Janeiro!$B$10</f>
        <v>24.362500000000008</v>
      </c>
      <c r="H31" s="17">
        <f>[27]Janeiro!$B$11</f>
        <v>24.179166666666671</v>
      </c>
      <c r="I31" s="17">
        <f>[27]Janeiro!$B$12</f>
        <v>24.037499999999998</v>
      </c>
      <c r="J31" s="17">
        <f>[27]Janeiro!$B$13</f>
        <v>24.208333333333339</v>
      </c>
      <c r="K31" s="17">
        <f>[27]Janeiro!$B$14</f>
        <v>24.599999999999998</v>
      </c>
      <c r="L31" s="17">
        <f>[27]Janeiro!$B$15</f>
        <v>23.833333333333332</v>
      </c>
      <c r="M31" s="17">
        <f>[27]Janeiro!$B$16</f>
        <v>23.908333333333331</v>
      </c>
      <c r="N31" s="17">
        <f>[27]Janeiro!$B$17</f>
        <v>22.470833333333331</v>
      </c>
      <c r="O31" s="17">
        <f>[27]Janeiro!$B$18</f>
        <v>23.841666666666658</v>
      </c>
      <c r="P31" s="17">
        <f>[27]Janeiro!$B$19</f>
        <v>22.983333333333334</v>
      </c>
      <c r="Q31" s="17">
        <f>[27]Janeiro!$B$20</f>
        <v>24.0625</v>
      </c>
      <c r="R31" s="17">
        <f>[27]Janeiro!$B$21</f>
        <v>25.908333333333335</v>
      </c>
      <c r="S31" s="17">
        <f>[27]Janeiro!$B$22</f>
        <v>24.516666666666669</v>
      </c>
      <c r="T31" s="17">
        <f>[27]Janeiro!$B$23</f>
        <v>24.091666666666669</v>
      </c>
      <c r="U31" s="17">
        <f>[27]Janeiro!$B$24</f>
        <v>24.062500000000004</v>
      </c>
      <c r="V31" s="17">
        <f>[27]Janeiro!$B$25</f>
        <v>23.354166666666668</v>
      </c>
      <c r="W31" s="17">
        <f>[27]Janeiro!$B$26</f>
        <v>22.837500000000002</v>
      </c>
      <c r="X31" s="17">
        <f>[27]Janeiro!$B$27</f>
        <v>23.283333333333331</v>
      </c>
      <c r="Y31" s="17">
        <f>[27]Janeiro!$B$28</f>
        <v>23.974999999999998</v>
      </c>
      <c r="Z31" s="17">
        <f>[27]Janeiro!$B$29</f>
        <v>23.008333333333336</v>
      </c>
      <c r="AA31" s="17">
        <f>[27]Janeiro!$B$30</f>
        <v>23.029166666666665</v>
      </c>
      <c r="AB31" s="17">
        <f>[27]Janeiro!$B$31</f>
        <v>23.954166666666666</v>
      </c>
      <c r="AC31" s="17">
        <f>[27]Janeiro!$B$32</f>
        <v>23.162499999999998</v>
      </c>
      <c r="AD31" s="17">
        <f>[27]Janeiro!$B$33</f>
        <v>24.100000000000005</v>
      </c>
      <c r="AE31" s="17">
        <f>[27]Janeiro!$B$34</f>
        <v>23.929166666666664</v>
      </c>
      <c r="AF31" s="17">
        <f>[27]Janeiro!$B$35</f>
        <v>23.962500000000002</v>
      </c>
      <c r="AG31" s="33">
        <f>AVERAGE(B31:AF31)</f>
        <v>24.190322580645162</v>
      </c>
    </row>
    <row r="32" spans="1:33" ht="17.100000000000001" customHeight="1" x14ac:dyDescent="0.2">
      <c r="A32" s="15" t="s">
        <v>20</v>
      </c>
      <c r="B32" s="17">
        <f>[28]Janeiro!$B$5</f>
        <v>27.291666666666661</v>
      </c>
      <c r="C32" s="17">
        <f>[28]Janeiro!$B$6</f>
        <v>27.708333333333332</v>
      </c>
      <c r="D32" s="17">
        <f>[28]Janeiro!$B$7</f>
        <v>30.312499999999996</v>
      </c>
      <c r="E32" s="17">
        <f>[28]Janeiro!$B$8</f>
        <v>28.912500000000005</v>
      </c>
      <c r="F32" s="17">
        <f>[28]Janeiro!$B$9</f>
        <v>28.304166666666671</v>
      </c>
      <c r="G32" s="17">
        <f>[28]Janeiro!$B$10</f>
        <v>28.470833333333331</v>
      </c>
      <c r="H32" s="17">
        <f>[28]Janeiro!$B$11</f>
        <v>26.820833333333329</v>
      </c>
      <c r="I32" s="17">
        <f>[28]Janeiro!$B$12</f>
        <v>27.783333333333335</v>
      </c>
      <c r="J32" s="17">
        <f>[28]Janeiro!$B$13</f>
        <v>26.133333333333329</v>
      </c>
      <c r="K32" s="17">
        <f>[28]Janeiro!$B$14</f>
        <v>28.608333333333331</v>
      </c>
      <c r="L32" s="17">
        <f>[28]Janeiro!$B$15</f>
        <v>28.391666666666669</v>
      </c>
      <c r="M32" s="17">
        <f>[28]Janeiro!$B$16</f>
        <v>26.483333333333338</v>
      </c>
      <c r="N32" s="17">
        <f>[28]Janeiro!$B$17</f>
        <v>23.375</v>
      </c>
      <c r="O32" s="17">
        <f>[28]Janeiro!$B$18</f>
        <v>24.545833333333334</v>
      </c>
      <c r="P32" s="17">
        <f>[28]Janeiro!$B$19</f>
        <v>25.545833333333331</v>
      </c>
      <c r="Q32" s="17">
        <f>[28]Janeiro!$B$20</f>
        <v>25.029166666666665</v>
      </c>
      <c r="R32" s="17">
        <f>[28]Janeiro!$B$21</f>
        <v>26.958333333333332</v>
      </c>
      <c r="S32" s="17">
        <f>[28]Janeiro!$B$22</f>
        <v>27.158333333333331</v>
      </c>
      <c r="T32" s="17">
        <f>[28]Janeiro!$B$23</f>
        <v>28.587499999999995</v>
      </c>
      <c r="U32" s="17">
        <f>[28]Janeiro!$B$24</f>
        <v>29.133333333333336</v>
      </c>
      <c r="V32" s="17">
        <f>[28]Janeiro!$B$25</f>
        <v>28.966666666666669</v>
      </c>
      <c r="W32" s="17">
        <f>[28]Janeiro!$B$26</f>
        <v>27.539130434782603</v>
      </c>
      <c r="X32" s="17">
        <f>[28]Janeiro!$B$27</f>
        <v>27.691666666666666</v>
      </c>
      <c r="Y32" s="17">
        <f>[28]Janeiro!$B$28</f>
        <v>29.168181818181822</v>
      </c>
      <c r="Z32" s="17">
        <f>[28]Janeiro!$B$29</f>
        <v>27.94</v>
      </c>
      <c r="AA32" s="17">
        <f>[28]Janeiro!$B$30</f>
        <v>25.833333333333329</v>
      </c>
      <c r="AB32" s="17">
        <f>[28]Janeiro!$B$31</f>
        <v>27.150000000000002</v>
      </c>
      <c r="AC32" s="17">
        <f>[28]Janeiro!$B$32</f>
        <v>26.208333333333332</v>
      </c>
      <c r="AD32" s="17">
        <f>[28]Janeiro!$B$33</f>
        <v>29.037499999999994</v>
      </c>
      <c r="AE32" s="17">
        <f>[28]Janeiro!$B$34</f>
        <v>29.191666666666674</v>
      </c>
      <c r="AF32" s="17">
        <f>[28]Janeiro!$B$35</f>
        <v>30.175000000000001</v>
      </c>
      <c r="AG32" s="33">
        <f t="shared" si="2"/>
        <v>27.563085341493476</v>
      </c>
    </row>
    <row r="33" spans="1:35" s="5" customFormat="1" ht="17.100000000000001" customHeight="1" x14ac:dyDescent="0.2">
      <c r="A33" s="28" t="s">
        <v>34</v>
      </c>
      <c r="B33" s="29">
        <f t="shared" ref="B33:AG33" si="3">AVERAGE(B5:B32)</f>
        <v>26.312660256410254</v>
      </c>
      <c r="C33" s="29">
        <f t="shared" si="3"/>
        <v>27.252884615384616</v>
      </c>
      <c r="D33" s="29">
        <f t="shared" si="3"/>
        <v>27.583100233100232</v>
      </c>
      <c r="E33" s="29">
        <f t="shared" si="3"/>
        <v>25.793557692307697</v>
      </c>
      <c r="F33" s="29">
        <f t="shared" si="3"/>
        <v>25.771314102564101</v>
      </c>
      <c r="G33" s="29">
        <f t="shared" si="3"/>
        <v>26.165154682274245</v>
      </c>
      <c r="H33" s="29">
        <f t="shared" si="3"/>
        <v>25.675320512820512</v>
      </c>
      <c r="I33" s="29">
        <f t="shared" si="3"/>
        <v>24.837966200466205</v>
      </c>
      <c r="J33" s="29">
        <f t="shared" si="3"/>
        <v>24.94453037904125</v>
      </c>
      <c r="K33" s="29">
        <f t="shared" si="3"/>
        <v>26.941346153846155</v>
      </c>
      <c r="L33" s="29">
        <f t="shared" si="3"/>
        <v>26.749358974358977</v>
      </c>
      <c r="M33" s="29">
        <f t="shared" si="3"/>
        <v>24.979647435897434</v>
      </c>
      <c r="N33" s="29">
        <f t="shared" si="3"/>
        <v>23.933012820512822</v>
      </c>
      <c r="O33" s="29">
        <f t="shared" si="3"/>
        <v>23.827954292084726</v>
      </c>
      <c r="P33" s="29">
        <f t="shared" si="3"/>
        <v>24.05528846153846</v>
      </c>
      <c r="Q33" s="29">
        <f t="shared" si="3"/>
        <v>24.263525641025641</v>
      </c>
      <c r="R33" s="29">
        <f t="shared" si="3"/>
        <v>25.109455128205131</v>
      </c>
      <c r="S33" s="29">
        <f t="shared" si="3"/>
        <v>25.057852564102561</v>
      </c>
      <c r="T33" s="29">
        <f t="shared" si="3"/>
        <v>25.793108974358972</v>
      </c>
      <c r="U33" s="29">
        <f t="shared" si="3"/>
        <v>26.479716117216114</v>
      </c>
      <c r="V33" s="29">
        <f t="shared" si="3"/>
        <v>26.069391025641025</v>
      </c>
      <c r="W33" s="29">
        <f t="shared" si="3"/>
        <v>25.836280657748052</v>
      </c>
      <c r="X33" s="29">
        <f t="shared" si="3"/>
        <v>25.852626811594199</v>
      </c>
      <c r="Y33" s="29">
        <f t="shared" si="3"/>
        <v>26.301660839160839</v>
      </c>
      <c r="Z33" s="29">
        <f t="shared" si="3"/>
        <v>24.031987179487182</v>
      </c>
      <c r="AA33" s="29">
        <f t="shared" si="3"/>
        <v>24.461217948717948</v>
      </c>
      <c r="AB33" s="29">
        <f t="shared" si="3"/>
        <v>25.09624542124542</v>
      </c>
      <c r="AC33" s="29">
        <f t="shared" si="3"/>
        <v>25.655929487179492</v>
      </c>
      <c r="AD33" s="29">
        <f t="shared" si="3"/>
        <v>26.031570512820512</v>
      </c>
      <c r="AE33" s="29">
        <f t="shared" si="3"/>
        <v>26.409294871794881</v>
      </c>
      <c r="AF33" s="29">
        <f t="shared" si="3"/>
        <v>26.775694444444444</v>
      </c>
      <c r="AG33" s="33">
        <f t="shared" si="3"/>
        <v>25.614472723785486</v>
      </c>
      <c r="AH33" s="8"/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  <row r="38" spans="1:35" x14ac:dyDescent="0.2">
      <c r="G38" s="9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42" spans="1:35" x14ac:dyDescent="0.2">
      <c r="P42" s="2" t="s">
        <v>54</v>
      </c>
    </row>
    <row r="44" spans="1:35" x14ac:dyDescent="0.2">
      <c r="K44" s="2" t="s">
        <v>54</v>
      </c>
      <c r="M44" s="2" t="s">
        <v>54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="90" zoomScaleNormal="90" workbookViewId="0">
      <selection activeCell="Q40" sqref="Q40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6.5703125" style="2" customWidth="1"/>
    <col min="7" max="7" width="5.8554687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6.140625" style="2" customWidth="1"/>
    <col min="13" max="13" width="6.28515625" style="2" customWidth="1"/>
    <col min="14" max="14" width="6.85546875" style="2" customWidth="1"/>
    <col min="15" max="15" width="6.5703125" style="2" customWidth="1"/>
    <col min="16" max="17" width="6" style="2" customWidth="1"/>
    <col min="18" max="19" width="6.140625" style="2" customWidth="1"/>
    <col min="20" max="20" width="5.5703125" style="2" customWidth="1"/>
    <col min="21" max="21" width="6.140625" style="2" customWidth="1"/>
    <col min="22" max="22" width="6.42578125" style="2" customWidth="1"/>
    <col min="23" max="23" width="6.140625" style="2" customWidth="1"/>
    <col min="24" max="24" width="5.5703125" style="2" customWidth="1"/>
    <col min="25" max="25" width="5.28515625" style="2" customWidth="1"/>
    <col min="26" max="26" width="6.140625" style="2" customWidth="1"/>
    <col min="27" max="27" width="6" style="2" customWidth="1"/>
    <col min="28" max="28" width="5.7109375" style="2" customWidth="1"/>
    <col min="29" max="29" width="5.57031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6" ht="20.100000000000001" customHeight="1" x14ac:dyDescent="0.2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6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50"/>
      <c r="AI2" s="24" t="s">
        <v>45</v>
      </c>
    </row>
    <row r="3" spans="1:36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44</v>
      </c>
      <c r="AH3" s="38" t="s">
        <v>41</v>
      </c>
      <c r="AI3" s="24" t="s">
        <v>46</v>
      </c>
    </row>
    <row r="4" spans="1:36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  <c r="AH4" s="38" t="s">
        <v>39</v>
      </c>
      <c r="AI4" s="25"/>
    </row>
    <row r="5" spans="1:36" s="5" customFormat="1" ht="20.100000000000001" customHeight="1" x14ac:dyDescent="0.2">
      <c r="A5" s="15" t="s">
        <v>47</v>
      </c>
      <c r="B5" s="16">
        <f>[1]Janeiro!$K$5</f>
        <v>2.8</v>
      </c>
      <c r="C5" s="16">
        <f>[1]Janeiro!$K$6</f>
        <v>0</v>
      </c>
      <c r="D5" s="16">
        <f>[1]Janeiro!$K$7</f>
        <v>0</v>
      </c>
      <c r="E5" s="16">
        <f>[1]Janeiro!$K$8</f>
        <v>63.199999999999996</v>
      </c>
      <c r="F5" s="16">
        <f>[1]Janeiro!$K$9</f>
        <v>4.6000000000000005</v>
      </c>
      <c r="G5" s="16">
        <f>[1]Janeiro!$K$10</f>
        <v>0.2</v>
      </c>
      <c r="H5" s="16">
        <f>[1]Janeiro!$K$11</f>
        <v>0</v>
      </c>
      <c r="I5" s="16">
        <f>[1]Janeiro!$K$12</f>
        <v>0.2</v>
      </c>
      <c r="J5" s="16">
        <f>[1]Janeiro!$K$13</f>
        <v>36.399999999999991</v>
      </c>
      <c r="K5" s="16">
        <f>[1]Janeiro!$K$14</f>
        <v>0</v>
      </c>
      <c r="L5" s="16">
        <f>[1]Janeiro!$K$15</f>
        <v>0</v>
      </c>
      <c r="M5" s="16">
        <f>[1]Janeiro!$K$16</f>
        <v>14</v>
      </c>
      <c r="N5" s="16">
        <f>[1]Janeiro!$K$17</f>
        <v>16.599999999999998</v>
      </c>
      <c r="O5" s="16">
        <f>[1]Janeiro!$K$18</f>
        <v>1.4000000000000001</v>
      </c>
      <c r="P5" s="16">
        <f>[1]Janeiro!$K$19</f>
        <v>1.2</v>
      </c>
      <c r="Q5" s="16">
        <f>[1]Janeiro!$K$20</f>
        <v>0.2</v>
      </c>
      <c r="R5" s="16">
        <f>[1]Janeiro!$K$21</f>
        <v>1.6</v>
      </c>
      <c r="S5" s="16">
        <f>[1]Janeiro!$K$22</f>
        <v>0</v>
      </c>
      <c r="T5" s="16">
        <f>[1]Janeiro!$K$23</f>
        <v>4</v>
      </c>
      <c r="U5" s="16">
        <f>[1]Janeiro!$K$24</f>
        <v>0</v>
      </c>
      <c r="V5" s="16">
        <f>[1]Janeiro!$K$25</f>
        <v>0.4</v>
      </c>
      <c r="W5" s="16">
        <f>[1]Janeiro!$K$26</f>
        <v>7.2</v>
      </c>
      <c r="X5" s="16">
        <f>[1]Janeiro!$K$27</f>
        <v>0</v>
      </c>
      <c r="Y5" s="16">
        <f>[1]Janeiro!$K$28</f>
        <v>0</v>
      </c>
      <c r="Z5" s="16">
        <f>[1]Janeiro!$K$29</f>
        <v>15.4</v>
      </c>
      <c r="AA5" s="16">
        <f>[1]Janeiro!$K$30</f>
        <v>0</v>
      </c>
      <c r="AB5" s="16">
        <f>[1]Janeiro!$K$31</f>
        <v>0.2</v>
      </c>
      <c r="AC5" s="16">
        <f>[1]Janeiro!$K$32</f>
        <v>0</v>
      </c>
      <c r="AD5" s="16">
        <f>[1]Janeiro!$K$33</f>
        <v>1.4</v>
      </c>
      <c r="AE5" s="16">
        <f>[1]Janeiro!$K$34</f>
        <v>0</v>
      </c>
      <c r="AF5" s="16">
        <f>[1]Janeiro!$K$35</f>
        <v>3.6</v>
      </c>
      <c r="AG5" s="31">
        <f>SUM(B5:AF5)</f>
        <v>174.59999999999997</v>
      </c>
      <c r="AH5" s="39">
        <f>MAX(B5:AF5)</f>
        <v>63.199999999999996</v>
      </c>
      <c r="AI5" s="52">
        <f>COUNTIF(B5:AF5,"=0,0")</f>
        <v>12</v>
      </c>
    </row>
    <row r="6" spans="1:36" ht="17.100000000000001" customHeight="1" x14ac:dyDescent="0.2">
      <c r="A6" s="15" t="s">
        <v>0</v>
      </c>
      <c r="B6" s="17">
        <f>[2]Janeiro!$K$5</f>
        <v>0</v>
      </c>
      <c r="C6" s="17">
        <f>[2]Janeiro!$K$6</f>
        <v>0</v>
      </c>
      <c r="D6" s="17">
        <f>[2]Janeiro!$K$7</f>
        <v>7</v>
      </c>
      <c r="E6" s="17">
        <f>[2]Janeiro!$K$8</f>
        <v>40.799999999999997</v>
      </c>
      <c r="F6" s="17">
        <f>[2]Janeiro!$K$9</f>
        <v>5.2</v>
      </c>
      <c r="G6" s="17">
        <f>[2]Janeiro!$K$10</f>
        <v>1.4</v>
      </c>
      <c r="H6" s="17">
        <f>[2]Janeiro!$K$11</f>
        <v>3.6</v>
      </c>
      <c r="I6" s="17">
        <f>[2]Janeiro!$K$12</f>
        <v>11.6</v>
      </c>
      <c r="J6" s="17">
        <f>[2]Janeiro!$K$13</f>
        <v>3.2</v>
      </c>
      <c r="K6" s="17">
        <f>[2]Janeiro!$K$14</f>
        <v>0</v>
      </c>
      <c r="L6" s="17">
        <f>[2]Janeiro!$K$15</f>
        <v>8.6</v>
      </c>
      <c r="M6" s="17">
        <f>[2]Janeiro!$K$16</f>
        <v>25.799999999999997</v>
      </c>
      <c r="N6" s="17">
        <f>[2]Janeiro!$K$17</f>
        <v>50.8</v>
      </c>
      <c r="O6" s="17">
        <f>[2]Janeiro!$K$18</f>
        <v>20.399999999999999</v>
      </c>
      <c r="P6" s="17">
        <f>[2]Janeiro!$K$19</f>
        <v>32.6</v>
      </c>
      <c r="Q6" s="17">
        <f>[2]Janeiro!$K$20</f>
        <v>0.2</v>
      </c>
      <c r="R6" s="17">
        <f>[2]Janeiro!$K$21</f>
        <v>0.2</v>
      </c>
      <c r="S6" s="17">
        <f>[2]Janeiro!$K$22</f>
        <v>0</v>
      </c>
      <c r="T6" s="17">
        <f>[2]Janeiro!$K$23</f>
        <v>0.2</v>
      </c>
      <c r="U6" s="17">
        <f>[2]Janeiro!$K$24</f>
        <v>0</v>
      </c>
      <c r="V6" s="17">
        <f>[2]Janeiro!$K$25</f>
        <v>1.4</v>
      </c>
      <c r="W6" s="17">
        <f>[2]Janeiro!$K$26</f>
        <v>0</v>
      </c>
      <c r="X6" s="17">
        <f>[2]Janeiro!$K$27</f>
        <v>0</v>
      </c>
      <c r="Y6" s="17">
        <f>[2]Janeiro!$K$28</f>
        <v>0.8</v>
      </c>
      <c r="Z6" s="17">
        <f>[2]Janeiro!$K$29</f>
        <v>27.4</v>
      </c>
      <c r="AA6" s="17">
        <f>[2]Janeiro!$K$30</f>
        <v>0.2</v>
      </c>
      <c r="AB6" s="17">
        <f>[2]Janeiro!$K$31</f>
        <v>0.4</v>
      </c>
      <c r="AC6" s="17">
        <f>[2]Janeiro!$K$32</f>
        <v>0</v>
      </c>
      <c r="AD6" s="17">
        <f>[2]Janeiro!$K$33</f>
        <v>2.8</v>
      </c>
      <c r="AE6" s="17">
        <f>[2]Janeiro!$K$34</f>
        <v>2.8</v>
      </c>
      <c r="AF6" s="17">
        <f>[2]Janeiro!$K$35</f>
        <v>0.2</v>
      </c>
      <c r="AG6" s="32">
        <f t="shared" ref="AG6:AG17" si="1">SUM(B6:AF6)</f>
        <v>247.6</v>
      </c>
      <c r="AH6" s="35">
        <f>MAX(B6:AF6)</f>
        <v>50.8</v>
      </c>
      <c r="AI6" s="52">
        <f t="shared" ref="AI6:AI31" si="2">COUNTIF(B6:AF6,"=0,0")</f>
        <v>8</v>
      </c>
    </row>
    <row r="7" spans="1:36" ht="17.100000000000001" customHeight="1" x14ac:dyDescent="0.2">
      <c r="A7" s="15" t="s">
        <v>1</v>
      </c>
      <c r="B7" s="17">
        <f>[3]Janeiro!$K$5</f>
        <v>5</v>
      </c>
      <c r="C7" s="17">
        <f>[3]Janeiro!$K$6</f>
        <v>0.2</v>
      </c>
      <c r="D7" s="17">
        <f>[3]Janeiro!$K$7</f>
        <v>0.4</v>
      </c>
      <c r="E7" s="17">
        <f>[3]Janeiro!$K$8</f>
        <v>20.200000000000003</v>
      </c>
      <c r="F7" s="17">
        <f>[3]Janeiro!$K$9</f>
        <v>0.2</v>
      </c>
      <c r="G7" s="17">
        <f>[3]Janeiro!$K$10</f>
        <v>0.2</v>
      </c>
      <c r="H7" s="17">
        <f>[3]Janeiro!$K$11</f>
        <v>0</v>
      </c>
      <c r="I7" s="17">
        <f>[3]Janeiro!$K$12</f>
        <v>1.4</v>
      </c>
      <c r="J7" s="17">
        <f>[3]Janeiro!$K$13</f>
        <v>0</v>
      </c>
      <c r="K7" s="17">
        <f>[3]Janeiro!$K$14</f>
        <v>0</v>
      </c>
      <c r="L7" s="17">
        <f>[3]Janeiro!$K$15</f>
        <v>0</v>
      </c>
      <c r="M7" s="17">
        <f>[3]Janeiro!$K$16</f>
        <v>1.2</v>
      </c>
      <c r="N7" s="17">
        <f>[3]Janeiro!$K$17</f>
        <v>58.000000000000007</v>
      </c>
      <c r="O7" s="17">
        <f>[3]Janeiro!$K$18</f>
        <v>18</v>
      </c>
      <c r="P7" s="17">
        <f>[3]Janeiro!$K$19</f>
        <v>24.599999999999994</v>
      </c>
      <c r="Q7" s="17">
        <f>[3]Janeiro!$K$20</f>
        <v>0</v>
      </c>
      <c r="R7" s="17">
        <f>[3]Janeiro!$K$21</f>
        <v>41</v>
      </c>
      <c r="S7" s="17">
        <f>[3]Janeiro!$K$22</f>
        <v>3</v>
      </c>
      <c r="T7" s="17">
        <f>[3]Janeiro!$K$23</f>
        <v>0.60000000000000009</v>
      </c>
      <c r="U7" s="17">
        <f>[3]Janeiro!$K$24</f>
        <v>0</v>
      </c>
      <c r="V7" s="17">
        <f>[3]Janeiro!$K$25</f>
        <v>0.2</v>
      </c>
      <c r="W7" s="17">
        <f>[3]Janeiro!$K$26</f>
        <v>0.2</v>
      </c>
      <c r="X7" s="17">
        <f>[3]Janeiro!$K$27</f>
        <v>3.4000000000000004</v>
      </c>
      <c r="Y7" s="17">
        <f>[3]Janeiro!$K$28</f>
        <v>0</v>
      </c>
      <c r="Z7" s="17">
        <f>[3]Janeiro!$K$29</f>
        <v>9.7999999999999972</v>
      </c>
      <c r="AA7" s="17">
        <f>[3]Janeiro!$K$30</f>
        <v>12.2</v>
      </c>
      <c r="AB7" s="17">
        <f>[3]Janeiro!$K$31</f>
        <v>0</v>
      </c>
      <c r="AC7" s="17">
        <f>[3]Janeiro!$K$32</f>
        <v>3.4000000000000004</v>
      </c>
      <c r="AD7" s="17">
        <f>[3]Janeiro!$K$33</f>
        <v>4.4000000000000004</v>
      </c>
      <c r="AE7" s="17">
        <f>[3]Janeiro!$K$34</f>
        <v>2.8000000000000003</v>
      </c>
      <c r="AF7" s="17">
        <f>[3]Janeiro!$K$35</f>
        <v>0.2</v>
      </c>
      <c r="AG7" s="32">
        <f t="shared" si="1"/>
        <v>210.59999999999997</v>
      </c>
      <c r="AH7" s="35">
        <f t="shared" ref="AH7:AH17" si="3">MAX(B7:AF7)</f>
        <v>58.000000000000007</v>
      </c>
      <c r="AI7" s="52">
        <f t="shared" si="2"/>
        <v>8</v>
      </c>
    </row>
    <row r="8" spans="1:36" ht="17.100000000000001" customHeight="1" x14ac:dyDescent="0.2">
      <c r="A8" s="15" t="s">
        <v>62</v>
      </c>
      <c r="B8" s="17">
        <f>[4]Janeiro!$K$5</f>
        <v>26.400000000000006</v>
      </c>
      <c r="C8" s="17">
        <f>[4]Janeiro!$K$6</f>
        <v>0</v>
      </c>
      <c r="D8" s="17">
        <f>[4]Janeiro!$K$7</f>
        <v>0</v>
      </c>
      <c r="E8" s="17">
        <f>[4]Janeiro!$K$8</f>
        <v>0.2</v>
      </c>
      <c r="F8" s="17">
        <f>[4]Janeiro!$K$9</f>
        <v>11.6</v>
      </c>
      <c r="G8" s="17">
        <f>[4]Janeiro!$K$10</f>
        <v>0</v>
      </c>
      <c r="H8" s="17">
        <f>[4]Janeiro!$K$11</f>
        <v>0.8</v>
      </c>
      <c r="I8" s="17">
        <f>[4]Janeiro!$K$12</f>
        <v>0.2</v>
      </c>
      <c r="J8" s="17">
        <f>[4]Janeiro!$K$13</f>
        <v>0</v>
      </c>
      <c r="K8" s="17">
        <f>[4]Janeiro!$K$14</f>
        <v>0</v>
      </c>
      <c r="L8" s="17">
        <f>[4]Janeiro!$K$15</f>
        <v>0</v>
      </c>
      <c r="M8" s="17">
        <f>[4]Janeiro!$K$16</f>
        <v>0.8</v>
      </c>
      <c r="N8" s="17">
        <f>[4]Janeiro!$K$17</f>
        <v>7.6</v>
      </c>
      <c r="O8" s="17">
        <f>[4]Janeiro!$K$18</f>
        <v>0.8</v>
      </c>
      <c r="P8" s="17">
        <f>[4]Janeiro!$K$19</f>
        <v>0.2</v>
      </c>
      <c r="Q8" s="17">
        <f>[4]Janeiro!$K$20</f>
        <v>4.8000000000000007</v>
      </c>
      <c r="R8" s="17">
        <f>[4]Janeiro!$K$21</f>
        <v>1.4</v>
      </c>
      <c r="S8" s="17">
        <f>[4]Janeiro!$K$22</f>
        <v>0</v>
      </c>
      <c r="T8" s="17">
        <f>[4]Janeiro!$K$23</f>
        <v>0</v>
      </c>
      <c r="U8" s="17">
        <f>[4]Janeiro!$K$24</f>
        <v>0</v>
      </c>
      <c r="V8" s="17">
        <f>[4]Janeiro!$K$25</f>
        <v>0.2</v>
      </c>
      <c r="W8" s="17">
        <f>[4]Janeiro!$K$26</f>
        <v>2.4</v>
      </c>
      <c r="X8" s="17">
        <f>[4]Janeiro!$K$27</f>
        <v>0</v>
      </c>
      <c r="Y8" s="17">
        <f>[4]Janeiro!$K$28</f>
        <v>0.4</v>
      </c>
      <c r="Z8" s="17">
        <f>[4]Janeiro!$K$29</f>
        <v>3</v>
      </c>
      <c r="AA8" s="17">
        <f>[4]Janeiro!$K$30</f>
        <v>0.4</v>
      </c>
      <c r="AB8" s="17">
        <f>[4]Janeiro!$K$31</f>
        <v>0.4</v>
      </c>
      <c r="AC8" s="17">
        <f>[4]Janeiro!$K$32</f>
        <v>0.6</v>
      </c>
      <c r="AD8" s="17">
        <f>[4]Janeiro!$K$33</f>
        <v>0</v>
      </c>
      <c r="AE8" s="17">
        <f>[4]Janeiro!$K$34</f>
        <v>0</v>
      </c>
      <c r="AF8" s="17">
        <f>[4]Janeiro!$K$35</f>
        <v>0</v>
      </c>
      <c r="AG8" s="32">
        <f t="shared" ref="AG8" si="4">SUM(B8:AF8)</f>
        <v>62.2</v>
      </c>
      <c r="AH8" s="35">
        <f t="shared" ref="AH8" si="5">MAX(B8:AF8)</f>
        <v>26.400000000000006</v>
      </c>
      <c r="AI8" s="52">
        <f t="shared" si="2"/>
        <v>13</v>
      </c>
    </row>
    <row r="9" spans="1:36" ht="17.100000000000001" customHeight="1" x14ac:dyDescent="0.2">
      <c r="A9" s="15" t="s">
        <v>48</v>
      </c>
      <c r="B9" s="17">
        <f>[5]Janeiro!$K$5</f>
        <v>36.200000000000003</v>
      </c>
      <c r="C9" s="17">
        <f>[5]Janeiro!$K$6</f>
        <v>0</v>
      </c>
      <c r="D9" s="17">
        <f>[5]Janeiro!$K$7</f>
        <v>0.4</v>
      </c>
      <c r="E9" s="17">
        <f>[5]Janeiro!$K$8</f>
        <v>40.200000000000003</v>
      </c>
      <c r="F9" s="17">
        <f>[5]Janeiro!$K$9</f>
        <v>2.2000000000000002</v>
      </c>
      <c r="G9" s="17">
        <f>[5]Janeiro!$K$10</f>
        <v>0</v>
      </c>
      <c r="H9" s="17">
        <f>[5]Janeiro!$K$11</f>
        <v>0</v>
      </c>
      <c r="I9" s="17">
        <f>[5]Janeiro!$K$12</f>
        <v>2</v>
      </c>
      <c r="J9" s="17">
        <f>[5]Janeiro!$K$13</f>
        <v>0</v>
      </c>
      <c r="K9" s="17">
        <f>[5]Janeiro!$K$14</f>
        <v>0</v>
      </c>
      <c r="L9" s="17">
        <f>[5]Janeiro!$K$15</f>
        <v>0</v>
      </c>
      <c r="M9" s="17">
        <f>[5]Janeiro!$K$16</f>
        <v>0</v>
      </c>
      <c r="N9" s="17">
        <f>[5]Janeiro!$K$17</f>
        <v>22.400000000000002</v>
      </c>
      <c r="O9" s="17">
        <f>[5]Janeiro!$K$18</f>
        <v>14.799999999999999</v>
      </c>
      <c r="P9" s="17">
        <f>[5]Janeiro!$K$19</f>
        <v>6</v>
      </c>
      <c r="Q9" s="17">
        <f>[5]Janeiro!$K$20</f>
        <v>0.2</v>
      </c>
      <c r="R9" s="17">
        <f>[5]Janeiro!$K$21</f>
        <v>0.60000000000000009</v>
      </c>
      <c r="S9" s="17">
        <f>[5]Janeiro!$K$22</f>
        <v>0.2</v>
      </c>
      <c r="T9" s="17">
        <f>[5]Janeiro!$K$23</f>
        <v>0</v>
      </c>
      <c r="U9" s="17">
        <f>[5]Janeiro!$K$24</f>
        <v>0</v>
      </c>
      <c r="V9" s="17">
        <f>[5]Janeiro!$K$25</f>
        <v>0</v>
      </c>
      <c r="W9" s="17">
        <f>[5]Janeiro!$K$26</f>
        <v>0</v>
      </c>
      <c r="X9" s="17">
        <f>[5]Janeiro!$K$27</f>
        <v>0.60000000000000009</v>
      </c>
      <c r="Y9" s="17">
        <f>[5]Janeiro!$K$28</f>
        <v>0</v>
      </c>
      <c r="Z9" s="17">
        <f>[5]Janeiro!$K$29</f>
        <v>13.799999999999999</v>
      </c>
      <c r="AA9" s="17">
        <f>[5]Janeiro!$K$30</f>
        <v>12.6</v>
      </c>
      <c r="AB9" s="17">
        <f>[5]Janeiro!$K$31</f>
        <v>0.2</v>
      </c>
      <c r="AC9" s="17">
        <f>[5]Janeiro!$K$32</f>
        <v>4.4000000000000004</v>
      </c>
      <c r="AD9" s="17">
        <f>[5]Janeiro!$K$33</f>
        <v>0.2</v>
      </c>
      <c r="AE9" s="17">
        <f>[5]Janeiro!$K$34</f>
        <v>0</v>
      </c>
      <c r="AF9" s="17">
        <f>[5]Janeiro!$K$35</f>
        <v>0.2</v>
      </c>
      <c r="AG9" s="32">
        <f t="shared" ref="AG9" si="6">SUM(B9:AF9)</f>
        <v>157.19999999999999</v>
      </c>
      <c r="AH9" s="35">
        <f t="shared" ref="AH9" si="7">MAX(B9:AF9)</f>
        <v>40.200000000000003</v>
      </c>
      <c r="AI9" s="52">
        <f t="shared" si="2"/>
        <v>13</v>
      </c>
    </row>
    <row r="10" spans="1:36" ht="17.100000000000001" customHeight="1" x14ac:dyDescent="0.2">
      <c r="A10" s="15" t="s">
        <v>2</v>
      </c>
      <c r="B10" s="17">
        <f>[6]Janeiro!$K$5</f>
        <v>1.2000000000000002</v>
      </c>
      <c r="C10" s="17">
        <f>[6]Janeiro!$K$6</f>
        <v>1.8</v>
      </c>
      <c r="D10" s="17">
        <f>[6]Janeiro!$K$7</f>
        <v>1.6</v>
      </c>
      <c r="E10" s="17">
        <f>[6]Janeiro!$K$8</f>
        <v>7.4</v>
      </c>
      <c r="F10" s="17">
        <f>[6]Janeiro!$K$9</f>
        <v>0</v>
      </c>
      <c r="G10" s="17">
        <f>[6]Janeiro!$K$10</f>
        <v>0</v>
      </c>
      <c r="H10" s="17">
        <f>[6]Janeiro!$K$11</f>
        <v>1.2</v>
      </c>
      <c r="I10" s="17">
        <f>[6]Janeiro!$K$12</f>
        <v>0.60000000000000009</v>
      </c>
      <c r="J10" s="17">
        <f>[6]Janeiro!$K$13</f>
        <v>4</v>
      </c>
      <c r="K10" s="17">
        <f>[6]Janeiro!$K$14</f>
        <v>0</v>
      </c>
      <c r="L10" s="17">
        <f>[6]Janeiro!$K$15</f>
        <v>18.799999999999997</v>
      </c>
      <c r="M10" s="17">
        <f>[6]Janeiro!$K$16</f>
        <v>0</v>
      </c>
      <c r="N10" s="17">
        <f>[6]Janeiro!$K$17</f>
        <v>31.6</v>
      </c>
      <c r="O10" s="17">
        <f>[6]Janeiro!$K$18</f>
        <v>4.5999999999999996</v>
      </c>
      <c r="P10" s="17">
        <f>[6]Janeiro!$K$19</f>
        <v>0</v>
      </c>
      <c r="Q10" s="17">
        <f>[6]Janeiro!$K$20</f>
        <v>1.5999999999999999</v>
      </c>
      <c r="R10" s="17">
        <f>[6]Janeiro!$K$21</f>
        <v>0.2</v>
      </c>
      <c r="S10" s="17">
        <f>[6]Janeiro!$K$22</f>
        <v>1.2000000000000002</v>
      </c>
      <c r="T10" s="17">
        <f>[6]Janeiro!$K$23</f>
        <v>12.6</v>
      </c>
      <c r="U10" s="17">
        <f>[6]Janeiro!$K$24</f>
        <v>4.8</v>
      </c>
      <c r="V10" s="17">
        <f>[6]Janeiro!$K$25</f>
        <v>4.8</v>
      </c>
      <c r="W10" s="17">
        <f>[6]Janeiro!$K$26</f>
        <v>0.2</v>
      </c>
      <c r="X10" s="17">
        <f>[6]Janeiro!$K$27</f>
        <v>0.2</v>
      </c>
      <c r="Y10" s="17">
        <f>[6]Janeiro!$K$28</f>
        <v>0</v>
      </c>
      <c r="Z10" s="17">
        <f>[6]Janeiro!$K$29</f>
        <v>42.4</v>
      </c>
      <c r="AA10" s="17">
        <f>[6]Janeiro!$K$30</f>
        <v>2.8</v>
      </c>
      <c r="AB10" s="17">
        <f>[6]Janeiro!$K$31</f>
        <v>1</v>
      </c>
      <c r="AC10" s="17">
        <f>[6]Janeiro!$K$32</f>
        <v>4</v>
      </c>
      <c r="AD10" s="17">
        <f>[6]Janeiro!$K$33</f>
        <v>9.8000000000000007</v>
      </c>
      <c r="AE10" s="17">
        <f>[6]Janeiro!$K$34</f>
        <v>0</v>
      </c>
      <c r="AF10" s="17">
        <f>[6]Janeiro!$K$35</f>
        <v>2</v>
      </c>
      <c r="AG10" s="32">
        <f t="shared" si="1"/>
        <v>160.4</v>
      </c>
      <c r="AH10" s="35">
        <f t="shared" si="3"/>
        <v>42.4</v>
      </c>
      <c r="AI10" s="52">
        <f t="shared" si="2"/>
        <v>7</v>
      </c>
    </row>
    <row r="11" spans="1:36" ht="17.100000000000001" customHeight="1" x14ac:dyDescent="0.2">
      <c r="A11" s="15" t="s">
        <v>3</v>
      </c>
      <c r="B11" s="17">
        <f>[7]Janeiro!$K$5</f>
        <v>4.8000000000000007</v>
      </c>
      <c r="C11" s="17">
        <f>[7]Janeiro!$K$6</f>
        <v>0</v>
      </c>
      <c r="D11" s="17">
        <f>[7]Janeiro!$K$7</f>
        <v>0.4</v>
      </c>
      <c r="E11" s="17">
        <f>[7]Janeiro!$K$8</f>
        <v>0</v>
      </c>
      <c r="F11" s="17">
        <f>[7]Janeiro!$K$9</f>
        <v>0</v>
      </c>
      <c r="G11" s="17">
        <f>[7]Janeiro!$K$10</f>
        <v>0</v>
      </c>
      <c r="H11" s="17">
        <f>[7]Janeiro!$K$11</f>
        <v>3.8000000000000003</v>
      </c>
      <c r="I11" s="17">
        <f>[7]Janeiro!$K$12</f>
        <v>15.399999999999999</v>
      </c>
      <c r="J11" s="17">
        <f>[7]Janeiro!$K$13</f>
        <v>0</v>
      </c>
      <c r="K11" s="17">
        <f>[7]Janeiro!$K$14</f>
        <v>0</v>
      </c>
      <c r="L11" s="17">
        <f>[7]Janeiro!$K$15</f>
        <v>4.4000000000000004</v>
      </c>
      <c r="M11" s="17">
        <f>[7]Janeiro!$K$16</f>
        <v>19</v>
      </c>
      <c r="N11" s="17">
        <f>[7]Janeiro!$K$17</f>
        <v>2.2000000000000002</v>
      </c>
      <c r="O11" s="17">
        <f>[7]Janeiro!$K$18</f>
        <v>2.4</v>
      </c>
      <c r="P11" s="17">
        <f>[7]Janeiro!$K$19</f>
        <v>0</v>
      </c>
      <c r="Q11" s="17">
        <f>[7]Janeiro!$K$20</f>
        <v>0.4</v>
      </c>
      <c r="R11" s="17">
        <f>[7]Janeiro!$K$21</f>
        <v>2</v>
      </c>
      <c r="S11" s="17">
        <f>[7]Janeiro!$K$22</f>
        <v>7.4</v>
      </c>
      <c r="T11" s="17">
        <f>[7]Janeiro!$K$23</f>
        <v>0.8</v>
      </c>
      <c r="U11" s="17">
        <f>[7]Janeiro!$K$24</f>
        <v>0</v>
      </c>
      <c r="V11" s="17">
        <f>[7]Janeiro!$K$25</f>
        <v>3.4000000000000004</v>
      </c>
      <c r="W11" s="17">
        <f>[7]Janeiro!$K$26</f>
        <v>0.4</v>
      </c>
      <c r="X11" s="17">
        <f>[7]Janeiro!$K$27</f>
        <v>0.8</v>
      </c>
      <c r="Y11" s="17">
        <f>[7]Janeiro!$K$28</f>
        <v>1.2</v>
      </c>
      <c r="Z11" s="17">
        <f>[7]Janeiro!$K$29</f>
        <v>4.4000000000000004</v>
      </c>
      <c r="AA11" s="17">
        <f>[7]Janeiro!$K$30</f>
        <v>1.5999999999999999</v>
      </c>
      <c r="AB11" s="17">
        <f>[7]Janeiro!$K$31</f>
        <v>0</v>
      </c>
      <c r="AC11" s="17">
        <f>[7]Janeiro!$K$32</f>
        <v>0</v>
      </c>
      <c r="AD11" s="17">
        <f>[7]Janeiro!$K$33</f>
        <v>0</v>
      </c>
      <c r="AE11" s="17">
        <f>[7]Janeiro!$K$34</f>
        <v>0</v>
      </c>
      <c r="AF11" s="17">
        <f>[7]Janeiro!$K$35</f>
        <v>0</v>
      </c>
      <c r="AG11" s="32">
        <f t="shared" si="1"/>
        <v>74.8</v>
      </c>
      <c r="AH11" s="35">
        <f t="shared" si="3"/>
        <v>19</v>
      </c>
      <c r="AI11" s="52">
        <f t="shared" si="2"/>
        <v>13</v>
      </c>
    </row>
    <row r="12" spans="1:36" ht="17.100000000000001" customHeight="1" x14ac:dyDescent="0.2">
      <c r="A12" s="15" t="s">
        <v>4</v>
      </c>
      <c r="B12" s="17">
        <f>[8]Janeiro!$K$5</f>
        <v>3.6</v>
      </c>
      <c r="C12" s="17">
        <f>[8]Janeiro!$K$6</f>
        <v>0.2</v>
      </c>
      <c r="D12" s="17">
        <f>[8]Janeiro!$K$7</f>
        <v>0</v>
      </c>
      <c r="E12" s="17">
        <f>[8]Janeiro!$K$8</f>
        <v>4</v>
      </c>
      <c r="F12" s="17">
        <f>[8]Janeiro!$K$9</f>
        <v>0</v>
      </c>
      <c r="G12" s="17">
        <f>[8]Janeiro!$K$10</f>
        <v>0</v>
      </c>
      <c r="H12" s="17">
        <f>[8]Janeiro!$K$11</f>
        <v>2.6</v>
      </c>
      <c r="I12" s="17">
        <f>[8]Janeiro!$K$12</f>
        <v>24.200000000000003</v>
      </c>
      <c r="J12" s="17">
        <f>[8]Janeiro!$K$13</f>
        <v>0.8</v>
      </c>
      <c r="K12" s="17">
        <f>[8]Janeiro!$K$14</f>
        <v>0</v>
      </c>
      <c r="L12" s="17">
        <f>[8]Janeiro!$K$15</f>
        <v>7.4</v>
      </c>
      <c r="M12" s="17">
        <f>[8]Janeiro!$K$16</f>
        <v>0</v>
      </c>
      <c r="N12" s="17">
        <f>[8]Janeiro!$K$17</f>
        <v>0</v>
      </c>
      <c r="O12" s="17">
        <f>[8]Janeiro!$K$18</f>
        <v>17</v>
      </c>
      <c r="P12" s="17">
        <f>[8]Janeiro!$K$19</f>
        <v>3.2</v>
      </c>
      <c r="Q12" s="17">
        <f>[8]Janeiro!$K$20</f>
        <v>0</v>
      </c>
      <c r="R12" s="17">
        <f>[8]Janeiro!$K$21</f>
        <v>0.4</v>
      </c>
      <c r="S12" s="17">
        <f>[8]Janeiro!$K$22</f>
        <v>2.8</v>
      </c>
      <c r="T12" s="17">
        <f>[8]Janeiro!$K$23</f>
        <v>0.2</v>
      </c>
      <c r="U12" s="17">
        <f>[8]Janeiro!$K$24</f>
        <v>15</v>
      </c>
      <c r="V12" s="17">
        <f>[8]Janeiro!$K$25</f>
        <v>0.6</v>
      </c>
      <c r="W12" s="17">
        <f>[8]Janeiro!$K$26</f>
        <v>0</v>
      </c>
      <c r="X12" s="17">
        <f>[8]Janeiro!$K$27</f>
        <v>23.8</v>
      </c>
      <c r="Y12" s="17">
        <f>[8]Janeiro!$K$28</f>
        <v>31.2</v>
      </c>
      <c r="Z12" s="17">
        <f>[8]Janeiro!$K$29</f>
        <v>15.200000000000001</v>
      </c>
      <c r="AA12" s="17">
        <f>[8]Janeiro!$K$30</f>
        <v>0</v>
      </c>
      <c r="AB12" s="17">
        <f>[8]Janeiro!$K$31</f>
        <v>0.60000000000000009</v>
      </c>
      <c r="AC12" s="17">
        <f>[8]Janeiro!$K$32</f>
        <v>0</v>
      </c>
      <c r="AD12" s="17">
        <f>[8]Janeiro!$K$33</f>
        <v>15.999999999999998</v>
      </c>
      <c r="AE12" s="17">
        <f>[8]Janeiro!$K$34</f>
        <v>0</v>
      </c>
      <c r="AF12" s="17">
        <f>[8]Janeiro!$K$35</f>
        <v>0</v>
      </c>
      <c r="AG12" s="32">
        <f t="shared" si="1"/>
        <v>168.79999999999998</v>
      </c>
      <c r="AH12" s="35">
        <f t="shared" si="3"/>
        <v>31.2</v>
      </c>
      <c r="AI12" s="52">
        <f t="shared" si="2"/>
        <v>12</v>
      </c>
    </row>
    <row r="13" spans="1:36" ht="17.100000000000001" customHeight="1" x14ac:dyDescent="0.2">
      <c r="A13" s="15" t="s">
        <v>5</v>
      </c>
      <c r="B13" s="18">
        <f>[9]Janeiro!$K$5</f>
        <v>0</v>
      </c>
      <c r="C13" s="18">
        <f>[9]Janeiro!$K$6</f>
        <v>0</v>
      </c>
      <c r="D13" s="18">
        <f>[9]Janeiro!$K$7</f>
        <v>0</v>
      </c>
      <c r="E13" s="18">
        <f>[9]Janeiro!$K$8</f>
        <v>0</v>
      </c>
      <c r="F13" s="18">
        <f>[9]Janeiro!$K$9</f>
        <v>0</v>
      </c>
      <c r="G13" s="18">
        <f>[9]Janeiro!$K$10</f>
        <v>0</v>
      </c>
      <c r="H13" s="18">
        <f>[9]Janeiro!$K$11</f>
        <v>0</v>
      </c>
      <c r="I13" s="18">
        <f>[9]Janeiro!$K$12</f>
        <v>2.2000000000000002</v>
      </c>
      <c r="J13" s="18">
        <f>[9]Janeiro!$K$13</f>
        <v>8.1999999999999993</v>
      </c>
      <c r="K13" s="18">
        <f>[9]Janeiro!$K$14</f>
        <v>0</v>
      </c>
      <c r="L13" s="18">
        <f>[9]Janeiro!$K$15</f>
        <v>0</v>
      </c>
      <c r="M13" s="18">
        <f>[9]Janeiro!$K$16</f>
        <v>2</v>
      </c>
      <c r="N13" s="18">
        <f>[9]Janeiro!$K$17</f>
        <v>18.2</v>
      </c>
      <c r="O13" s="18">
        <f>[9]Janeiro!$K$18</f>
        <v>0</v>
      </c>
      <c r="P13" s="18">
        <f>[9]Janeiro!$K$19</f>
        <v>0</v>
      </c>
      <c r="Q13" s="18">
        <f>[9]Janeiro!$K$20</f>
        <v>0</v>
      </c>
      <c r="R13" s="18">
        <f>[9]Janeiro!$K$21</f>
        <v>8.7999999999999989</v>
      </c>
      <c r="S13" s="18">
        <f>[9]Janeiro!$K$22</f>
        <v>3.8000000000000007</v>
      </c>
      <c r="T13" s="18">
        <f>[9]Janeiro!$K$23</f>
        <v>0.2</v>
      </c>
      <c r="U13" s="18">
        <f>[9]Janeiro!$K$24</f>
        <v>39.6</v>
      </c>
      <c r="V13" s="18">
        <f>[9]Janeiro!$K$25</f>
        <v>9.4</v>
      </c>
      <c r="W13" s="18">
        <f>[9]Janeiro!$K$26</f>
        <v>10.799999999999999</v>
      </c>
      <c r="X13" s="18">
        <f>[9]Janeiro!$K$27</f>
        <v>0</v>
      </c>
      <c r="Y13" s="18">
        <f>[9]Janeiro!$K$28</f>
        <v>5.6</v>
      </c>
      <c r="Z13" s="18">
        <f>[9]Janeiro!$K$29</f>
        <v>1.2000000000000002</v>
      </c>
      <c r="AA13" s="18">
        <f>[9]Janeiro!$K$30</f>
        <v>1</v>
      </c>
      <c r="AB13" s="18">
        <f>[9]Janeiro!$K$31</f>
        <v>1</v>
      </c>
      <c r="AC13" s="18">
        <f>[9]Janeiro!$K$32</f>
        <v>0</v>
      </c>
      <c r="AD13" s="18">
        <f>[9]Janeiro!$K$33</f>
        <v>0</v>
      </c>
      <c r="AE13" s="18">
        <f>[9]Janeiro!$K$34</f>
        <v>0</v>
      </c>
      <c r="AF13" s="18">
        <f>[9]Janeiro!$K$35</f>
        <v>0</v>
      </c>
      <c r="AG13" s="32">
        <f t="shared" si="1"/>
        <v>112</v>
      </c>
      <c r="AH13" s="35">
        <f t="shared" si="3"/>
        <v>39.6</v>
      </c>
      <c r="AI13" s="52">
        <f t="shared" si="2"/>
        <v>17</v>
      </c>
    </row>
    <row r="14" spans="1:36" ht="17.100000000000001" customHeight="1" x14ac:dyDescent="0.2">
      <c r="A14" s="15" t="s">
        <v>50</v>
      </c>
      <c r="B14" s="18">
        <f>[10]Janeiro!$K$5</f>
        <v>0</v>
      </c>
      <c r="C14" s="18">
        <f>[10]Janeiro!$K$6</f>
        <v>10.199999999999999</v>
      </c>
      <c r="D14" s="18">
        <f>[10]Janeiro!$K$7</f>
        <v>0</v>
      </c>
      <c r="E14" s="18">
        <f>[10]Janeiro!$K$8</f>
        <v>0.2</v>
      </c>
      <c r="F14" s="18">
        <f>[10]Janeiro!$K$9</f>
        <v>16.399999999999999</v>
      </c>
      <c r="G14" s="18">
        <f>[10]Janeiro!$K$10</f>
        <v>0</v>
      </c>
      <c r="H14" s="18">
        <f>[10]Janeiro!$K$11</f>
        <v>10.4</v>
      </c>
      <c r="I14" s="18">
        <f>[10]Janeiro!$K$12</f>
        <v>2.6</v>
      </c>
      <c r="J14" s="18">
        <f>[10]Janeiro!$K$13</f>
        <v>35.4</v>
      </c>
      <c r="K14" s="18">
        <f>[10]Janeiro!$K$14</f>
        <v>0</v>
      </c>
      <c r="L14" s="18">
        <f>[10]Janeiro!$K$15</f>
        <v>0</v>
      </c>
      <c r="M14" s="18">
        <f>[10]Janeiro!$K$16</f>
        <v>1</v>
      </c>
      <c r="N14" s="18">
        <f>[10]Janeiro!$K$17</f>
        <v>0.8</v>
      </c>
      <c r="O14" s="18">
        <f>[10]Janeiro!$K$18</f>
        <v>12.4</v>
      </c>
      <c r="P14" s="18">
        <f>[10]Janeiro!$K$19</f>
        <v>1.6</v>
      </c>
      <c r="Q14" s="18">
        <f>[10]Janeiro!$K$20</f>
        <v>0.2</v>
      </c>
      <c r="R14" s="18">
        <f>[10]Janeiro!$K$21</f>
        <v>0</v>
      </c>
      <c r="S14" s="18">
        <f>[10]Janeiro!$K$22</f>
        <v>8.1999999999999993</v>
      </c>
      <c r="T14" s="18">
        <f>[10]Janeiro!$K$23</f>
        <v>4.6000000000000005</v>
      </c>
      <c r="U14" s="18">
        <f>[10]Janeiro!$K$24</f>
        <v>26</v>
      </c>
      <c r="V14" s="18">
        <f>[10]Janeiro!$K$25</f>
        <v>49.6</v>
      </c>
      <c r="W14" s="18">
        <f>[10]Janeiro!$K$26</f>
        <v>39.6</v>
      </c>
      <c r="X14" s="18">
        <f>[10]Janeiro!$K$27</f>
        <v>1.8</v>
      </c>
      <c r="Y14" s="18">
        <f>[10]Janeiro!$K$28</f>
        <v>0</v>
      </c>
      <c r="Z14" s="18">
        <f>[10]Janeiro!$K$29</f>
        <v>16.2</v>
      </c>
      <c r="AA14" s="18">
        <f>[10]Janeiro!$K$30</f>
        <v>4.8</v>
      </c>
      <c r="AB14" s="18">
        <f>[10]Janeiro!$K$31</f>
        <v>19.399999999999999</v>
      </c>
      <c r="AC14" s="18">
        <f>[10]Janeiro!$K$32</f>
        <v>0</v>
      </c>
      <c r="AD14" s="18">
        <f>[10]Janeiro!$K$33</f>
        <v>4.3999999999999995</v>
      </c>
      <c r="AE14" s="18">
        <f>[10]Janeiro!$K$34</f>
        <v>0</v>
      </c>
      <c r="AF14" s="18">
        <f>[10]Janeiro!$K$35</f>
        <v>0</v>
      </c>
      <c r="AG14" s="32">
        <f>SUM(B14:AF14)</f>
        <v>265.79999999999995</v>
      </c>
      <c r="AH14" s="35">
        <f>MAX(B14:AF14)</f>
        <v>49.6</v>
      </c>
      <c r="AI14" s="52">
        <f t="shared" si="2"/>
        <v>10</v>
      </c>
    </row>
    <row r="15" spans="1:36" ht="17.100000000000001" customHeight="1" x14ac:dyDescent="0.2">
      <c r="A15" s="15" t="s">
        <v>6</v>
      </c>
      <c r="B15" s="18">
        <f>[11]Janeiro!$K$5</f>
        <v>0</v>
      </c>
      <c r="C15" s="18">
        <f>[11]Janeiro!$K$6</f>
        <v>0</v>
      </c>
      <c r="D15" s="18">
        <f>[11]Janeiro!$K$7</f>
        <v>0</v>
      </c>
      <c r="E15" s="18">
        <f>[11]Janeiro!$K$8</f>
        <v>9.4</v>
      </c>
      <c r="F15" s="18">
        <f>[11]Janeiro!$K$9</f>
        <v>10</v>
      </c>
      <c r="G15" s="18">
        <f>[11]Janeiro!$K$10</f>
        <v>0</v>
      </c>
      <c r="H15" s="18">
        <f>[11]Janeiro!$K$11</f>
        <v>2.6</v>
      </c>
      <c r="I15" s="18">
        <f>[11]Janeiro!$K$12</f>
        <v>5.6</v>
      </c>
      <c r="J15" s="18">
        <f>[11]Janeiro!$K$13</f>
        <v>1.4</v>
      </c>
      <c r="K15" s="18">
        <f>[11]Janeiro!$K$14</f>
        <v>0</v>
      </c>
      <c r="L15" s="18">
        <f>[11]Janeiro!$K$15</f>
        <v>11</v>
      </c>
      <c r="M15" s="18">
        <f>[11]Janeiro!$K$16</f>
        <v>1.6</v>
      </c>
      <c r="N15" s="18">
        <f>[11]Janeiro!$K$17</f>
        <v>0</v>
      </c>
      <c r="O15" s="18">
        <f>[11]Janeiro!$K$18</f>
        <v>1</v>
      </c>
      <c r="P15" s="18">
        <f>[11]Janeiro!$K$19</f>
        <v>12.4</v>
      </c>
      <c r="Q15" s="18">
        <f>[11]Janeiro!$K$20</f>
        <v>2.2000000000000002</v>
      </c>
      <c r="R15" s="18">
        <f>[11]Janeiro!$K$21</f>
        <v>1.4</v>
      </c>
      <c r="S15" s="18">
        <f>[11]Janeiro!$K$22</f>
        <v>8.1999999999999993</v>
      </c>
      <c r="T15" s="18">
        <f>[11]Janeiro!$K$23</f>
        <v>8.6</v>
      </c>
      <c r="U15" s="18">
        <f>[11]Janeiro!$K$24</f>
        <v>4.2</v>
      </c>
      <c r="V15" s="18">
        <f>[11]Janeiro!$K$25</f>
        <v>47.8</v>
      </c>
      <c r="W15" s="18">
        <f>[11]Janeiro!$K$26</f>
        <v>28.200000000000003</v>
      </c>
      <c r="X15" s="18">
        <f>[11]Janeiro!$K$27</f>
        <v>2.2000000000000002</v>
      </c>
      <c r="Y15" s="18">
        <f>[11]Janeiro!$K$28</f>
        <v>7.8</v>
      </c>
      <c r="Z15" s="18">
        <f>[11]Janeiro!$K$29</f>
        <v>13.799999999999999</v>
      </c>
      <c r="AA15" s="18">
        <f>[11]Janeiro!$K$30</f>
        <v>0</v>
      </c>
      <c r="AB15" s="18">
        <f>[11]Janeiro!$K$31</f>
        <v>3.4</v>
      </c>
      <c r="AC15" s="18">
        <f>[11]Janeiro!$K$32</f>
        <v>6.4</v>
      </c>
      <c r="AD15" s="18">
        <f>[11]Janeiro!$K$33</f>
        <v>0.2</v>
      </c>
      <c r="AE15" s="18">
        <f>[11]Janeiro!$K$34</f>
        <v>0</v>
      </c>
      <c r="AF15" s="18">
        <f>[11]Janeiro!$K$35</f>
        <v>12.8</v>
      </c>
      <c r="AG15" s="32">
        <f t="shared" si="1"/>
        <v>202.20000000000002</v>
      </c>
      <c r="AH15" s="35">
        <f t="shared" si="3"/>
        <v>47.8</v>
      </c>
      <c r="AI15" s="52">
        <f t="shared" si="2"/>
        <v>8</v>
      </c>
      <c r="AJ15" s="27" t="s">
        <v>54</v>
      </c>
    </row>
    <row r="16" spans="1:36" ht="17.100000000000001" customHeight="1" x14ac:dyDescent="0.2">
      <c r="A16" s="15" t="s">
        <v>7</v>
      </c>
      <c r="B16" s="18">
        <f>[12]Janeiro!$K$5</f>
        <v>4.2</v>
      </c>
      <c r="C16" s="18">
        <f>[12]Janeiro!$K$6</f>
        <v>0</v>
      </c>
      <c r="D16" s="18">
        <f>[12]Janeiro!$K$7</f>
        <v>4.4000000000000004</v>
      </c>
      <c r="E16" s="18">
        <f>[12]Janeiro!$K$8</f>
        <v>12.200000000000001</v>
      </c>
      <c r="F16" s="18">
        <f>[12]Janeiro!$K$9</f>
        <v>0.2</v>
      </c>
      <c r="G16" s="18">
        <f>[12]Janeiro!$K$10</f>
        <v>31.999999999999996</v>
      </c>
      <c r="H16" s="18">
        <f>[12]Janeiro!$K$11</f>
        <v>0</v>
      </c>
      <c r="I16" s="18">
        <f>[12]Janeiro!$K$12</f>
        <v>14.6</v>
      </c>
      <c r="J16" s="18">
        <f>[12]Janeiro!$K$13</f>
        <v>1.2</v>
      </c>
      <c r="K16" s="18">
        <f>[12]Janeiro!$K$14</f>
        <v>0</v>
      </c>
      <c r="L16" s="18">
        <f>[12]Janeiro!$K$15</f>
        <v>0</v>
      </c>
      <c r="M16" s="18">
        <f>[12]Janeiro!$K$16</f>
        <v>0</v>
      </c>
      <c r="N16" s="18">
        <f>[12]Janeiro!$K$17</f>
        <v>38.800000000000011</v>
      </c>
      <c r="O16" s="18">
        <f>[12]Janeiro!$K$18</f>
        <v>33.399999999999991</v>
      </c>
      <c r="P16" s="18">
        <f>[12]Janeiro!$K$19</f>
        <v>1.4000000000000001</v>
      </c>
      <c r="Q16" s="18">
        <f>[12]Janeiro!$K$20</f>
        <v>3.8000000000000003</v>
      </c>
      <c r="R16" s="18">
        <f>[12]Janeiro!$K$21</f>
        <v>0</v>
      </c>
      <c r="S16" s="18">
        <f>[12]Janeiro!$K$22</f>
        <v>0</v>
      </c>
      <c r="T16" s="18">
        <f>[12]Janeiro!$K$23</f>
        <v>0</v>
      </c>
      <c r="U16" s="18">
        <f>[12]Janeiro!$K$24</f>
        <v>0</v>
      </c>
      <c r="V16" s="18">
        <f>[12]Janeiro!$K$25</f>
        <v>0</v>
      </c>
      <c r="W16" s="18">
        <f>[12]Janeiro!$K$26</f>
        <v>0</v>
      </c>
      <c r="X16" s="18">
        <f>[12]Janeiro!$K$27</f>
        <v>0</v>
      </c>
      <c r="Y16" s="18">
        <f>[12]Janeiro!$K$28</f>
        <v>0.6</v>
      </c>
      <c r="Z16" s="18">
        <f>[12]Janeiro!$K$29</f>
        <v>30.999999999999996</v>
      </c>
      <c r="AA16" s="18">
        <f>[12]Janeiro!$K$30</f>
        <v>0</v>
      </c>
      <c r="AB16" s="18">
        <f>[12]Janeiro!$K$31</f>
        <v>0</v>
      </c>
      <c r="AC16" s="18">
        <f>[12]Janeiro!$K$32</f>
        <v>6.6</v>
      </c>
      <c r="AD16" s="18">
        <f>[12]Janeiro!$K$33</f>
        <v>0</v>
      </c>
      <c r="AE16" s="18">
        <f>[12]Janeiro!$K$34</f>
        <v>0</v>
      </c>
      <c r="AF16" s="18">
        <f>[12]Janeiro!$K$35</f>
        <v>0</v>
      </c>
      <c r="AG16" s="32">
        <f t="shared" si="1"/>
        <v>184.4</v>
      </c>
      <c r="AH16" s="35">
        <f t="shared" si="3"/>
        <v>38.800000000000011</v>
      </c>
      <c r="AI16" s="52">
        <f t="shared" si="2"/>
        <v>17</v>
      </c>
    </row>
    <row r="17" spans="1:37" ht="17.100000000000001" customHeight="1" x14ac:dyDescent="0.2">
      <c r="A17" s="15" t="s">
        <v>8</v>
      </c>
      <c r="B17" s="17">
        <f>[13]Janeiro!$K$5</f>
        <v>0.60000000000000009</v>
      </c>
      <c r="C17" s="17">
        <f>[13]Janeiro!$K$6</f>
        <v>2.6000000000000005</v>
      </c>
      <c r="D17" s="17">
        <f>[13]Janeiro!$K$7</f>
        <v>18.2</v>
      </c>
      <c r="E17" s="17">
        <f>[13]Janeiro!$K$8</f>
        <v>17.799999999999997</v>
      </c>
      <c r="F17" s="17">
        <f>[13]Janeiro!$K$9</f>
        <v>0</v>
      </c>
      <c r="G17" s="17">
        <f>[13]Janeiro!$K$10</f>
        <v>0</v>
      </c>
      <c r="H17" s="17">
        <f>[13]Janeiro!$K$11</f>
        <v>0.4</v>
      </c>
      <c r="I17" s="17">
        <f>[13]Janeiro!$K$12</f>
        <v>4.6000000000000005</v>
      </c>
      <c r="J17" s="17">
        <f>[13]Janeiro!$K$13</f>
        <v>0</v>
      </c>
      <c r="K17" s="17">
        <f>[13]Janeiro!$K$14</f>
        <v>0</v>
      </c>
      <c r="L17" s="17">
        <f>[13]Janeiro!$K$15</f>
        <v>0</v>
      </c>
      <c r="M17" s="17">
        <f>[13]Janeiro!$K$16</f>
        <v>8.8000000000000007</v>
      </c>
      <c r="N17" s="17">
        <f>[13]Janeiro!$K$17</f>
        <v>50</v>
      </c>
      <c r="O17" s="17">
        <f>[13]Janeiro!$K$18</f>
        <v>1.8</v>
      </c>
      <c r="P17" s="17">
        <f>[13]Janeiro!$K$19</f>
        <v>5.2</v>
      </c>
      <c r="Q17" s="17">
        <f>[13]Janeiro!$K$20</f>
        <v>11.000000000000002</v>
      </c>
      <c r="R17" s="17">
        <f>[13]Janeiro!$K$21</f>
        <v>0.2</v>
      </c>
      <c r="S17" s="17">
        <f>[13]Janeiro!$K$22</f>
        <v>0</v>
      </c>
      <c r="T17" s="17">
        <f>[13]Janeiro!$K$23</f>
        <v>0</v>
      </c>
      <c r="U17" s="17">
        <f>[13]Janeiro!$K$24</f>
        <v>0</v>
      </c>
      <c r="V17" s="17">
        <f>[13]Janeiro!$K$25</f>
        <v>0</v>
      </c>
      <c r="W17" s="17">
        <f>[13]Janeiro!$K$26</f>
        <v>0</v>
      </c>
      <c r="X17" s="17">
        <f>[13]Janeiro!$K$27</f>
        <v>0</v>
      </c>
      <c r="Y17" s="17">
        <f>[13]Janeiro!$K$28</f>
        <v>0</v>
      </c>
      <c r="Z17" s="17">
        <f>[13]Janeiro!$K$29</f>
        <v>38.600000000000009</v>
      </c>
      <c r="AA17" s="17">
        <f>[13]Janeiro!$K$30</f>
        <v>0</v>
      </c>
      <c r="AB17" s="17">
        <f>[13]Janeiro!$K$31</f>
        <v>0</v>
      </c>
      <c r="AC17" s="17">
        <f>[13]Janeiro!$K$32</f>
        <v>0</v>
      </c>
      <c r="AD17" s="17">
        <f>[13]Janeiro!$K$33</f>
        <v>0</v>
      </c>
      <c r="AE17" s="17">
        <f>[13]Janeiro!$K$34</f>
        <v>0</v>
      </c>
      <c r="AF17" s="17">
        <f>[13]Janeiro!$K$35</f>
        <v>0</v>
      </c>
      <c r="AG17" s="32">
        <f t="shared" si="1"/>
        <v>159.80000000000001</v>
      </c>
      <c r="AH17" s="35">
        <f t="shared" si="3"/>
        <v>50</v>
      </c>
      <c r="AI17" s="52">
        <f t="shared" si="2"/>
        <v>18</v>
      </c>
      <c r="AK17" s="27" t="s">
        <v>54</v>
      </c>
    </row>
    <row r="18" spans="1:37" ht="17.100000000000001" customHeight="1" x14ac:dyDescent="0.2">
      <c r="A18" s="15" t="s">
        <v>9</v>
      </c>
      <c r="B18" s="48" t="str">
        <f>[14]Janeiro!$K$5</f>
        <v>*</v>
      </c>
      <c r="C18" s="48" t="str">
        <f>[14]Janeiro!$K$6</f>
        <v>*</v>
      </c>
      <c r="D18" s="48" t="str">
        <f>[14]Janeiro!$K$7</f>
        <v>*</v>
      </c>
      <c r="E18" s="48" t="str">
        <f>[14]Janeiro!$K$8</f>
        <v>*</v>
      </c>
      <c r="F18" s="48" t="str">
        <f>[14]Janeiro!$K$9</f>
        <v>*</v>
      </c>
      <c r="G18" s="48" t="str">
        <f>[14]Janeiro!$K$10</f>
        <v>*</v>
      </c>
      <c r="H18" s="48" t="str">
        <f>[14]Janeiro!$K$11</f>
        <v>*</v>
      </c>
      <c r="I18" s="48" t="str">
        <f>[14]Janeiro!$K$12</f>
        <v>*</v>
      </c>
      <c r="J18" s="48" t="str">
        <f>[14]Janeiro!$K$13</f>
        <v>*</v>
      </c>
      <c r="K18" s="48" t="str">
        <f>[14]Janeiro!$K$14</f>
        <v>*</v>
      </c>
      <c r="L18" s="48" t="str">
        <f>[14]Janeiro!$K$15</f>
        <v>*</v>
      </c>
      <c r="M18" s="48" t="str">
        <f>[14]Janeiro!$K$16</f>
        <v>*</v>
      </c>
      <c r="N18" s="48" t="str">
        <f>[14]Janeiro!$K$17</f>
        <v>*</v>
      </c>
      <c r="O18" s="48" t="str">
        <f>[14]Janeiro!$K$18</f>
        <v>*</v>
      </c>
      <c r="P18" s="48" t="str">
        <f>[14]Janeiro!$K$19</f>
        <v>*</v>
      </c>
      <c r="Q18" s="48" t="str">
        <f>[14]Janeiro!$K$20</f>
        <v>*</v>
      </c>
      <c r="R18" s="48" t="str">
        <f>[14]Janeiro!$K$21</f>
        <v>*</v>
      </c>
      <c r="S18" s="48" t="str">
        <f>[14]Janeiro!$K$22</f>
        <v>*</v>
      </c>
      <c r="T18" s="48" t="str">
        <f>[14]Janeiro!$K$23</f>
        <v>*</v>
      </c>
      <c r="U18" s="48" t="str">
        <f>[14]Janeiro!$K$24</f>
        <v>*</v>
      </c>
      <c r="V18" s="48" t="str">
        <f>[14]Janeiro!$K$25</f>
        <v>*</v>
      </c>
      <c r="W18" s="48" t="str">
        <f>[14]Janeiro!$K$26</f>
        <v>*</v>
      </c>
      <c r="X18" s="48" t="str">
        <f>[14]Janeiro!$K$27</f>
        <v>*</v>
      </c>
      <c r="Y18" s="48" t="str">
        <f>[14]Janeiro!$K$28</f>
        <v>*</v>
      </c>
      <c r="Z18" s="48" t="str">
        <f>[14]Janeiro!$K$29</f>
        <v>*</v>
      </c>
      <c r="AA18" s="48" t="str">
        <f>[14]Janeiro!$K$30</f>
        <v>*</v>
      </c>
      <c r="AB18" s="48" t="str">
        <f>[14]Janeiro!$K$31</f>
        <v>*</v>
      </c>
      <c r="AC18" s="48" t="str">
        <f>[14]Janeiro!$K$32</f>
        <v>*</v>
      </c>
      <c r="AD18" s="48" t="str">
        <f>[14]Janeiro!$K$33</f>
        <v>*</v>
      </c>
      <c r="AE18" s="48" t="str">
        <f>[14]Janeiro!$K$34</f>
        <v>*</v>
      </c>
      <c r="AF18" s="48" t="str">
        <f>[14]Janeiro!$K$35</f>
        <v>*</v>
      </c>
      <c r="AG18" s="58" t="s">
        <v>63</v>
      </c>
      <c r="AH18" s="56" t="s">
        <v>63</v>
      </c>
      <c r="AI18" s="52" t="s">
        <v>63</v>
      </c>
      <c r="AJ18" s="27" t="s">
        <v>54</v>
      </c>
    </row>
    <row r="19" spans="1:37" ht="17.100000000000001" customHeight="1" x14ac:dyDescent="0.2">
      <c r="A19" s="15" t="s">
        <v>49</v>
      </c>
      <c r="B19" s="18">
        <f>[15]Janeiro!$K$5</f>
        <v>0</v>
      </c>
      <c r="C19" s="18">
        <f>[15]Janeiro!$K$6</f>
        <v>0</v>
      </c>
      <c r="D19" s="18">
        <f>[15]Janeiro!$K$7</f>
        <v>0</v>
      </c>
      <c r="E19" s="18">
        <f>[15]Janeiro!$K$8</f>
        <v>0.60000000000000009</v>
      </c>
      <c r="F19" s="18">
        <f>[15]Janeiro!$K$9</f>
        <v>0</v>
      </c>
      <c r="G19" s="18">
        <f>[15]Janeiro!$K$10</f>
        <v>0</v>
      </c>
      <c r="H19" s="18">
        <f>[15]Janeiro!$K$11</f>
        <v>4.8000000000000007</v>
      </c>
      <c r="I19" s="18">
        <f>[15]Janeiro!$K$12</f>
        <v>0</v>
      </c>
      <c r="J19" s="18">
        <f>[15]Janeiro!$K$13</f>
        <v>0.2</v>
      </c>
      <c r="K19" s="18">
        <f>[15]Janeiro!$K$14</f>
        <v>0</v>
      </c>
      <c r="L19" s="18">
        <f>[15]Janeiro!$K$15</f>
        <v>0</v>
      </c>
      <c r="M19" s="18">
        <f>[15]Janeiro!$K$16</f>
        <v>25.4</v>
      </c>
      <c r="N19" s="18">
        <f>[15]Janeiro!$K$17</f>
        <v>0</v>
      </c>
      <c r="O19" s="18">
        <f>[15]Janeiro!$K$18</f>
        <v>1.7999999999999998</v>
      </c>
      <c r="P19" s="18">
        <f>[15]Janeiro!$K$19</f>
        <v>5.1999999999999993</v>
      </c>
      <c r="Q19" s="18">
        <f>[15]Janeiro!$K$20</f>
        <v>0</v>
      </c>
      <c r="R19" s="18">
        <f>[15]Janeiro!$K$21</f>
        <v>1.2000000000000002</v>
      </c>
      <c r="S19" s="18">
        <f>[15]Janeiro!$K$22</f>
        <v>0.2</v>
      </c>
      <c r="T19" s="18">
        <f>[15]Janeiro!$K$23</f>
        <v>0.60000000000000009</v>
      </c>
      <c r="U19" s="18">
        <f>[15]Janeiro!$K$24</f>
        <v>19.2</v>
      </c>
      <c r="V19" s="18">
        <f>[15]Janeiro!$K$25</f>
        <v>0</v>
      </c>
      <c r="W19" s="18">
        <f>[15]Janeiro!$K$26</f>
        <v>0</v>
      </c>
      <c r="X19" s="18">
        <f>[15]Janeiro!$K$27</f>
        <v>0</v>
      </c>
      <c r="Y19" s="18">
        <f>[15]Janeiro!$K$28</f>
        <v>0</v>
      </c>
      <c r="Z19" s="18">
        <f>[15]Janeiro!$K$29</f>
        <v>16.799999999999997</v>
      </c>
      <c r="AA19" s="18">
        <f>[15]Janeiro!$K$30</f>
        <v>2.4</v>
      </c>
      <c r="AB19" s="18">
        <f>[15]Janeiro!$K$31</f>
        <v>0</v>
      </c>
      <c r="AC19" s="18">
        <f>[15]Janeiro!$K$32</f>
        <v>4.2</v>
      </c>
      <c r="AD19" s="18">
        <f>[15]Janeiro!$K$33</f>
        <v>0</v>
      </c>
      <c r="AE19" s="18">
        <f>[15]Janeiro!$K$34</f>
        <v>0</v>
      </c>
      <c r="AF19" s="18">
        <f>[15]Janeiro!$K$35</f>
        <v>0</v>
      </c>
      <c r="AG19" s="32">
        <f t="shared" ref="AG19:AG20" si="8">SUM(B19:AF19)</f>
        <v>82.600000000000009</v>
      </c>
      <c r="AH19" s="35">
        <f t="shared" ref="AH19:AH20" si="9">MAX(B19:AF19)</f>
        <v>25.4</v>
      </c>
      <c r="AI19" s="52">
        <f t="shared" si="2"/>
        <v>18</v>
      </c>
    </row>
    <row r="20" spans="1:37" ht="17.100000000000001" customHeight="1" x14ac:dyDescent="0.2">
      <c r="A20" s="15" t="s">
        <v>10</v>
      </c>
      <c r="B20" s="18">
        <f>[16]Janeiro!$K$5</f>
        <v>0.4</v>
      </c>
      <c r="C20" s="18">
        <f>[16]Janeiro!$K$6</f>
        <v>0</v>
      </c>
      <c r="D20" s="18">
        <f>[16]Janeiro!$K$7</f>
        <v>2</v>
      </c>
      <c r="E20" s="18">
        <f>[16]Janeiro!$K$8</f>
        <v>15.6</v>
      </c>
      <c r="F20" s="18">
        <f>[16]Janeiro!$K$9</f>
        <v>7.8000000000000007</v>
      </c>
      <c r="G20" s="18">
        <f>[16]Janeiro!$K$10</f>
        <v>18.599999999999998</v>
      </c>
      <c r="H20" s="18">
        <f>[16]Janeiro!$K$11</f>
        <v>5.4</v>
      </c>
      <c r="I20" s="18">
        <f>[16]Janeiro!$K$12</f>
        <v>2.8000000000000003</v>
      </c>
      <c r="J20" s="18">
        <f>[16]Janeiro!$K$13</f>
        <v>0</v>
      </c>
      <c r="K20" s="18">
        <f>[16]Janeiro!$K$14</f>
        <v>0</v>
      </c>
      <c r="L20" s="18">
        <f>[16]Janeiro!$K$15</f>
        <v>7</v>
      </c>
      <c r="M20" s="18">
        <f>[16]Janeiro!$K$16</f>
        <v>8.3999999999999986</v>
      </c>
      <c r="N20" s="18">
        <f>[16]Janeiro!$K$17</f>
        <v>7.2</v>
      </c>
      <c r="O20" s="18">
        <f>[16]Janeiro!$K$18</f>
        <v>9</v>
      </c>
      <c r="P20" s="18">
        <f>[16]Janeiro!$K$19</f>
        <v>3</v>
      </c>
      <c r="Q20" s="18">
        <f>[16]Janeiro!$K$20</f>
        <v>21.999999999999996</v>
      </c>
      <c r="R20" s="18">
        <f>[16]Janeiro!$K$21</f>
        <v>0</v>
      </c>
      <c r="S20" s="18">
        <f>[16]Janeiro!$K$22</f>
        <v>0</v>
      </c>
      <c r="T20" s="18">
        <f>[16]Janeiro!$K$23</f>
        <v>0</v>
      </c>
      <c r="U20" s="18">
        <f>[16]Janeiro!$K$24</f>
        <v>0</v>
      </c>
      <c r="V20" s="18">
        <f>[16]Janeiro!$K$25</f>
        <v>11.2</v>
      </c>
      <c r="W20" s="18">
        <f>[16]Janeiro!$K$26</f>
        <v>0</v>
      </c>
      <c r="X20" s="18">
        <f>[16]Janeiro!$K$27</f>
        <v>1.4</v>
      </c>
      <c r="Y20" s="18">
        <f>[16]Janeiro!$K$28</f>
        <v>0</v>
      </c>
      <c r="Z20" s="18">
        <f>[16]Janeiro!$K$29</f>
        <v>85.2</v>
      </c>
      <c r="AA20" s="18">
        <f>[16]Janeiro!$K$30</f>
        <v>0.2</v>
      </c>
      <c r="AB20" s="18">
        <f>[16]Janeiro!$K$31</f>
        <v>0</v>
      </c>
      <c r="AC20" s="18">
        <f>[16]Janeiro!$K$32</f>
        <v>0</v>
      </c>
      <c r="AD20" s="18">
        <f>[16]Janeiro!$K$33</f>
        <v>0</v>
      </c>
      <c r="AE20" s="18">
        <f>[16]Janeiro!$K$34</f>
        <v>0</v>
      </c>
      <c r="AF20" s="18">
        <f>[16]Janeiro!$K$35</f>
        <v>3</v>
      </c>
      <c r="AG20" s="32">
        <f t="shared" si="8"/>
        <v>210.2</v>
      </c>
      <c r="AH20" s="35">
        <f t="shared" si="9"/>
        <v>85.2</v>
      </c>
      <c r="AI20" s="52">
        <f t="shared" si="2"/>
        <v>13</v>
      </c>
      <c r="AJ20" s="27" t="s">
        <v>54</v>
      </c>
    </row>
    <row r="21" spans="1:37" ht="17.100000000000001" customHeight="1" x14ac:dyDescent="0.2">
      <c r="A21" s="15" t="s">
        <v>11</v>
      </c>
      <c r="B21" s="18">
        <f>[17]Janeiro!$K$5</f>
        <v>0.2</v>
      </c>
      <c r="C21" s="18">
        <f>[17]Janeiro!$K$6</f>
        <v>0</v>
      </c>
      <c r="D21" s="18">
        <f>[17]Janeiro!$K$7</f>
        <v>0</v>
      </c>
      <c r="E21" s="18">
        <f>[17]Janeiro!$K$8</f>
        <v>14.4</v>
      </c>
      <c r="F21" s="18">
        <f>[17]Janeiro!$K$9</f>
        <v>0.4</v>
      </c>
      <c r="G21" s="18">
        <f>[17]Janeiro!$K$10</f>
        <v>0</v>
      </c>
      <c r="H21" s="18">
        <f>[17]Janeiro!$K$11</f>
        <v>0</v>
      </c>
      <c r="I21" s="18">
        <f>[17]Janeiro!$K$12</f>
        <v>44.400000000000006</v>
      </c>
      <c r="J21" s="18">
        <f>[17]Janeiro!$K$13</f>
        <v>0.2</v>
      </c>
      <c r="K21" s="18">
        <f>[17]Janeiro!$K$14</f>
        <v>0</v>
      </c>
      <c r="L21" s="18">
        <f>[17]Janeiro!$K$15</f>
        <v>15.6</v>
      </c>
      <c r="M21" s="18">
        <f>[17]Janeiro!$K$16</f>
        <v>18.599999999999998</v>
      </c>
      <c r="N21" s="18">
        <f>[17]Janeiro!$K$17</f>
        <v>75.600000000000023</v>
      </c>
      <c r="O21" s="18">
        <f>[17]Janeiro!$K$18</f>
        <v>27.399999999999995</v>
      </c>
      <c r="P21" s="18">
        <f>[17]Janeiro!$K$19</f>
        <v>0.60000000000000009</v>
      </c>
      <c r="Q21" s="18">
        <f>[17]Janeiro!$K$20</f>
        <v>1.5999999999999999</v>
      </c>
      <c r="R21" s="18">
        <f>[17]Janeiro!$K$21</f>
        <v>5.2</v>
      </c>
      <c r="S21" s="18">
        <f>[17]Janeiro!$K$22</f>
        <v>0</v>
      </c>
      <c r="T21" s="18">
        <f>[17]Janeiro!$K$23</f>
        <v>4.4000000000000004</v>
      </c>
      <c r="U21" s="18">
        <f>[17]Janeiro!$K$24</f>
        <v>0</v>
      </c>
      <c r="V21" s="17">
        <f>[17]Janeiro!$K$25</f>
        <v>1.2</v>
      </c>
      <c r="W21" s="17">
        <f>[17]Janeiro!$K$26</f>
        <v>0</v>
      </c>
      <c r="X21" s="18">
        <f>[17]Janeiro!$K$27</f>
        <v>0.2</v>
      </c>
      <c r="Y21" s="18">
        <f>[17]Janeiro!$K$28</f>
        <v>0.2</v>
      </c>
      <c r="Z21" s="18">
        <f>[17]Janeiro!$K$29</f>
        <v>33.200000000000003</v>
      </c>
      <c r="AA21" s="18">
        <f>[17]Janeiro!$K$30</f>
        <v>0.2</v>
      </c>
      <c r="AB21" s="18">
        <f>[17]Janeiro!$K$31</f>
        <v>17.8</v>
      </c>
      <c r="AC21" s="18">
        <f>[17]Janeiro!$K$32</f>
        <v>1.2000000000000002</v>
      </c>
      <c r="AD21" s="18">
        <f>[17]Janeiro!$K$33</f>
        <v>0.2</v>
      </c>
      <c r="AE21" s="18">
        <f>[17]Janeiro!$K$34</f>
        <v>0</v>
      </c>
      <c r="AF21" s="18">
        <f>[17]Janeiro!$K$35</f>
        <v>0</v>
      </c>
      <c r="AG21" s="32">
        <f t="shared" ref="AG21:AG32" si="10">SUM(B21:AF21)</f>
        <v>262.79999999999995</v>
      </c>
      <c r="AH21" s="35">
        <f t="shared" ref="AH21:AH32" si="11">MAX(B21:AF21)</f>
        <v>75.600000000000023</v>
      </c>
      <c r="AI21" s="52">
        <f t="shared" si="2"/>
        <v>10</v>
      </c>
    </row>
    <row r="22" spans="1:37" ht="17.100000000000001" customHeight="1" x14ac:dyDescent="0.2">
      <c r="A22" s="15" t="s">
        <v>12</v>
      </c>
      <c r="B22" s="18">
        <f>[18]Janeiro!$K$5</f>
        <v>0.4</v>
      </c>
      <c r="C22" s="18">
        <f>[18]Janeiro!$K$6</f>
        <v>0</v>
      </c>
      <c r="D22" s="18">
        <f>[18]Janeiro!$K$7</f>
        <v>0.4</v>
      </c>
      <c r="E22" s="18">
        <f>[18]Janeiro!$K$8</f>
        <v>16</v>
      </c>
      <c r="F22" s="18">
        <f>[18]Janeiro!$K$9</f>
        <v>0.4</v>
      </c>
      <c r="G22" s="18">
        <f>[18]Janeiro!$K$10</f>
        <v>0</v>
      </c>
      <c r="H22" s="18">
        <f>[18]Janeiro!$K$11</f>
        <v>0</v>
      </c>
      <c r="I22" s="18">
        <f>[18]Janeiro!$K$12</f>
        <v>0.4</v>
      </c>
      <c r="J22" s="18">
        <f>[18]Janeiro!$K$13</f>
        <v>0</v>
      </c>
      <c r="K22" s="18">
        <f>[18]Janeiro!$K$14</f>
        <v>0</v>
      </c>
      <c r="L22" s="18">
        <f>[18]Janeiro!$K$15</f>
        <v>0</v>
      </c>
      <c r="M22" s="18">
        <f>[18]Janeiro!$K$16</f>
        <v>15.2</v>
      </c>
      <c r="N22" s="18">
        <f>[18]Janeiro!$K$17</f>
        <v>4.4000000000000004</v>
      </c>
      <c r="O22" s="18">
        <f>[18]Janeiro!$K$18</f>
        <v>0.4</v>
      </c>
      <c r="P22" s="18">
        <f>[18]Janeiro!$K$19</f>
        <v>0.8</v>
      </c>
      <c r="Q22" s="18">
        <f>[18]Janeiro!$K$20</f>
        <v>0</v>
      </c>
      <c r="R22" s="18">
        <f>[18]Janeiro!$K$21</f>
        <v>3.6</v>
      </c>
      <c r="S22" s="18">
        <f>[18]Janeiro!$K$22</f>
        <v>0.4</v>
      </c>
      <c r="T22" s="18">
        <f>[18]Janeiro!$K$23</f>
        <v>0.2</v>
      </c>
      <c r="U22" s="18">
        <f>[18]Janeiro!$K$24</f>
        <v>0</v>
      </c>
      <c r="V22" s="18">
        <f>[18]Janeiro!$K$25</f>
        <v>0</v>
      </c>
      <c r="W22" s="18">
        <f>[18]Janeiro!$K$26</f>
        <v>7</v>
      </c>
      <c r="X22" s="18">
        <f>[18]Janeiro!$K$27</f>
        <v>1.7999999999999998</v>
      </c>
      <c r="Y22" s="18">
        <f>[18]Janeiro!$K$28</f>
        <v>0</v>
      </c>
      <c r="Z22" s="18">
        <f>[18]Janeiro!$K$29</f>
        <v>0</v>
      </c>
      <c r="AA22" s="18">
        <f>[18]Janeiro!$K$30</f>
        <v>1.2</v>
      </c>
      <c r="AB22" s="18">
        <f>[18]Janeiro!$K$31</f>
        <v>0</v>
      </c>
      <c r="AC22" s="18">
        <f>[18]Janeiro!$K$32</f>
        <v>0</v>
      </c>
      <c r="AD22" s="18">
        <f>[18]Janeiro!$K$33</f>
        <v>0</v>
      </c>
      <c r="AE22" s="18">
        <f>[18]Janeiro!$K$34</f>
        <v>0</v>
      </c>
      <c r="AF22" s="18">
        <f>[18]Janeiro!$K$35</f>
        <v>0</v>
      </c>
      <c r="AG22" s="32">
        <f t="shared" si="10"/>
        <v>52.599999999999994</v>
      </c>
      <c r="AH22" s="35">
        <f t="shared" si="11"/>
        <v>16</v>
      </c>
      <c r="AI22" s="52">
        <f t="shared" si="2"/>
        <v>16</v>
      </c>
    </row>
    <row r="23" spans="1:37" ht="17.100000000000001" customHeight="1" x14ac:dyDescent="0.2">
      <c r="A23" s="15" t="s">
        <v>13</v>
      </c>
      <c r="B23" s="18">
        <f>[19]Janeiro!$K$5</f>
        <v>0</v>
      </c>
      <c r="C23" s="18">
        <f>[19]Janeiro!$K$6</f>
        <v>0</v>
      </c>
      <c r="D23" s="18">
        <f>[19]Janeiro!$K$7</f>
        <v>0</v>
      </c>
      <c r="E23" s="18">
        <f>[19]Janeiro!$K$8</f>
        <v>1.4</v>
      </c>
      <c r="F23" s="18">
        <f>[19]Janeiro!$K$9</f>
        <v>0</v>
      </c>
      <c r="G23" s="18">
        <f>[19]Janeiro!$K$10</f>
        <v>0</v>
      </c>
      <c r="H23" s="18">
        <f>[19]Janeiro!$K$11</f>
        <v>0</v>
      </c>
      <c r="I23" s="18">
        <f>[19]Janeiro!$K$12</f>
        <v>1.8</v>
      </c>
      <c r="J23" s="18">
        <f>[19]Janeiro!$K$13</f>
        <v>0</v>
      </c>
      <c r="K23" s="18">
        <f>[19]Janeiro!$K$14</f>
        <v>0</v>
      </c>
      <c r="L23" s="18">
        <f>[19]Janeiro!$K$15</f>
        <v>0</v>
      </c>
      <c r="M23" s="18">
        <f>[19]Janeiro!$K$16</f>
        <v>4</v>
      </c>
      <c r="N23" s="18">
        <f>[19]Janeiro!$K$17</f>
        <v>11.200000000000001</v>
      </c>
      <c r="O23" s="18">
        <f>[19]Janeiro!$K$18</f>
        <v>0.2</v>
      </c>
      <c r="P23" s="18">
        <f>[19]Janeiro!$K$19</f>
        <v>0.2</v>
      </c>
      <c r="Q23" s="18">
        <f>[19]Janeiro!$K$20</f>
        <v>3.2</v>
      </c>
      <c r="R23" s="18">
        <f>[19]Janeiro!$K$21</f>
        <v>0</v>
      </c>
      <c r="S23" s="18">
        <f>[19]Janeiro!$K$22</f>
        <v>15.6</v>
      </c>
      <c r="T23" s="18">
        <f>[19]Janeiro!$K$23</f>
        <v>15.4</v>
      </c>
      <c r="U23" s="18">
        <f>[19]Janeiro!$K$24</f>
        <v>0</v>
      </c>
      <c r="V23" s="18">
        <f>[19]Janeiro!$K$25</f>
        <v>0</v>
      </c>
      <c r="W23" s="18">
        <f>[19]Janeiro!$K$26</f>
        <v>6.6</v>
      </c>
      <c r="X23" s="18">
        <f>[19]Janeiro!$K$27</f>
        <v>0</v>
      </c>
      <c r="Y23" s="18">
        <f>[19]Janeiro!$K$28</f>
        <v>0</v>
      </c>
      <c r="Z23" s="18">
        <f>[19]Janeiro!$K$29</f>
        <v>37.400000000000006</v>
      </c>
      <c r="AA23" s="18">
        <f>[19]Janeiro!$K$30</f>
        <v>0.60000000000000009</v>
      </c>
      <c r="AB23" s="18">
        <f>[19]Janeiro!$K$31</f>
        <v>0</v>
      </c>
      <c r="AC23" s="18">
        <f>[19]Janeiro!$K$32</f>
        <v>0</v>
      </c>
      <c r="AD23" s="18">
        <f>[19]Janeiro!$K$33</f>
        <v>0</v>
      </c>
      <c r="AE23" s="18">
        <f>[19]Janeiro!$K$34</f>
        <v>1.2</v>
      </c>
      <c r="AF23" s="18">
        <f>[19]Janeiro!$K$35</f>
        <v>0</v>
      </c>
      <c r="AG23" s="32">
        <f t="shared" si="10"/>
        <v>98.8</v>
      </c>
      <c r="AH23" s="35">
        <f t="shared" si="11"/>
        <v>37.400000000000006</v>
      </c>
      <c r="AI23" s="52">
        <f t="shared" si="2"/>
        <v>18</v>
      </c>
    </row>
    <row r="24" spans="1:37" ht="17.100000000000001" customHeight="1" x14ac:dyDescent="0.2">
      <c r="A24" s="15" t="s">
        <v>14</v>
      </c>
      <c r="B24" s="18">
        <f>[20]Janeiro!$K$5</f>
        <v>0.6</v>
      </c>
      <c r="C24" s="18">
        <f>[20]Janeiro!$K$6</f>
        <v>6.6</v>
      </c>
      <c r="D24" s="18">
        <f>[20]Janeiro!$K$7</f>
        <v>0.2</v>
      </c>
      <c r="E24" s="18">
        <f>[20]Janeiro!$K$8</f>
        <v>0</v>
      </c>
      <c r="F24" s="18">
        <f>[20]Janeiro!$K$9</f>
        <v>0</v>
      </c>
      <c r="G24" s="18">
        <f>[20]Janeiro!$K$10</f>
        <v>0.4</v>
      </c>
      <c r="H24" s="18">
        <f>[20]Janeiro!$K$11</f>
        <v>17.400000000000002</v>
      </c>
      <c r="I24" s="18">
        <f>[20]Janeiro!$K$12</f>
        <v>0</v>
      </c>
      <c r="J24" s="18">
        <f>[20]Janeiro!$K$13</f>
        <v>0</v>
      </c>
      <c r="K24" s="18">
        <f>[20]Janeiro!$K$14</f>
        <v>0</v>
      </c>
      <c r="L24" s="18">
        <f>[20]Janeiro!$K$15</f>
        <v>0</v>
      </c>
      <c r="M24" s="18">
        <f>[20]Janeiro!$K$16</f>
        <v>14.6</v>
      </c>
      <c r="N24" s="18">
        <f>[20]Janeiro!$K$17</f>
        <v>3.6</v>
      </c>
      <c r="O24" s="18">
        <f>[20]Janeiro!$K$18</f>
        <v>5.6</v>
      </c>
      <c r="P24" s="18">
        <f>[20]Janeiro!$K$19</f>
        <v>0</v>
      </c>
      <c r="Q24" s="18">
        <f>[20]Janeiro!$K$20</f>
        <v>0.8</v>
      </c>
      <c r="R24" s="18">
        <f>[20]Janeiro!$K$21</f>
        <v>2.4</v>
      </c>
      <c r="S24" s="18">
        <f>[20]Janeiro!$K$22</f>
        <v>1.5999999999999999</v>
      </c>
      <c r="T24" s="18">
        <f>[20]Janeiro!$K$23</f>
        <v>0</v>
      </c>
      <c r="U24" s="18">
        <f>[20]Janeiro!$K$24</f>
        <v>0</v>
      </c>
      <c r="V24" s="18">
        <f>[20]Janeiro!$K$25</f>
        <v>15.600000000000001</v>
      </c>
      <c r="W24" s="18">
        <f>[20]Janeiro!$K$26</f>
        <v>4.8000000000000007</v>
      </c>
      <c r="X24" s="18">
        <f>[20]Janeiro!$K$27</f>
        <v>0</v>
      </c>
      <c r="Y24" s="18">
        <f>[20]Janeiro!$K$28</f>
        <v>0.8</v>
      </c>
      <c r="Z24" s="18">
        <f>[20]Janeiro!$K$29</f>
        <v>11.599999999999998</v>
      </c>
      <c r="AA24" s="18">
        <f>[20]Janeiro!$K$30</f>
        <v>1</v>
      </c>
      <c r="AB24" s="18">
        <f>[20]Janeiro!$K$31</f>
        <v>0.2</v>
      </c>
      <c r="AC24" s="18">
        <f>[20]Janeiro!$K$32</f>
        <v>0.2</v>
      </c>
      <c r="AD24" s="18">
        <f>[20]Janeiro!$K$33</f>
        <v>0</v>
      </c>
      <c r="AE24" s="18">
        <f>[20]Janeiro!$K$34</f>
        <v>0</v>
      </c>
      <c r="AF24" s="18">
        <f>[20]Janeiro!$K$35</f>
        <v>0</v>
      </c>
      <c r="AG24" s="32">
        <f t="shared" si="10"/>
        <v>88</v>
      </c>
      <c r="AH24" s="35">
        <f t="shared" si="11"/>
        <v>17.400000000000002</v>
      </c>
      <c r="AI24" s="52">
        <f t="shared" si="2"/>
        <v>13</v>
      </c>
      <c r="AJ24" s="27" t="s">
        <v>54</v>
      </c>
    </row>
    <row r="25" spans="1:37" ht="17.100000000000001" customHeight="1" x14ac:dyDescent="0.2">
      <c r="A25" s="15" t="s">
        <v>15</v>
      </c>
      <c r="B25" s="18">
        <f>[21]Janeiro!$K$5</f>
        <v>0.4</v>
      </c>
      <c r="C25" s="18">
        <f>[21]Janeiro!$K$6</f>
        <v>0</v>
      </c>
      <c r="D25" s="18">
        <f>[21]Janeiro!$K$7</f>
        <v>3</v>
      </c>
      <c r="E25" s="18">
        <f>[21]Janeiro!$K$8</f>
        <v>0.2</v>
      </c>
      <c r="F25" s="18">
        <f>[21]Janeiro!$K$9</f>
        <v>0</v>
      </c>
      <c r="G25" s="18">
        <f>[21]Janeiro!$K$10</f>
        <v>7</v>
      </c>
      <c r="H25" s="18">
        <f>[21]Janeiro!$K$11</f>
        <v>7.6</v>
      </c>
      <c r="I25" s="18">
        <f>[21]Janeiro!$K$12</f>
        <v>3.8000000000000003</v>
      </c>
      <c r="J25" s="18">
        <f>[21]Janeiro!$K$13</f>
        <v>8.3999999999999986</v>
      </c>
      <c r="K25" s="18">
        <f>[21]Janeiro!$K$14</f>
        <v>0</v>
      </c>
      <c r="L25" s="18">
        <f>[21]Janeiro!$K$15</f>
        <v>22</v>
      </c>
      <c r="M25" s="18">
        <f>[21]Janeiro!$K$16</f>
        <v>2</v>
      </c>
      <c r="N25" s="18">
        <f>[21]Janeiro!$K$17</f>
        <v>0</v>
      </c>
      <c r="O25" s="18">
        <f>[21]Janeiro!$K$18</f>
        <v>25.2</v>
      </c>
      <c r="P25" s="18">
        <f>[21]Janeiro!$K$19</f>
        <v>15.4</v>
      </c>
      <c r="Q25" s="18">
        <f>[21]Janeiro!$K$20</f>
        <v>0.2</v>
      </c>
      <c r="R25" s="18">
        <f>[21]Janeiro!$K$21</f>
        <v>2.6</v>
      </c>
      <c r="S25" s="18">
        <f>[21]Janeiro!$K$22</f>
        <v>5.2</v>
      </c>
      <c r="T25" s="18">
        <f>[21]Janeiro!$K$23</f>
        <v>19.2</v>
      </c>
      <c r="U25" s="18">
        <f>[21]Janeiro!$K$24</f>
        <v>0</v>
      </c>
      <c r="V25" s="18">
        <f>[21]Janeiro!$K$25</f>
        <v>0</v>
      </c>
      <c r="W25" s="18">
        <f>[21]Janeiro!$K$26</f>
        <v>0</v>
      </c>
      <c r="X25" s="18">
        <f>[21]Janeiro!$K$27</f>
        <v>0.2</v>
      </c>
      <c r="Y25" s="18">
        <f>[21]Janeiro!$K$28</f>
        <v>0</v>
      </c>
      <c r="Z25" s="18">
        <f>[21]Janeiro!$K$29</f>
        <v>40.799999999999997</v>
      </c>
      <c r="AA25" s="18">
        <f>[21]Janeiro!$K$30</f>
        <v>0.2</v>
      </c>
      <c r="AB25" s="18">
        <f>[21]Janeiro!$K$31</f>
        <v>0.2</v>
      </c>
      <c r="AC25" s="18">
        <f>[21]Janeiro!$K$32</f>
        <v>0</v>
      </c>
      <c r="AD25" s="18">
        <f>[21]Janeiro!$K$33</f>
        <v>2.4</v>
      </c>
      <c r="AE25" s="18">
        <f>[21]Janeiro!$K$34</f>
        <v>4</v>
      </c>
      <c r="AF25" s="18">
        <f>[21]Janeiro!$K$35</f>
        <v>13.2</v>
      </c>
      <c r="AG25" s="32">
        <f t="shared" si="10"/>
        <v>183.19999999999996</v>
      </c>
      <c r="AH25" s="35">
        <f t="shared" si="11"/>
        <v>40.799999999999997</v>
      </c>
      <c r="AI25" s="52">
        <f t="shared" si="2"/>
        <v>9</v>
      </c>
      <c r="AJ25" s="27" t="s">
        <v>54</v>
      </c>
    </row>
    <row r="26" spans="1:37" ht="17.100000000000001" customHeight="1" x14ac:dyDescent="0.2">
      <c r="A26" s="15" t="s">
        <v>16</v>
      </c>
      <c r="B26" s="48" t="str">
        <f>[22]Janeiro!$K$5</f>
        <v>*</v>
      </c>
      <c r="C26" s="48" t="str">
        <f>[22]Janeiro!$K$6</f>
        <v>*</v>
      </c>
      <c r="D26" s="48" t="str">
        <f>[22]Janeiro!$K$7</f>
        <v>*</v>
      </c>
      <c r="E26" s="48" t="str">
        <f>[22]Janeiro!$K$8</f>
        <v>*</v>
      </c>
      <c r="F26" s="48" t="str">
        <f>[22]Janeiro!$K$9</f>
        <v>*</v>
      </c>
      <c r="G26" s="48" t="str">
        <f>[22]Janeiro!$K$10</f>
        <v>*</v>
      </c>
      <c r="H26" s="48" t="str">
        <f>[22]Janeiro!$K$11</f>
        <v>*</v>
      </c>
      <c r="I26" s="48" t="str">
        <f>[22]Janeiro!$K$12</f>
        <v>*</v>
      </c>
      <c r="J26" s="48" t="str">
        <f>[22]Janeiro!$K$13</f>
        <v>*</v>
      </c>
      <c r="K26" s="48" t="str">
        <f>[22]Janeiro!$K$14</f>
        <v>*</v>
      </c>
      <c r="L26" s="48" t="str">
        <f>[22]Janeiro!$K$15</f>
        <v>*</v>
      </c>
      <c r="M26" s="48" t="str">
        <f>[22]Janeiro!$K$16</f>
        <v>*</v>
      </c>
      <c r="N26" s="48" t="str">
        <f>[22]Janeiro!$K$17</f>
        <v>*</v>
      </c>
      <c r="O26" s="48" t="str">
        <f>[22]Janeiro!$K$18</f>
        <v>*</v>
      </c>
      <c r="P26" s="48" t="str">
        <f>[22]Janeiro!$K$19</f>
        <v>*</v>
      </c>
      <c r="Q26" s="48" t="str">
        <f>[22]Janeiro!$K$20</f>
        <v>*</v>
      </c>
      <c r="R26" s="48" t="str">
        <f>[22]Janeiro!$K$21</f>
        <v>*</v>
      </c>
      <c r="S26" s="48" t="str">
        <f>[22]Janeiro!$K$22</f>
        <v>*</v>
      </c>
      <c r="T26" s="48" t="str">
        <f>[22]Janeiro!$K$23</f>
        <v>*</v>
      </c>
      <c r="U26" s="48" t="str">
        <f>[22]Janeiro!$K$24</f>
        <v>*</v>
      </c>
      <c r="V26" s="48" t="str">
        <f>[22]Janeiro!$K$25</f>
        <v>*</v>
      </c>
      <c r="W26" s="48" t="str">
        <f>[22]Janeiro!$K$26</f>
        <v>*</v>
      </c>
      <c r="X26" s="48" t="str">
        <f>[22]Janeiro!$K$27</f>
        <v>*</v>
      </c>
      <c r="Y26" s="48" t="str">
        <f>[22]Janeiro!$K$28</f>
        <v>*</v>
      </c>
      <c r="Z26" s="48" t="str">
        <f>[22]Janeiro!$K$29</f>
        <v>*</v>
      </c>
      <c r="AA26" s="48" t="str">
        <f>[22]Janeiro!$K$30</f>
        <v>*</v>
      </c>
      <c r="AB26" s="48" t="str">
        <f>[22]Janeiro!$K$31</f>
        <v>*</v>
      </c>
      <c r="AC26" s="48" t="str">
        <f>[22]Janeiro!$K$32</f>
        <v>*</v>
      </c>
      <c r="AD26" s="48" t="str">
        <f>[22]Janeiro!$K$33</f>
        <v>*</v>
      </c>
      <c r="AE26" s="48" t="str">
        <f>[22]Janeiro!$K$34</f>
        <v>*</v>
      </c>
      <c r="AF26" s="48" t="str">
        <f>[22]Janeiro!$K$35</f>
        <v>*</v>
      </c>
      <c r="AG26" s="58" t="s">
        <v>63</v>
      </c>
      <c r="AH26" s="56" t="s">
        <v>63</v>
      </c>
      <c r="AI26" s="52" t="s">
        <v>63</v>
      </c>
    </row>
    <row r="27" spans="1:37" ht="17.100000000000001" customHeight="1" x14ac:dyDescent="0.2">
      <c r="A27" s="15" t="s">
        <v>17</v>
      </c>
      <c r="B27" s="18">
        <f>[23]Janeiro!$K$5</f>
        <v>0</v>
      </c>
      <c r="C27" s="18">
        <f>[23]Janeiro!$K$6</f>
        <v>0</v>
      </c>
      <c r="D27" s="18">
        <f>[23]Janeiro!$K$7</f>
        <v>7.2</v>
      </c>
      <c r="E27" s="18">
        <f>[23]Janeiro!$K$8</f>
        <v>0.2</v>
      </c>
      <c r="F27" s="18">
        <f>[23]Janeiro!$K$9</f>
        <v>41.400000000000006</v>
      </c>
      <c r="G27" s="18">
        <f>[23]Janeiro!$K$10</f>
        <v>4.2</v>
      </c>
      <c r="H27" s="18">
        <f>[23]Janeiro!$K$11</f>
        <v>2.8000000000000003</v>
      </c>
      <c r="I27" s="18">
        <f>[23]Janeiro!$K$12</f>
        <v>17.600000000000001</v>
      </c>
      <c r="J27" s="18">
        <f>[23]Janeiro!$K$13</f>
        <v>1.6</v>
      </c>
      <c r="K27" s="18">
        <f>[23]Janeiro!$K$14</f>
        <v>0</v>
      </c>
      <c r="L27" s="18">
        <f>[23]Janeiro!$K$15</f>
        <v>0</v>
      </c>
      <c r="M27" s="18">
        <f>[23]Janeiro!$K$16</f>
        <v>0</v>
      </c>
      <c r="N27" s="18">
        <f>[23]Janeiro!$K$17</f>
        <v>24.399999999999995</v>
      </c>
      <c r="O27" s="18">
        <f>[23]Janeiro!$K$18</f>
        <v>54.8</v>
      </c>
      <c r="P27" s="18">
        <f>[23]Janeiro!$K$19</f>
        <v>0</v>
      </c>
      <c r="Q27" s="18">
        <f>[23]Janeiro!$K$20</f>
        <v>0</v>
      </c>
      <c r="R27" s="18">
        <f>[23]Janeiro!$K$21</f>
        <v>0</v>
      </c>
      <c r="S27" s="18">
        <f>[23]Janeiro!$K$22</f>
        <v>0</v>
      </c>
      <c r="T27" s="18">
        <f>[23]Janeiro!$K$23</f>
        <v>0</v>
      </c>
      <c r="U27" s="18">
        <f>[23]Janeiro!$K$24</f>
        <v>0</v>
      </c>
      <c r="V27" s="18">
        <f>[23]Janeiro!$K$25</f>
        <v>0</v>
      </c>
      <c r="W27" s="18">
        <f>[23]Janeiro!$K$26</f>
        <v>0</v>
      </c>
      <c r="X27" s="18">
        <f>[23]Janeiro!$K$27</f>
        <v>0</v>
      </c>
      <c r="Y27" s="18">
        <f>[23]Janeiro!$K$28</f>
        <v>0</v>
      </c>
      <c r="Z27" s="18">
        <f>[23]Janeiro!$K$29</f>
        <v>47.199999999999996</v>
      </c>
      <c r="AA27" s="18">
        <f>[23]Janeiro!$K$30</f>
        <v>0</v>
      </c>
      <c r="AB27" s="18">
        <f>[23]Janeiro!$K$31</f>
        <v>0</v>
      </c>
      <c r="AC27" s="18">
        <f>[23]Janeiro!$K$32</f>
        <v>5.2</v>
      </c>
      <c r="AD27" s="18">
        <f>[23]Janeiro!$K$33</f>
        <v>0.4</v>
      </c>
      <c r="AE27" s="18">
        <f>[23]Janeiro!$K$34</f>
        <v>2</v>
      </c>
      <c r="AF27" s="18">
        <f>[23]Janeiro!$K$35</f>
        <v>0.60000000000000009</v>
      </c>
      <c r="AG27" s="32">
        <f t="shared" si="10"/>
        <v>209.59999999999997</v>
      </c>
      <c r="AH27" s="35">
        <f t="shared" si="11"/>
        <v>54.8</v>
      </c>
      <c r="AI27" s="52">
        <f t="shared" si="2"/>
        <v>17</v>
      </c>
    </row>
    <row r="28" spans="1:37" ht="17.100000000000001" customHeight="1" x14ac:dyDescent="0.2">
      <c r="A28" s="15" t="s">
        <v>18</v>
      </c>
      <c r="B28" s="18">
        <f>[24]Janeiro!$K$5</f>
        <v>0.6</v>
      </c>
      <c r="C28" s="18">
        <f>[24]Janeiro!$K$6</f>
        <v>0</v>
      </c>
      <c r="D28" s="18">
        <f>[24]Janeiro!$K$7</f>
        <v>0</v>
      </c>
      <c r="E28" s="18">
        <f>[24]Janeiro!$K$8</f>
        <v>0.8</v>
      </c>
      <c r="F28" s="18">
        <f>[24]Janeiro!$K$9</f>
        <v>0.4</v>
      </c>
      <c r="G28" s="18">
        <f>[24]Janeiro!$K$10</f>
        <v>0.2</v>
      </c>
      <c r="H28" s="18">
        <f>[24]Janeiro!$K$11</f>
        <v>0</v>
      </c>
      <c r="I28" s="18">
        <f>[24]Janeiro!$K$12</f>
        <v>0.2</v>
      </c>
      <c r="J28" s="18">
        <f>[24]Janeiro!$K$13</f>
        <v>0.8</v>
      </c>
      <c r="K28" s="18">
        <f>[24]Janeiro!$K$14</f>
        <v>1.7999999999999998</v>
      </c>
      <c r="L28" s="18">
        <f>[24]Janeiro!$K$15</f>
        <v>0</v>
      </c>
      <c r="M28" s="18">
        <f>[24]Janeiro!$K$16</f>
        <v>0</v>
      </c>
      <c r="N28" s="18">
        <f>[24]Janeiro!$K$17</f>
        <v>0</v>
      </c>
      <c r="O28" s="18">
        <f>[24]Janeiro!$K$18</f>
        <v>0</v>
      </c>
      <c r="P28" s="18">
        <f>[24]Janeiro!$K$19</f>
        <v>0.2</v>
      </c>
      <c r="Q28" s="18">
        <f>[24]Janeiro!$K$20</f>
        <v>0</v>
      </c>
      <c r="R28" s="18">
        <f>[24]Janeiro!$K$21</f>
        <v>0</v>
      </c>
      <c r="S28" s="18">
        <f>[24]Janeiro!$K$22</f>
        <v>0</v>
      </c>
      <c r="T28" s="18">
        <f>[24]Janeiro!$K$23</f>
        <v>0</v>
      </c>
      <c r="U28" s="18">
        <f>[24]Janeiro!$K$24</f>
        <v>0</v>
      </c>
      <c r="V28" s="18">
        <f>[24]Janeiro!$K$25</f>
        <v>0</v>
      </c>
      <c r="W28" s="18">
        <f>[24]Janeiro!$K$26</f>
        <v>0</v>
      </c>
      <c r="X28" s="18">
        <f>[24]Janeiro!$K$27</f>
        <v>0</v>
      </c>
      <c r="Y28" s="18">
        <f>[24]Janeiro!$K$28</f>
        <v>0</v>
      </c>
      <c r="Z28" s="18">
        <f>[24]Janeiro!$K$29</f>
        <v>0</v>
      </c>
      <c r="AA28" s="18">
        <f>[24]Janeiro!$K$30</f>
        <v>0.2</v>
      </c>
      <c r="AB28" s="18">
        <f>[24]Janeiro!$K$31</f>
        <v>0</v>
      </c>
      <c r="AC28" s="18">
        <f>[24]Janeiro!$K$32</f>
        <v>0</v>
      </c>
      <c r="AD28" s="18">
        <f>[24]Janeiro!$K$33</f>
        <v>0</v>
      </c>
      <c r="AE28" s="18">
        <f>[24]Janeiro!$K$34</f>
        <v>0</v>
      </c>
      <c r="AF28" s="18">
        <f>[24]Janeiro!$K$35</f>
        <v>0</v>
      </c>
      <c r="AG28" s="32">
        <f t="shared" si="10"/>
        <v>5.2</v>
      </c>
      <c r="AH28" s="35">
        <f t="shared" si="11"/>
        <v>1.7999999999999998</v>
      </c>
      <c r="AI28" s="52">
        <f t="shared" si="2"/>
        <v>22</v>
      </c>
    </row>
    <row r="29" spans="1:37" ht="17.100000000000001" customHeight="1" x14ac:dyDescent="0.2">
      <c r="A29" s="15" t="s">
        <v>19</v>
      </c>
      <c r="B29" s="18">
        <f>[25]Janeiro!$K$5</f>
        <v>0</v>
      </c>
      <c r="C29" s="18">
        <f>[25]Janeiro!$K$6</f>
        <v>1.8</v>
      </c>
      <c r="D29" s="18">
        <f>[25]Janeiro!$K$7</f>
        <v>48.6</v>
      </c>
      <c r="E29" s="18">
        <f>[25]Janeiro!$K$8</f>
        <v>5.4</v>
      </c>
      <c r="F29" s="18">
        <f>[25]Janeiro!$K$9</f>
        <v>0</v>
      </c>
      <c r="G29" s="18">
        <f>[25]Janeiro!$K$10</f>
        <v>1</v>
      </c>
      <c r="H29" s="18">
        <f>[25]Janeiro!$K$11</f>
        <v>3.8000000000000003</v>
      </c>
      <c r="I29" s="18">
        <f>[25]Janeiro!$K$12</f>
        <v>6.4</v>
      </c>
      <c r="J29" s="18">
        <f>[25]Janeiro!$K$13</f>
        <v>0.2</v>
      </c>
      <c r="K29" s="18">
        <f>[25]Janeiro!$K$14</f>
        <v>0</v>
      </c>
      <c r="L29" s="18">
        <f>[25]Janeiro!$K$15</f>
        <v>0</v>
      </c>
      <c r="M29" s="18">
        <f>[25]Janeiro!$K$16</f>
        <v>8.6</v>
      </c>
      <c r="N29" s="18">
        <f>[25]Janeiro!$K$17</f>
        <v>1</v>
      </c>
      <c r="O29" s="18">
        <f>[25]Janeiro!$K$18</f>
        <v>6.8000000000000007</v>
      </c>
      <c r="P29" s="18">
        <f>[25]Janeiro!$K$19</f>
        <v>30.6</v>
      </c>
      <c r="Q29" s="18">
        <f>[25]Janeiro!$K$20</f>
        <v>22</v>
      </c>
      <c r="R29" s="18">
        <f>[25]Janeiro!$K$21</f>
        <v>0</v>
      </c>
      <c r="S29" s="18">
        <f>[25]Janeiro!$K$22</f>
        <v>0</v>
      </c>
      <c r="T29" s="18">
        <f>[25]Janeiro!$K$23</f>
        <v>0</v>
      </c>
      <c r="U29" s="18">
        <f>[25]Janeiro!$K$24</f>
        <v>0</v>
      </c>
      <c r="V29" s="18">
        <f>[25]Janeiro!$K$25</f>
        <v>0</v>
      </c>
      <c r="W29" s="18">
        <f>[25]Janeiro!$K$26</f>
        <v>0</v>
      </c>
      <c r="X29" s="18">
        <f>[25]Janeiro!$K$27</f>
        <v>0</v>
      </c>
      <c r="Y29" s="18">
        <f>[25]Janeiro!$K$28</f>
        <v>0</v>
      </c>
      <c r="Z29" s="18">
        <f>[25]Janeiro!$K$29</f>
        <v>13.600000000000001</v>
      </c>
      <c r="AA29" s="18">
        <f>[25]Janeiro!$K$30</f>
        <v>0.2</v>
      </c>
      <c r="AB29" s="18">
        <f>[25]Janeiro!$K$31</f>
        <v>0</v>
      </c>
      <c r="AC29" s="18">
        <f>[25]Janeiro!$K$32</f>
        <v>0</v>
      </c>
      <c r="AD29" s="18">
        <f>[25]Janeiro!$K$33</f>
        <v>0</v>
      </c>
      <c r="AE29" s="18">
        <f>[25]Janeiro!$K$34</f>
        <v>0</v>
      </c>
      <c r="AF29" s="18">
        <f>[25]Janeiro!$K$35</f>
        <v>0</v>
      </c>
      <c r="AG29" s="32">
        <f t="shared" si="10"/>
        <v>149.99999999999997</v>
      </c>
      <c r="AH29" s="35">
        <f t="shared" si="11"/>
        <v>48.6</v>
      </c>
      <c r="AI29" s="52">
        <f t="shared" si="2"/>
        <v>17</v>
      </c>
    </row>
    <row r="30" spans="1:37" ht="17.100000000000001" customHeight="1" x14ac:dyDescent="0.2">
      <c r="A30" s="15" t="s">
        <v>31</v>
      </c>
      <c r="B30" s="18">
        <f>[26]Janeiro!$K$5</f>
        <v>0</v>
      </c>
      <c r="C30" s="18">
        <f>[26]Janeiro!$K$6</f>
        <v>0.4</v>
      </c>
      <c r="D30" s="18">
        <f>[26]Janeiro!$K$7</f>
        <v>1.5999999999999999</v>
      </c>
      <c r="E30" s="18">
        <f>[26]Janeiro!$K$8</f>
        <v>4</v>
      </c>
      <c r="F30" s="18">
        <f>[26]Janeiro!$K$9</f>
        <v>1.2000000000000002</v>
      </c>
      <c r="G30" s="18">
        <f>[26]Janeiro!$K$10</f>
        <v>4.2</v>
      </c>
      <c r="H30" s="18">
        <f>[26]Janeiro!$K$11</f>
        <v>0.2</v>
      </c>
      <c r="I30" s="18">
        <f>[26]Janeiro!$K$12</f>
        <v>16.399999999999999</v>
      </c>
      <c r="J30" s="18">
        <f>[26]Janeiro!$K$13</f>
        <v>0</v>
      </c>
      <c r="K30" s="18">
        <f>[26]Janeiro!$K$14</f>
        <v>0</v>
      </c>
      <c r="L30" s="18">
        <f>[26]Janeiro!$K$15</f>
        <v>3.4</v>
      </c>
      <c r="M30" s="18">
        <f>[26]Janeiro!$K$16</f>
        <v>0.4</v>
      </c>
      <c r="N30" s="18">
        <f>[26]Janeiro!$K$17</f>
        <v>41.2</v>
      </c>
      <c r="O30" s="18">
        <f>[26]Janeiro!$K$18</f>
        <v>19.799999999999997</v>
      </c>
      <c r="P30" s="18">
        <f>[26]Janeiro!$K$19</f>
        <v>4.8</v>
      </c>
      <c r="Q30" s="18">
        <f>[26]Janeiro!$K$20</f>
        <v>0</v>
      </c>
      <c r="R30" s="18">
        <f>[26]Janeiro!$K$21</f>
        <v>45.800000000000004</v>
      </c>
      <c r="S30" s="18">
        <f>[26]Janeiro!$K$22</f>
        <v>2</v>
      </c>
      <c r="T30" s="18">
        <f>[26]Janeiro!$K$23</f>
        <v>1</v>
      </c>
      <c r="U30" s="18">
        <f>[26]Janeiro!$K$24</f>
        <v>1.2</v>
      </c>
      <c r="V30" s="18">
        <f>[26]Janeiro!$K$25</f>
        <v>2.4</v>
      </c>
      <c r="W30" s="18">
        <f>[26]Janeiro!$K$26</f>
        <v>0</v>
      </c>
      <c r="X30" s="18">
        <f>[26]Janeiro!$K$27</f>
        <v>3.8000000000000007</v>
      </c>
      <c r="Y30" s="18">
        <f>[26]Janeiro!$K$28</f>
        <v>0</v>
      </c>
      <c r="Z30" s="18">
        <f>[26]Janeiro!$K$29</f>
        <v>21.400000000000002</v>
      </c>
      <c r="AA30" s="18">
        <f>[26]Janeiro!$K$30</f>
        <v>3.2</v>
      </c>
      <c r="AB30" s="18">
        <f>[26]Janeiro!$K$31</f>
        <v>0</v>
      </c>
      <c r="AC30" s="18">
        <f>[26]Janeiro!$K$32</f>
        <v>2.6</v>
      </c>
      <c r="AD30" s="18">
        <f>[26]Janeiro!$K$33</f>
        <v>0</v>
      </c>
      <c r="AE30" s="18">
        <f>[26]Janeiro!$K$34</f>
        <v>3.6</v>
      </c>
      <c r="AF30" s="18">
        <f>[26]Janeiro!$K$35</f>
        <v>0</v>
      </c>
      <c r="AG30" s="32">
        <f t="shared" ref="AG30" si="12">SUM(B30:AF30)</f>
        <v>184.6</v>
      </c>
      <c r="AH30" s="35">
        <f t="shared" ref="AH30" si="13">MAX(B30:AF30)</f>
        <v>45.800000000000004</v>
      </c>
      <c r="AI30" s="52">
        <f t="shared" si="2"/>
        <v>9</v>
      </c>
    </row>
    <row r="31" spans="1:37" ht="17.100000000000001" customHeight="1" x14ac:dyDescent="0.2">
      <c r="A31" s="15" t="s">
        <v>51</v>
      </c>
      <c r="B31" s="18">
        <f>[27]Janeiro!$K$5</f>
        <v>0.4</v>
      </c>
      <c r="C31" s="18">
        <f>[27]Janeiro!$K$6</f>
        <v>0</v>
      </c>
      <c r="D31" s="18">
        <f>[27]Janeiro!$K$7</f>
        <v>0</v>
      </c>
      <c r="E31" s="18">
        <f>[27]Janeiro!$K$8</f>
        <v>0</v>
      </c>
      <c r="F31" s="18">
        <f>[27]Janeiro!$K$9</f>
        <v>4.4000000000000004</v>
      </c>
      <c r="G31" s="18">
        <f>[27]Janeiro!$K$10</f>
        <v>2.8</v>
      </c>
      <c r="H31" s="18">
        <f>[27]Janeiro!$K$11</f>
        <v>1.6</v>
      </c>
      <c r="I31" s="18">
        <f>[27]Janeiro!$K$12</f>
        <v>7.4</v>
      </c>
      <c r="J31" s="18">
        <f>[27]Janeiro!$K$13</f>
        <v>6.0000000000000009</v>
      </c>
      <c r="K31" s="18">
        <f>[27]Janeiro!$K$14</f>
        <v>0.2</v>
      </c>
      <c r="L31" s="18">
        <f>[27]Janeiro!$K$15</f>
        <v>2.6</v>
      </c>
      <c r="M31" s="18">
        <f>[27]Janeiro!$K$16</f>
        <v>8.8000000000000007</v>
      </c>
      <c r="N31" s="18">
        <f>[27]Janeiro!$K$17</f>
        <v>6.3999999999999995</v>
      </c>
      <c r="O31" s="18">
        <f>[27]Janeiro!$K$18</f>
        <v>0.2</v>
      </c>
      <c r="P31" s="18">
        <f>[27]Janeiro!$K$19</f>
        <v>28</v>
      </c>
      <c r="Q31" s="18">
        <f>[27]Janeiro!$K$20</f>
        <v>0.8</v>
      </c>
      <c r="R31" s="18">
        <f>[27]Janeiro!$K$21</f>
        <v>0</v>
      </c>
      <c r="S31" s="18">
        <f>[27]Janeiro!$K$22</f>
        <v>11.6</v>
      </c>
      <c r="T31" s="18">
        <f>[27]Janeiro!$K$23</f>
        <v>1.2</v>
      </c>
      <c r="U31" s="18">
        <f>[27]Janeiro!$K$24</f>
        <v>1</v>
      </c>
      <c r="V31" s="18">
        <f>[27]Janeiro!$K$25</f>
        <v>9.4</v>
      </c>
      <c r="W31" s="18">
        <f>[27]Janeiro!$K$26</f>
        <v>11.2</v>
      </c>
      <c r="X31" s="18">
        <f>[27]Janeiro!$K$27</f>
        <v>2.6</v>
      </c>
      <c r="Y31" s="18">
        <f>[27]Janeiro!$K$28</f>
        <v>0.8</v>
      </c>
      <c r="Z31" s="18">
        <f>[27]Janeiro!$K$29</f>
        <v>14</v>
      </c>
      <c r="AA31" s="18">
        <f>[27]Janeiro!$K$30</f>
        <v>5.0000000000000009</v>
      </c>
      <c r="AB31" s="18">
        <f>[27]Janeiro!$K$31</f>
        <v>0.2</v>
      </c>
      <c r="AC31" s="18">
        <f>[27]Janeiro!$K$32</f>
        <v>26.599999999999998</v>
      </c>
      <c r="AD31" s="18">
        <f>[27]Janeiro!$K$33</f>
        <v>6.2</v>
      </c>
      <c r="AE31" s="59">
        <f>[27]Janeiro!$K$34</f>
        <v>30.2</v>
      </c>
      <c r="AF31" s="59">
        <f>[27]Janeiro!$K$35</f>
        <v>6</v>
      </c>
      <c r="AG31" s="32">
        <f t="shared" ref="AG31" si="14">SUM(B31:AF31)</f>
        <v>195.6</v>
      </c>
      <c r="AH31" s="35">
        <f>MAX(B31:AF31)</f>
        <v>30.2</v>
      </c>
      <c r="AI31" s="52">
        <f t="shared" si="2"/>
        <v>4</v>
      </c>
      <c r="AJ31" s="27" t="s">
        <v>54</v>
      </c>
    </row>
    <row r="32" spans="1:37" ht="17.100000000000001" customHeight="1" x14ac:dyDescent="0.2">
      <c r="A32" s="15" t="s">
        <v>20</v>
      </c>
      <c r="B32" s="17">
        <f>[28]Janeiro!$K$5</f>
        <v>1.4</v>
      </c>
      <c r="C32" s="17">
        <f>[28]Janeiro!$K$6</f>
        <v>0</v>
      </c>
      <c r="D32" s="17">
        <f>[28]Janeiro!$K$7</f>
        <v>0</v>
      </c>
      <c r="E32" s="17">
        <f>[28]Janeiro!$K$8</f>
        <v>0</v>
      </c>
      <c r="F32" s="17">
        <f>[28]Janeiro!$K$9</f>
        <v>0</v>
      </c>
      <c r="G32" s="17">
        <f>[28]Janeiro!$K$10</f>
        <v>0</v>
      </c>
      <c r="H32" s="17">
        <f>[28]Janeiro!$K$11</f>
        <v>1.4</v>
      </c>
      <c r="I32" s="17">
        <f>[28]Janeiro!$K$12</f>
        <v>0</v>
      </c>
      <c r="J32" s="17">
        <f>[28]Janeiro!$K$13</f>
        <v>9</v>
      </c>
      <c r="K32" s="17">
        <f>[28]Janeiro!$K$14</f>
        <v>0</v>
      </c>
      <c r="L32" s="17">
        <f>[28]Janeiro!$K$15</f>
        <v>3</v>
      </c>
      <c r="M32" s="17">
        <f>[28]Janeiro!$K$16</f>
        <v>27.2</v>
      </c>
      <c r="N32" s="17">
        <f>[28]Janeiro!$K$17</f>
        <v>13.399999999999999</v>
      </c>
      <c r="O32" s="17">
        <f>[28]Janeiro!$K$18</f>
        <v>0</v>
      </c>
      <c r="P32" s="17">
        <f>[28]Janeiro!$K$19</f>
        <v>0.60000000000000009</v>
      </c>
      <c r="Q32" s="17">
        <f>[28]Janeiro!$K$20</f>
        <v>3.4000000000000008</v>
      </c>
      <c r="R32" s="17">
        <f>[28]Janeiro!$K$21</f>
        <v>0</v>
      </c>
      <c r="S32" s="17">
        <f>[28]Janeiro!$K$22</f>
        <v>0</v>
      </c>
      <c r="T32" s="17">
        <f>[28]Janeiro!$K$23</f>
        <v>0</v>
      </c>
      <c r="U32" s="17">
        <f>[28]Janeiro!$K$24</f>
        <v>0</v>
      </c>
      <c r="V32" s="17">
        <f>[28]Janeiro!$K$25</f>
        <v>0</v>
      </c>
      <c r="W32" s="17">
        <f>[28]Janeiro!$K$26</f>
        <v>3.6</v>
      </c>
      <c r="X32" s="17">
        <f>[28]Janeiro!$K$27</f>
        <v>0</v>
      </c>
      <c r="Y32" s="17">
        <f>[28]Janeiro!$K$28</f>
        <v>0.4</v>
      </c>
      <c r="Z32" s="17">
        <f>[28]Janeiro!$K$29</f>
        <v>0</v>
      </c>
      <c r="AA32" s="17">
        <f>[28]Janeiro!$K$30</f>
        <v>10</v>
      </c>
      <c r="AB32" s="17">
        <f>[28]Janeiro!$K$31</f>
        <v>1.4</v>
      </c>
      <c r="AC32" s="17">
        <f>[28]Janeiro!$K$32</f>
        <v>0.2</v>
      </c>
      <c r="AD32" s="17">
        <f>[28]Janeiro!$K$33</f>
        <v>0</v>
      </c>
      <c r="AE32" s="17">
        <f>[28]Janeiro!$K$34</f>
        <v>0</v>
      </c>
      <c r="AF32" s="17">
        <f>[28]Janeiro!$K$35</f>
        <v>0</v>
      </c>
      <c r="AG32" s="32">
        <f t="shared" si="10"/>
        <v>75.000000000000014</v>
      </c>
      <c r="AH32" s="35">
        <f t="shared" si="11"/>
        <v>27.2</v>
      </c>
      <c r="AI32" s="52">
        <f>COUNTIF(B32:AF32,"=0,0")</f>
        <v>18</v>
      </c>
    </row>
    <row r="33" spans="1:36" s="5" customFormat="1" ht="17.100000000000001" customHeight="1" x14ac:dyDescent="0.2">
      <c r="A33" s="28" t="s">
        <v>33</v>
      </c>
      <c r="B33" s="29">
        <f t="shared" ref="B33:AH33" si="15">MAX(B5:B32)</f>
        <v>36.200000000000003</v>
      </c>
      <c r="C33" s="29">
        <f t="shared" si="15"/>
        <v>10.199999999999999</v>
      </c>
      <c r="D33" s="29">
        <f t="shared" si="15"/>
        <v>48.6</v>
      </c>
      <c r="E33" s="29">
        <f t="shared" si="15"/>
        <v>63.199999999999996</v>
      </c>
      <c r="F33" s="29">
        <f t="shared" si="15"/>
        <v>41.400000000000006</v>
      </c>
      <c r="G33" s="29">
        <f t="shared" si="15"/>
        <v>31.999999999999996</v>
      </c>
      <c r="H33" s="29">
        <f t="shared" si="15"/>
        <v>17.400000000000002</v>
      </c>
      <c r="I33" s="29">
        <f t="shared" si="15"/>
        <v>44.400000000000006</v>
      </c>
      <c r="J33" s="29">
        <f t="shared" si="15"/>
        <v>36.399999999999991</v>
      </c>
      <c r="K33" s="29">
        <f t="shared" si="15"/>
        <v>1.7999999999999998</v>
      </c>
      <c r="L33" s="29">
        <f t="shared" si="15"/>
        <v>22</v>
      </c>
      <c r="M33" s="29">
        <f t="shared" si="15"/>
        <v>27.2</v>
      </c>
      <c r="N33" s="29">
        <f t="shared" si="15"/>
        <v>75.600000000000023</v>
      </c>
      <c r="O33" s="29">
        <f t="shared" si="15"/>
        <v>54.8</v>
      </c>
      <c r="P33" s="29">
        <f t="shared" si="15"/>
        <v>32.6</v>
      </c>
      <c r="Q33" s="29">
        <f t="shared" si="15"/>
        <v>22</v>
      </c>
      <c r="R33" s="29">
        <f t="shared" si="15"/>
        <v>45.800000000000004</v>
      </c>
      <c r="S33" s="29">
        <f t="shared" si="15"/>
        <v>15.6</v>
      </c>
      <c r="T33" s="29">
        <f t="shared" si="15"/>
        <v>19.2</v>
      </c>
      <c r="U33" s="29">
        <f t="shared" si="15"/>
        <v>39.6</v>
      </c>
      <c r="V33" s="29">
        <f t="shared" si="15"/>
        <v>49.6</v>
      </c>
      <c r="W33" s="29">
        <f t="shared" si="15"/>
        <v>39.6</v>
      </c>
      <c r="X33" s="29">
        <f t="shared" si="15"/>
        <v>23.8</v>
      </c>
      <c r="Y33" s="29">
        <f t="shared" si="15"/>
        <v>31.2</v>
      </c>
      <c r="Z33" s="29">
        <f t="shared" si="15"/>
        <v>85.2</v>
      </c>
      <c r="AA33" s="29">
        <f t="shared" si="15"/>
        <v>12.6</v>
      </c>
      <c r="AB33" s="29">
        <f t="shared" si="15"/>
        <v>19.399999999999999</v>
      </c>
      <c r="AC33" s="29">
        <f t="shared" si="15"/>
        <v>26.599999999999998</v>
      </c>
      <c r="AD33" s="29">
        <f t="shared" si="15"/>
        <v>15.999999999999998</v>
      </c>
      <c r="AE33" s="29">
        <f t="shared" si="15"/>
        <v>30.2</v>
      </c>
      <c r="AF33" s="29">
        <f t="shared" si="15"/>
        <v>13.2</v>
      </c>
      <c r="AG33" s="31">
        <f t="shared" si="15"/>
        <v>265.79999999999995</v>
      </c>
      <c r="AH33" s="39">
        <f t="shared" si="15"/>
        <v>85.2</v>
      </c>
      <c r="AI33" s="104"/>
    </row>
    <row r="34" spans="1:36" s="11" customFormat="1" x14ac:dyDescent="0.2">
      <c r="A34" s="43" t="s">
        <v>36</v>
      </c>
      <c r="B34" s="44">
        <f t="shared" ref="B34:AG34" si="16">SUM(B5:B32)</f>
        <v>89.200000000000017</v>
      </c>
      <c r="C34" s="44">
        <f t="shared" si="16"/>
        <v>23.8</v>
      </c>
      <c r="D34" s="44">
        <f t="shared" si="16"/>
        <v>95.4</v>
      </c>
      <c r="E34" s="44">
        <f t="shared" si="16"/>
        <v>274.2</v>
      </c>
      <c r="F34" s="44">
        <f t="shared" si="16"/>
        <v>106.40000000000002</v>
      </c>
      <c r="G34" s="44">
        <f t="shared" si="16"/>
        <v>72.199999999999989</v>
      </c>
      <c r="H34" s="44">
        <f t="shared" si="16"/>
        <v>70.400000000000006</v>
      </c>
      <c r="I34" s="44">
        <f t="shared" si="16"/>
        <v>186.4</v>
      </c>
      <c r="J34" s="44">
        <f t="shared" si="16"/>
        <v>117</v>
      </c>
      <c r="K34" s="44">
        <f t="shared" si="16"/>
        <v>1.9999999999999998</v>
      </c>
      <c r="L34" s="44">
        <f t="shared" si="16"/>
        <v>103.8</v>
      </c>
      <c r="M34" s="44">
        <f t="shared" si="16"/>
        <v>207.39999999999998</v>
      </c>
      <c r="N34" s="44">
        <f t="shared" si="16"/>
        <v>485.39999999999992</v>
      </c>
      <c r="O34" s="44">
        <f t="shared" si="16"/>
        <v>279.2</v>
      </c>
      <c r="P34" s="44">
        <f t="shared" si="16"/>
        <v>177.8</v>
      </c>
      <c r="Q34" s="44">
        <f t="shared" si="16"/>
        <v>78.600000000000009</v>
      </c>
      <c r="R34" s="44">
        <f t="shared" si="16"/>
        <v>118.6</v>
      </c>
      <c r="S34" s="44">
        <f t="shared" si="16"/>
        <v>71.400000000000006</v>
      </c>
      <c r="T34" s="44">
        <f t="shared" si="16"/>
        <v>73.8</v>
      </c>
      <c r="U34" s="44">
        <f t="shared" si="16"/>
        <v>111.00000000000001</v>
      </c>
      <c r="V34" s="44">
        <f t="shared" si="16"/>
        <v>157.6</v>
      </c>
      <c r="W34" s="44">
        <f t="shared" si="16"/>
        <v>122.19999999999999</v>
      </c>
      <c r="X34" s="44">
        <f t="shared" si="16"/>
        <v>42.800000000000004</v>
      </c>
      <c r="Y34" s="44">
        <f t="shared" si="16"/>
        <v>49.8</v>
      </c>
      <c r="Z34" s="44">
        <f t="shared" si="16"/>
        <v>553.4</v>
      </c>
      <c r="AA34" s="44">
        <f t="shared" si="16"/>
        <v>60.000000000000021</v>
      </c>
      <c r="AB34" s="44">
        <f t="shared" si="16"/>
        <v>46.400000000000006</v>
      </c>
      <c r="AC34" s="44">
        <f t="shared" si="16"/>
        <v>65.599999999999994</v>
      </c>
      <c r="AD34" s="44">
        <f t="shared" si="16"/>
        <v>48.400000000000006</v>
      </c>
      <c r="AE34" s="44">
        <f t="shared" si="16"/>
        <v>46.6</v>
      </c>
      <c r="AF34" s="44">
        <f t="shared" si="16"/>
        <v>41.800000000000004</v>
      </c>
      <c r="AG34" s="32">
        <f t="shared" si="16"/>
        <v>3978.5999999999995</v>
      </c>
      <c r="AH34" s="25"/>
      <c r="AI34" s="105"/>
    </row>
    <row r="35" spans="1:36" s="71" customFormat="1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93"/>
    </row>
    <row r="36" spans="1:36" s="71" customFormat="1" x14ac:dyDescent="0.2">
      <c r="A36" s="91"/>
      <c r="B36" s="91"/>
      <c r="C36" s="94"/>
      <c r="D36" s="94" t="s">
        <v>142</v>
      </c>
      <c r="E36" s="94"/>
      <c r="F36" s="94"/>
      <c r="G36" s="94"/>
      <c r="H36" s="91"/>
      <c r="I36" s="91"/>
      <c r="J36" s="91"/>
      <c r="K36" s="91"/>
      <c r="L36" s="91"/>
      <c r="M36" s="91" t="s">
        <v>52</v>
      </c>
      <c r="N36" s="91"/>
      <c r="O36" s="91"/>
      <c r="P36" s="91"/>
      <c r="Q36" s="91"/>
      <c r="R36" s="91"/>
      <c r="S36" s="91"/>
      <c r="T36" s="91"/>
      <c r="U36" s="91"/>
      <c r="V36" s="91" t="s">
        <v>60</v>
      </c>
      <c r="W36" s="91"/>
      <c r="X36" s="91"/>
      <c r="Y36" s="91"/>
      <c r="Z36" s="91"/>
      <c r="AA36" s="91"/>
      <c r="AB36" s="91"/>
      <c r="AC36" s="91"/>
      <c r="AD36" s="92"/>
      <c r="AE36" s="91"/>
      <c r="AF36" s="91"/>
      <c r="AG36" s="92"/>
      <c r="AH36" s="91"/>
    </row>
    <row r="37" spans="1:36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5"/>
      <c r="K37" s="95"/>
      <c r="L37" s="95"/>
      <c r="M37" s="95" t="s">
        <v>53</v>
      </c>
      <c r="N37" s="95"/>
      <c r="O37" s="95"/>
      <c r="P37" s="95"/>
      <c r="Q37" s="91"/>
      <c r="R37" s="91"/>
      <c r="S37" s="91"/>
      <c r="T37" s="91"/>
      <c r="U37" s="91"/>
      <c r="V37" s="95" t="s">
        <v>61</v>
      </c>
      <c r="W37" s="95"/>
      <c r="X37" s="91"/>
      <c r="Y37" s="91"/>
      <c r="Z37" s="91"/>
      <c r="AA37" s="91"/>
      <c r="AB37" s="91"/>
      <c r="AC37" s="91"/>
      <c r="AD37" s="92"/>
      <c r="AE37" s="93"/>
      <c r="AG37" s="91"/>
      <c r="AH37" s="91"/>
      <c r="AI37" s="91"/>
    </row>
    <row r="38" spans="1:36" s="71" customFormat="1" x14ac:dyDescent="0.2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6"/>
      <c r="R38" s="96"/>
      <c r="S38" s="96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2"/>
      <c r="AG38" s="93"/>
      <c r="AH38" s="97"/>
    </row>
    <row r="40" spans="1:36" x14ac:dyDescent="0.2">
      <c r="H40" s="47"/>
      <c r="I40" s="47"/>
      <c r="J40" s="14"/>
      <c r="K40" s="47"/>
      <c r="L40" s="47"/>
      <c r="M40" s="47"/>
      <c r="N40" s="47"/>
      <c r="O40" s="47"/>
      <c r="P40" s="14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36" x14ac:dyDescent="0.2">
      <c r="AI41" s="13" t="s">
        <v>54</v>
      </c>
    </row>
    <row r="42" spans="1:36" x14ac:dyDescent="0.2">
      <c r="AH42" s="46" t="s">
        <v>54</v>
      </c>
      <c r="AI42" s="13" t="s">
        <v>54</v>
      </c>
      <c r="AJ42" s="27" t="s">
        <v>54</v>
      </c>
    </row>
    <row r="44" spans="1:36" x14ac:dyDescent="0.2">
      <c r="AH44" s="46" t="s">
        <v>54</v>
      </c>
    </row>
    <row r="45" spans="1:36" x14ac:dyDescent="0.2">
      <c r="N45" s="2" t="s">
        <v>54</v>
      </c>
    </row>
  </sheetData>
  <mergeCells count="35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B2:AG2"/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22" zoomScaleNormal="100" workbookViewId="0">
      <selection activeCell="A34" sqref="A34:XFD35"/>
    </sheetView>
  </sheetViews>
  <sheetFormatPr defaultRowHeight="12.75" x14ac:dyDescent="0.2"/>
  <cols>
    <col min="1" max="1" width="30.28515625" customWidth="1"/>
    <col min="2" max="2" width="9.5703125" style="89" customWidth="1"/>
    <col min="3" max="3" width="9.5703125" style="90" customWidth="1"/>
    <col min="4" max="4" width="9.5703125" style="89" customWidth="1"/>
    <col min="5" max="5" width="9.85546875" style="89" customWidth="1"/>
    <col min="6" max="6" width="9.5703125" style="89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64" customFormat="1" ht="42.75" customHeight="1" x14ac:dyDescent="0.2">
      <c r="A1" s="62" t="s">
        <v>65</v>
      </c>
      <c r="B1" s="62" t="s">
        <v>66</v>
      </c>
      <c r="C1" s="62" t="s">
        <v>67</v>
      </c>
      <c r="D1" s="62" t="s">
        <v>68</v>
      </c>
      <c r="E1" s="62" t="s">
        <v>69</v>
      </c>
      <c r="F1" s="62" t="s">
        <v>70</v>
      </c>
      <c r="G1" s="62" t="s">
        <v>71</v>
      </c>
      <c r="H1" s="62" t="s">
        <v>72</v>
      </c>
      <c r="I1" s="62" t="s">
        <v>73</v>
      </c>
      <c r="J1" s="63"/>
      <c r="K1" s="63"/>
      <c r="L1" s="63"/>
      <c r="M1" s="63"/>
    </row>
    <row r="2" spans="1:13" s="69" customFormat="1" x14ac:dyDescent="0.2">
      <c r="A2" s="65" t="s">
        <v>74</v>
      </c>
      <c r="B2" s="65" t="s">
        <v>75</v>
      </c>
      <c r="C2" s="66" t="s">
        <v>76</v>
      </c>
      <c r="D2" s="66">
        <v>-20.444199999999999</v>
      </c>
      <c r="E2" s="66">
        <v>-52.875599999999999</v>
      </c>
      <c r="F2" s="66">
        <v>388</v>
      </c>
      <c r="G2" s="67">
        <v>40405</v>
      </c>
      <c r="H2" s="68">
        <v>1</v>
      </c>
      <c r="I2" s="66" t="s">
        <v>77</v>
      </c>
      <c r="J2" s="63"/>
      <c r="K2" s="63"/>
      <c r="L2" s="63"/>
      <c r="M2" s="63"/>
    </row>
    <row r="3" spans="1:13" ht="12.75" customHeight="1" x14ac:dyDescent="0.2">
      <c r="A3" s="65" t="s">
        <v>0</v>
      </c>
      <c r="B3" s="65" t="s">
        <v>75</v>
      </c>
      <c r="C3" s="66" t="s">
        <v>78</v>
      </c>
      <c r="D3" s="68">
        <v>-23.002500000000001</v>
      </c>
      <c r="E3" s="68">
        <v>-55.3294</v>
      </c>
      <c r="F3" s="68">
        <v>431</v>
      </c>
      <c r="G3" s="70">
        <v>39611</v>
      </c>
      <c r="H3" s="68">
        <v>1</v>
      </c>
      <c r="I3" s="66" t="s">
        <v>79</v>
      </c>
      <c r="J3" s="71"/>
      <c r="K3" s="71"/>
      <c r="L3" s="71"/>
      <c r="M3" s="71"/>
    </row>
    <row r="4" spans="1:13" x14ac:dyDescent="0.2">
      <c r="A4" s="65" t="s">
        <v>1</v>
      </c>
      <c r="B4" s="65" t="s">
        <v>75</v>
      </c>
      <c r="C4" s="66" t="s">
        <v>80</v>
      </c>
      <c r="D4" s="72">
        <v>-20.4756</v>
      </c>
      <c r="E4" s="72">
        <v>-55.783900000000003</v>
      </c>
      <c r="F4" s="72">
        <v>155</v>
      </c>
      <c r="G4" s="70">
        <v>39022</v>
      </c>
      <c r="H4" s="68">
        <v>1</v>
      </c>
      <c r="I4" s="66" t="s">
        <v>81</v>
      </c>
      <c r="J4" s="71"/>
      <c r="K4" s="71"/>
      <c r="L4" s="71"/>
      <c r="M4" s="71"/>
    </row>
    <row r="5" spans="1:13" s="74" customFormat="1" x14ac:dyDescent="0.2">
      <c r="A5" s="65" t="s">
        <v>48</v>
      </c>
      <c r="B5" s="65" t="s">
        <v>75</v>
      </c>
      <c r="C5" s="66" t="s">
        <v>82</v>
      </c>
      <c r="D5" s="72">
        <v>-22.1008</v>
      </c>
      <c r="E5" s="72">
        <v>-56.54</v>
      </c>
      <c r="F5" s="72">
        <v>208</v>
      </c>
      <c r="G5" s="70">
        <v>40764</v>
      </c>
      <c r="H5" s="68">
        <v>1</v>
      </c>
      <c r="I5" s="73" t="s">
        <v>83</v>
      </c>
      <c r="J5" s="71"/>
      <c r="K5" s="71"/>
      <c r="L5" s="71"/>
      <c r="M5" s="71"/>
    </row>
    <row r="6" spans="1:13" s="74" customFormat="1" x14ac:dyDescent="0.2">
      <c r="A6" s="65" t="s">
        <v>84</v>
      </c>
      <c r="B6" s="65" t="s">
        <v>75</v>
      </c>
      <c r="C6" s="66" t="s">
        <v>85</v>
      </c>
      <c r="D6" s="72">
        <v>-21.7514</v>
      </c>
      <c r="E6" s="72">
        <v>-52.470599999999997</v>
      </c>
      <c r="F6" s="72">
        <v>387</v>
      </c>
      <c r="G6" s="70">
        <v>41354</v>
      </c>
      <c r="H6" s="68">
        <v>1</v>
      </c>
      <c r="I6" s="73" t="s">
        <v>86</v>
      </c>
      <c r="J6" s="71"/>
      <c r="K6" s="71"/>
      <c r="L6" s="71"/>
      <c r="M6" s="71"/>
    </row>
    <row r="7" spans="1:13" x14ac:dyDescent="0.2">
      <c r="A7" s="65" t="s">
        <v>2</v>
      </c>
      <c r="B7" s="65" t="s">
        <v>75</v>
      </c>
      <c r="C7" s="66" t="s">
        <v>87</v>
      </c>
      <c r="D7" s="72">
        <v>-20.45</v>
      </c>
      <c r="E7" s="72">
        <v>-54.616599999999998</v>
      </c>
      <c r="F7" s="72">
        <v>530</v>
      </c>
      <c r="G7" s="70">
        <v>37145</v>
      </c>
      <c r="H7" s="68">
        <v>1</v>
      </c>
      <c r="I7" s="66" t="s">
        <v>88</v>
      </c>
      <c r="J7" s="71"/>
      <c r="K7" s="71"/>
      <c r="L7" s="71"/>
      <c r="M7" s="71"/>
    </row>
    <row r="8" spans="1:13" x14ac:dyDescent="0.2">
      <c r="A8" s="65" t="s">
        <v>3</v>
      </c>
      <c r="B8" s="65" t="s">
        <v>75</v>
      </c>
      <c r="C8" s="66" t="s">
        <v>89</v>
      </c>
      <c r="D8" s="68">
        <v>-19.122499999999999</v>
      </c>
      <c r="E8" s="68">
        <v>-51.720799999999997</v>
      </c>
      <c r="F8" s="72">
        <v>516</v>
      </c>
      <c r="G8" s="70">
        <v>39515</v>
      </c>
      <c r="H8" s="68">
        <v>1</v>
      </c>
      <c r="I8" s="66" t="s">
        <v>90</v>
      </c>
      <c r="J8" s="71"/>
      <c r="K8" s="71"/>
      <c r="L8" s="71"/>
      <c r="M8" s="71"/>
    </row>
    <row r="9" spans="1:13" x14ac:dyDescent="0.2">
      <c r="A9" s="65" t="s">
        <v>4</v>
      </c>
      <c r="B9" s="65" t="s">
        <v>75</v>
      </c>
      <c r="C9" s="66" t="s">
        <v>91</v>
      </c>
      <c r="D9" s="72">
        <v>-18.802199999999999</v>
      </c>
      <c r="E9" s="72">
        <v>-52.602800000000002</v>
      </c>
      <c r="F9" s="72">
        <v>818</v>
      </c>
      <c r="G9" s="70">
        <v>39070</v>
      </c>
      <c r="H9" s="68">
        <v>1</v>
      </c>
      <c r="I9" s="66" t="s">
        <v>92</v>
      </c>
      <c r="J9" s="71"/>
      <c r="K9" s="71"/>
      <c r="L9" s="71"/>
      <c r="M9" s="71"/>
    </row>
    <row r="10" spans="1:13" ht="13.5" customHeight="1" x14ac:dyDescent="0.2">
      <c r="A10" s="65" t="s">
        <v>5</v>
      </c>
      <c r="B10" s="65" t="s">
        <v>75</v>
      </c>
      <c r="C10" s="66" t="s">
        <v>93</v>
      </c>
      <c r="D10" s="72">
        <v>-18.996700000000001</v>
      </c>
      <c r="E10" s="72">
        <v>-57.637500000000003</v>
      </c>
      <c r="F10" s="72">
        <v>126</v>
      </c>
      <c r="G10" s="70">
        <v>39017</v>
      </c>
      <c r="H10" s="68">
        <v>1</v>
      </c>
      <c r="I10" s="66" t="s">
        <v>94</v>
      </c>
      <c r="J10" s="71"/>
      <c r="K10" s="71"/>
      <c r="L10" s="71"/>
      <c r="M10" s="71"/>
    </row>
    <row r="11" spans="1:13" ht="13.5" customHeight="1" x14ac:dyDescent="0.2">
      <c r="A11" s="65" t="s">
        <v>50</v>
      </c>
      <c r="B11" s="65" t="s">
        <v>75</v>
      </c>
      <c r="C11" s="66" t="s">
        <v>95</v>
      </c>
      <c r="D11" s="72">
        <v>-18.4922</v>
      </c>
      <c r="E11" s="72">
        <v>-53.167200000000001</v>
      </c>
      <c r="F11" s="72">
        <v>730</v>
      </c>
      <c r="G11" s="70">
        <v>41247</v>
      </c>
      <c r="H11" s="68">
        <v>1</v>
      </c>
      <c r="I11" s="73" t="s">
        <v>96</v>
      </c>
      <c r="J11" s="71"/>
      <c r="K11" s="71"/>
      <c r="L11" s="71"/>
      <c r="M11" s="71"/>
    </row>
    <row r="12" spans="1:13" x14ac:dyDescent="0.2">
      <c r="A12" s="65" t="s">
        <v>6</v>
      </c>
      <c r="B12" s="65" t="s">
        <v>75</v>
      </c>
      <c r="C12" s="66" t="s">
        <v>97</v>
      </c>
      <c r="D12" s="72">
        <v>-18.304400000000001</v>
      </c>
      <c r="E12" s="72">
        <v>-54.440899999999999</v>
      </c>
      <c r="F12" s="72">
        <v>252</v>
      </c>
      <c r="G12" s="70">
        <v>39028</v>
      </c>
      <c r="H12" s="68">
        <v>1</v>
      </c>
      <c r="I12" s="66" t="s">
        <v>98</v>
      </c>
      <c r="J12" s="71"/>
      <c r="K12" s="71"/>
      <c r="L12" s="71"/>
      <c r="M12" s="71"/>
    </row>
    <row r="13" spans="1:13" x14ac:dyDescent="0.2">
      <c r="A13" s="65" t="s">
        <v>7</v>
      </c>
      <c r="B13" s="65" t="s">
        <v>75</v>
      </c>
      <c r="C13" s="66" t="s">
        <v>99</v>
      </c>
      <c r="D13" s="72">
        <v>-22.193899999999999</v>
      </c>
      <c r="E13" s="75">
        <v>-54.9114</v>
      </c>
      <c r="F13" s="72">
        <v>469</v>
      </c>
      <c r="G13" s="70">
        <v>39011</v>
      </c>
      <c r="H13" s="68">
        <v>1</v>
      </c>
      <c r="I13" s="66" t="s">
        <v>100</v>
      </c>
      <c r="J13" s="71"/>
      <c r="K13" s="71"/>
      <c r="L13" s="71"/>
      <c r="M13" s="71"/>
    </row>
    <row r="14" spans="1:13" x14ac:dyDescent="0.2">
      <c r="A14" s="65" t="s">
        <v>101</v>
      </c>
      <c r="B14" s="65" t="s">
        <v>75</v>
      </c>
      <c r="C14" s="66" t="s">
        <v>102</v>
      </c>
      <c r="D14" s="68">
        <v>-23.449400000000001</v>
      </c>
      <c r="E14" s="68">
        <v>-54.181699999999999</v>
      </c>
      <c r="F14" s="68">
        <v>336</v>
      </c>
      <c r="G14" s="70">
        <v>39598</v>
      </c>
      <c r="H14" s="68">
        <v>1</v>
      </c>
      <c r="I14" s="66" t="s">
        <v>103</v>
      </c>
      <c r="J14" s="71"/>
      <c r="K14" s="71"/>
      <c r="L14" s="71"/>
      <c r="M14" s="71"/>
    </row>
    <row r="15" spans="1:13" x14ac:dyDescent="0.2">
      <c r="A15" s="65" t="s">
        <v>9</v>
      </c>
      <c r="B15" s="65" t="s">
        <v>75</v>
      </c>
      <c r="C15" s="66" t="s">
        <v>104</v>
      </c>
      <c r="D15" s="72">
        <v>-22.3</v>
      </c>
      <c r="E15" s="72">
        <v>-53.816600000000001</v>
      </c>
      <c r="F15" s="72">
        <v>373.29</v>
      </c>
      <c r="G15" s="70">
        <v>37662</v>
      </c>
      <c r="H15" s="68">
        <v>1</v>
      </c>
      <c r="I15" s="66" t="s">
        <v>105</v>
      </c>
      <c r="J15" s="71"/>
      <c r="K15" s="71"/>
      <c r="L15" s="71"/>
      <c r="M15" s="71"/>
    </row>
    <row r="16" spans="1:13" s="74" customFormat="1" x14ac:dyDescent="0.2">
      <c r="A16" s="65" t="s">
        <v>49</v>
      </c>
      <c r="B16" s="65" t="s">
        <v>75</v>
      </c>
      <c r="C16" s="66" t="s">
        <v>106</v>
      </c>
      <c r="D16" s="72">
        <v>-21.478200000000001</v>
      </c>
      <c r="E16" s="72">
        <v>-56.136899999999997</v>
      </c>
      <c r="F16" s="72">
        <v>249</v>
      </c>
      <c r="G16" s="70">
        <v>40759</v>
      </c>
      <c r="H16" s="68">
        <v>1</v>
      </c>
      <c r="I16" s="73" t="s">
        <v>107</v>
      </c>
      <c r="J16" s="71"/>
      <c r="K16" s="71"/>
      <c r="L16" s="71"/>
      <c r="M16" s="71"/>
    </row>
    <row r="17" spans="1:13" x14ac:dyDescent="0.2">
      <c r="A17" s="65" t="s">
        <v>10</v>
      </c>
      <c r="B17" s="65" t="s">
        <v>75</v>
      </c>
      <c r="C17" s="66" t="s">
        <v>108</v>
      </c>
      <c r="D17" s="68">
        <v>-22.857199999999999</v>
      </c>
      <c r="E17" s="68">
        <v>-54.605600000000003</v>
      </c>
      <c r="F17" s="68">
        <v>379</v>
      </c>
      <c r="G17" s="70">
        <v>39617</v>
      </c>
      <c r="H17" s="68">
        <v>1</v>
      </c>
      <c r="I17" s="66" t="s">
        <v>109</v>
      </c>
      <c r="J17" s="71"/>
      <c r="K17" s="71"/>
      <c r="L17" s="71"/>
      <c r="M17" s="71"/>
    </row>
    <row r="18" spans="1:13" ht="12.75" customHeight="1" x14ac:dyDescent="0.2">
      <c r="A18" s="65" t="s">
        <v>11</v>
      </c>
      <c r="B18" s="65" t="s">
        <v>75</v>
      </c>
      <c r="C18" s="66" t="s">
        <v>110</v>
      </c>
      <c r="D18" s="72">
        <v>-21.609200000000001</v>
      </c>
      <c r="E18" s="72">
        <v>-55.177799999999998</v>
      </c>
      <c r="F18" s="72">
        <v>401</v>
      </c>
      <c r="G18" s="70">
        <v>39065</v>
      </c>
      <c r="H18" s="68">
        <v>1</v>
      </c>
      <c r="I18" s="66" t="s">
        <v>111</v>
      </c>
      <c r="J18" s="71"/>
      <c r="K18" s="71"/>
      <c r="L18" s="71"/>
      <c r="M18" s="71"/>
    </row>
    <row r="19" spans="1:13" s="74" customFormat="1" x14ac:dyDescent="0.2">
      <c r="A19" s="65" t="s">
        <v>12</v>
      </c>
      <c r="B19" s="65" t="s">
        <v>75</v>
      </c>
      <c r="C19" s="66" t="s">
        <v>112</v>
      </c>
      <c r="D19" s="72">
        <v>-20.395600000000002</v>
      </c>
      <c r="E19" s="72">
        <v>-56.431699999999999</v>
      </c>
      <c r="F19" s="72">
        <v>140</v>
      </c>
      <c r="G19" s="70">
        <v>39023</v>
      </c>
      <c r="H19" s="68">
        <v>1</v>
      </c>
      <c r="I19" s="66" t="s">
        <v>113</v>
      </c>
      <c r="J19" s="71"/>
      <c r="K19" s="71"/>
      <c r="L19" s="71"/>
      <c r="M19" s="71"/>
    </row>
    <row r="20" spans="1:13" x14ac:dyDescent="0.2">
      <c r="A20" s="65" t="s">
        <v>114</v>
      </c>
      <c r="B20" s="65" t="s">
        <v>75</v>
      </c>
      <c r="C20" s="66" t="s">
        <v>115</v>
      </c>
      <c r="D20" s="72">
        <v>-18.988900000000001</v>
      </c>
      <c r="E20" s="72">
        <v>-56.623100000000001</v>
      </c>
      <c r="F20" s="72">
        <v>104</v>
      </c>
      <c r="G20" s="70">
        <v>38932</v>
      </c>
      <c r="H20" s="68">
        <v>1</v>
      </c>
      <c r="I20" s="66" t="s">
        <v>116</v>
      </c>
      <c r="J20" s="71"/>
      <c r="K20" s="71"/>
      <c r="L20" s="71"/>
      <c r="M20" s="71"/>
    </row>
    <row r="21" spans="1:13" s="74" customFormat="1" x14ac:dyDescent="0.2">
      <c r="A21" s="65" t="s">
        <v>14</v>
      </c>
      <c r="B21" s="65" t="s">
        <v>75</v>
      </c>
      <c r="C21" s="66" t="s">
        <v>117</v>
      </c>
      <c r="D21" s="72">
        <v>-19.414300000000001</v>
      </c>
      <c r="E21" s="72">
        <v>-51.1053</v>
      </c>
      <c r="F21" s="72">
        <v>424</v>
      </c>
      <c r="G21" s="70" t="s">
        <v>118</v>
      </c>
      <c r="H21" s="68">
        <v>1</v>
      </c>
      <c r="I21" s="66" t="s">
        <v>119</v>
      </c>
      <c r="J21" s="71"/>
      <c r="K21" s="71"/>
      <c r="L21" s="71"/>
      <c r="M21" s="71"/>
    </row>
    <row r="22" spans="1:13" x14ac:dyDescent="0.2">
      <c r="A22" s="65" t="s">
        <v>15</v>
      </c>
      <c r="B22" s="65" t="s">
        <v>75</v>
      </c>
      <c r="C22" s="66" t="s">
        <v>120</v>
      </c>
      <c r="D22" s="72">
        <v>-22.533300000000001</v>
      </c>
      <c r="E22" s="72">
        <v>-55.533299999999997</v>
      </c>
      <c r="F22" s="72">
        <v>650</v>
      </c>
      <c r="G22" s="70">
        <v>37140</v>
      </c>
      <c r="H22" s="68">
        <v>1</v>
      </c>
      <c r="I22" s="66" t="s">
        <v>121</v>
      </c>
      <c r="J22" s="71"/>
      <c r="K22" s="71"/>
      <c r="L22" s="71"/>
      <c r="M22" s="71"/>
    </row>
    <row r="23" spans="1:13" x14ac:dyDescent="0.2">
      <c r="A23" s="65" t="s">
        <v>16</v>
      </c>
      <c r="B23" s="65" t="s">
        <v>75</v>
      </c>
      <c r="C23" s="66" t="s">
        <v>122</v>
      </c>
      <c r="D23" s="72">
        <v>-21.7058</v>
      </c>
      <c r="E23" s="72">
        <v>-57.5533</v>
      </c>
      <c r="F23" s="72">
        <v>85</v>
      </c>
      <c r="G23" s="70">
        <v>39014</v>
      </c>
      <c r="H23" s="68">
        <v>1</v>
      </c>
      <c r="I23" s="66" t="s">
        <v>123</v>
      </c>
      <c r="J23" s="71"/>
      <c r="K23" s="71"/>
      <c r="L23" s="71"/>
      <c r="M23" s="71"/>
    </row>
    <row r="24" spans="1:13" s="74" customFormat="1" x14ac:dyDescent="0.2">
      <c r="A24" s="65" t="s">
        <v>18</v>
      </c>
      <c r="B24" s="65" t="s">
        <v>75</v>
      </c>
      <c r="C24" s="66" t="s">
        <v>124</v>
      </c>
      <c r="D24" s="72">
        <v>-19.420100000000001</v>
      </c>
      <c r="E24" s="72">
        <v>-54.553100000000001</v>
      </c>
      <c r="F24" s="72">
        <v>647</v>
      </c>
      <c r="G24" s="70">
        <v>39067</v>
      </c>
      <c r="H24" s="68">
        <v>1</v>
      </c>
      <c r="I24" s="66" t="s">
        <v>125</v>
      </c>
      <c r="J24" s="71"/>
      <c r="K24" s="71"/>
      <c r="L24" s="71"/>
      <c r="M24" s="71"/>
    </row>
    <row r="25" spans="1:13" x14ac:dyDescent="0.2">
      <c r="A25" s="65" t="s">
        <v>126</v>
      </c>
      <c r="B25" s="65" t="s">
        <v>75</v>
      </c>
      <c r="C25" s="66" t="s">
        <v>127</v>
      </c>
      <c r="D25" s="68">
        <v>-21.774999999999999</v>
      </c>
      <c r="E25" s="68">
        <v>-54.528100000000002</v>
      </c>
      <c r="F25" s="68">
        <v>329</v>
      </c>
      <c r="G25" s="70">
        <v>39625</v>
      </c>
      <c r="H25" s="68">
        <v>1</v>
      </c>
      <c r="I25" s="66" t="s">
        <v>128</v>
      </c>
      <c r="J25" s="71"/>
      <c r="K25" s="71"/>
      <c r="L25" s="71"/>
      <c r="M25" s="71"/>
    </row>
    <row r="26" spans="1:13" s="79" customFormat="1" ht="15" customHeight="1" x14ac:dyDescent="0.2">
      <c r="A26" s="76" t="s">
        <v>31</v>
      </c>
      <c r="B26" s="76" t="s">
        <v>75</v>
      </c>
      <c r="C26" s="66" t="s">
        <v>129</v>
      </c>
      <c r="D26" s="77">
        <v>-20.9817</v>
      </c>
      <c r="E26" s="77">
        <v>-54.971899999999998</v>
      </c>
      <c r="F26" s="77">
        <v>464</v>
      </c>
      <c r="G26" s="67" t="s">
        <v>130</v>
      </c>
      <c r="H26" s="66">
        <v>1</v>
      </c>
      <c r="I26" s="76" t="s">
        <v>131</v>
      </c>
      <c r="J26" s="78"/>
      <c r="K26" s="78"/>
      <c r="L26" s="78"/>
      <c r="M26" s="78"/>
    </row>
    <row r="27" spans="1:13" s="74" customFormat="1" x14ac:dyDescent="0.2">
      <c r="A27" s="65" t="s">
        <v>19</v>
      </c>
      <c r="B27" s="65" t="s">
        <v>75</v>
      </c>
      <c r="C27" s="66" t="s">
        <v>132</v>
      </c>
      <c r="D27" s="68">
        <v>-23.966899999999999</v>
      </c>
      <c r="E27" s="68">
        <v>-55.0242</v>
      </c>
      <c r="F27" s="68">
        <v>402</v>
      </c>
      <c r="G27" s="70">
        <v>39605</v>
      </c>
      <c r="H27" s="68">
        <v>1</v>
      </c>
      <c r="I27" s="66" t="s">
        <v>133</v>
      </c>
      <c r="J27" s="71"/>
      <c r="K27" s="71"/>
      <c r="L27" s="71"/>
      <c r="M27" s="71"/>
    </row>
    <row r="28" spans="1:13" s="81" customFormat="1" x14ac:dyDescent="0.2">
      <c r="A28" s="76" t="s">
        <v>51</v>
      </c>
      <c r="B28" s="76" t="s">
        <v>75</v>
      </c>
      <c r="C28" s="66" t="s">
        <v>134</v>
      </c>
      <c r="D28" s="66">
        <v>-17.634699999999999</v>
      </c>
      <c r="E28" s="66">
        <v>-54.760100000000001</v>
      </c>
      <c r="F28" s="66">
        <v>486</v>
      </c>
      <c r="G28" s="67" t="s">
        <v>135</v>
      </c>
      <c r="H28" s="66">
        <v>1</v>
      </c>
      <c r="I28" s="68" t="s">
        <v>136</v>
      </c>
      <c r="J28" s="80"/>
      <c r="K28" s="80"/>
      <c r="L28" s="80"/>
      <c r="M28" s="80"/>
    </row>
    <row r="29" spans="1:13" x14ac:dyDescent="0.2">
      <c r="A29" s="65" t="s">
        <v>20</v>
      </c>
      <c r="B29" s="65" t="s">
        <v>75</v>
      </c>
      <c r="C29" s="66" t="s">
        <v>137</v>
      </c>
      <c r="D29" s="68">
        <v>-20.783300000000001</v>
      </c>
      <c r="E29" s="68">
        <v>-51.7</v>
      </c>
      <c r="F29" s="68">
        <v>313</v>
      </c>
      <c r="G29" s="70">
        <v>37137</v>
      </c>
      <c r="H29" s="68">
        <v>1</v>
      </c>
      <c r="I29" s="66" t="s">
        <v>138</v>
      </c>
      <c r="J29" s="71"/>
      <c r="K29" s="71"/>
      <c r="L29" s="71"/>
      <c r="M29" s="71"/>
    </row>
    <row r="30" spans="1:13" ht="18" customHeight="1" x14ac:dyDescent="0.2">
      <c r="A30" s="82"/>
      <c r="B30" s="83"/>
      <c r="C30" s="84"/>
      <c r="D30" s="84"/>
      <c r="E30" s="84"/>
      <c r="F30" s="84"/>
      <c r="G30" s="62" t="s">
        <v>139</v>
      </c>
      <c r="H30" s="66">
        <f>SUM(H2:H29)</f>
        <v>28</v>
      </c>
      <c r="I30" s="82"/>
      <c r="J30" s="71"/>
      <c r="K30" s="71"/>
      <c r="L30" s="71"/>
      <c r="M30" s="71"/>
    </row>
    <row r="31" spans="1:13" x14ac:dyDescent="0.2">
      <c r="A31" s="71" t="s">
        <v>140</v>
      </c>
      <c r="B31" s="85"/>
      <c r="C31" s="85"/>
      <c r="D31" s="85"/>
      <c r="E31" s="85"/>
      <c r="F31" s="85"/>
      <c r="G31" s="71"/>
      <c r="H31" s="86"/>
      <c r="I31" s="71"/>
      <c r="J31" s="71"/>
      <c r="K31" s="71"/>
      <c r="L31" s="71"/>
      <c r="M31" s="71"/>
    </row>
    <row r="32" spans="1:13" x14ac:dyDescent="0.2">
      <c r="A32" s="87" t="s">
        <v>141</v>
      </c>
      <c r="B32" s="88"/>
      <c r="C32" s="88"/>
      <c r="D32" s="88"/>
      <c r="E32" s="88"/>
      <c r="F32" s="88"/>
      <c r="G32" s="71"/>
      <c r="H32" s="71"/>
      <c r="I32" s="71"/>
      <c r="J32" s="71"/>
      <c r="K32" s="71"/>
      <c r="L32" s="71"/>
      <c r="M32" s="71"/>
    </row>
    <row r="33" spans="1:13" x14ac:dyDescent="0.2">
      <c r="A33" s="71"/>
      <c r="B33" s="88"/>
      <c r="C33" s="88"/>
      <c r="D33" s="88"/>
      <c r="E33" s="88"/>
      <c r="F33" s="88"/>
      <c r="G33" s="71"/>
      <c r="H33" s="71"/>
      <c r="I33" s="71"/>
      <c r="J33" s="71"/>
      <c r="K33" s="71"/>
      <c r="L33" s="71"/>
      <c r="M33" s="71"/>
    </row>
    <row r="34" spans="1:13" x14ac:dyDescent="0.2">
      <c r="A34" s="71"/>
      <c r="B34" s="88"/>
      <c r="C34" s="88"/>
      <c r="D34" s="88"/>
      <c r="E34" s="88"/>
      <c r="F34" s="88"/>
      <c r="G34" s="71"/>
      <c r="H34" s="71"/>
      <c r="I34" s="71"/>
      <c r="J34" s="71"/>
      <c r="K34" s="71"/>
      <c r="L34" s="71"/>
      <c r="M34" s="71"/>
    </row>
    <row r="35" spans="1:13" x14ac:dyDescent="0.2">
      <c r="A35" s="71"/>
      <c r="B35" s="88"/>
      <c r="C35" s="88"/>
      <c r="D35" s="88"/>
      <c r="E35" s="88"/>
      <c r="F35" s="88"/>
      <c r="G35" s="71"/>
      <c r="H35" s="71"/>
      <c r="I35" s="71"/>
      <c r="J35" s="71"/>
      <c r="K35" s="71"/>
      <c r="L35" s="71"/>
      <c r="M35" s="71"/>
    </row>
    <row r="36" spans="1:13" x14ac:dyDescent="0.2">
      <c r="A36" s="71"/>
      <c r="B36" s="88"/>
      <c r="C36" s="88"/>
      <c r="D36" s="88"/>
      <c r="E36" s="88"/>
      <c r="F36" s="88"/>
      <c r="G36" s="71"/>
      <c r="H36" s="71"/>
      <c r="I36" s="71"/>
      <c r="J36" s="71"/>
      <c r="K36" s="71"/>
      <c r="L36" s="71"/>
      <c r="M36" s="71"/>
    </row>
    <row r="37" spans="1:13" x14ac:dyDescent="0.2">
      <c r="A37" s="71"/>
      <c r="B37" s="88"/>
      <c r="C37" s="88"/>
      <c r="D37" s="88"/>
      <c r="E37" s="88"/>
      <c r="F37" s="88"/>
      <c r="G37" s="71"/>
      <c r="H37" s="71"/>
      <c r="I37" s="71"/>
      <c r="J37" s="71"/>
      <c r="K37" s="71"/>
      <c r="L37" s="71"/>
      <c r="M37" s="71"/>
    </row>
    <row r="38" spans="1:13" x14ac:dyDescent="0.2">
      <c r="A38" s="71"/>
      <c r="B38" s="88"/>
      <c r="C38" s="88"/>
      <c r="D38" s="88"/>
      <c r="E38" s="88"/>
      <c r="F38" s="88"/>
      <c r="G38" s="71"/>
      <c r="H38" s="71"/>
      <c r="I38" s="71"/>
      <c r="J38" s="71"/>
      <c r="K38" s="71"/>
      <c r="L38" s="71"/>
      <c r="M38" s="71"/>
    </row>
    <row r="39" spans="1:13" x14ac:dyDescent="0.2">
      <c r="A39" s="71"/>
      <c r="B39" s="88"/>
      <c r="C39" s="88"/>
      <c r="D39" s="88"/>
      <c r="E39" s="88"/>
      <c r="F39" s="88"/>
      <c r="G39" s="71"/>
      <c r="H39" s="71"/>
      <c r="I39" s="71"/>
      <c r="J39" s="71"/>
      <c r="K39" s="71"/>
      <c r="L39" s="71"/>
      <c r="M39" s="71"/>
    </row>
    <row r="40" spans="1:13" x14ac:dyDescent="0.2">
      <c r="A40" s="71"/>
      <c r="B40" s="88"/>
      <c r="C40" s="88"/>
      <c r="D40" s="88"/>
      <c r="E40" s="88"/>
      <c r="F40" s="88"/>
      <c r="G40" s="71"/>
      <c r="H40" s="71"/>
      <c r="I40" s="71"/>
      <c r="J40" s="71"/>
      <c r="K40" s="71"/>
      <c r="L40" s="71"/>
      <c r="M40" s="71"/>
    </row>
    <row r="41" spans="1:13" x14ac:dyDescent="0.2">
      <c r="A41" s="71"/>
      <c r="B41" s="88"/>
      <c r="C41" s="88"/>
      <c r="D41" s="88"/>
      <c r="E41" s="88"/>
      <c r="F41" s="88"/>
      <c r="G41" s="71"/>
      <c r="H41" s="71"/>
      <c r="I41" s="71"/>
      <c r="J41" s="71"/>
      <c r="K41" s="71"/>
      <c r="L41" s="71"/>
      <c r="M41" s="71"/>
    </row>
    <row r="42" spans="1:13" x14ac:dyDescent="0.2">
      <c r="A42" s="71"/>
      <c r="B42" s="88"/>
      <c r="C42" s="88"/>
      <c r="D42" s="88"/>
      <c r="E42" s="88"/>
      <c r="F42" s="88"/>
      <c r="G42" s="71"/>
      <c r="H42" s="71"/>
      <c r="I42" s="71"/>
      <c r="J42" s="71"/>
      <c r="K42" s="71"/>
      <c r="L42" s="71"/>
      <c r="M42" s="71"/>
    </row>
    <row r="43" spans="1:13" x14ac:dyDescent="0.2">
      <c r="A43" s="71"/>
      <c r="B43" s="88"/>
      <c r="C43" s="88"/>
      <c r="D43" s="88"/>
      <c r="E43" s="88"/>
      <c r="F43" s="88"/>
      <c r="G43" s="71"/>
      <c r="H43" s="71"/>
      <c r="I43" s="71"/>
      <c r="J43" s="71"/>
      <c r="K43" s="71"/>
      <c r="L43" s="71"/>
      <c r="M43" s="71"/>
    </row>
    <row r="44" spans="1:13" x14ac:dyDescent="0.2">
      <c r="A44" s="71"/>
      <c r="B44" s="88"/>
      <c r="C44" s="88"/>
      <c r="D44" s="88"/>
      <c r="E44" s="88"/>
      <c r="F44" s="88"/>
      <c r="G44" s="71"/>
      <c r="H44" s="71"/>
      <c r="I44" s="71"/>
      <c r="J44" s="71"/>
      <c r="K44" s="71"/>
      <c r="L44" s="71"/>
      <c r="M44" s="71"/>
    </row>
    <row r="45" spans="1:13" x14ac:dyDescent="0.2">
      <c r="A45" s="71"/>
      <c r="B45" s="88"/>
      <c r="C45" s="88"/>
      <c r="D45" s="88"/>
      <c r="E45" s="88"/>
      <c r="F45" s="88"/>
      <c r="G45" s="71"/>
      <c r="H45" s="71"/>
      <c r="I45" s="71"/>
      <c r="J45" s="71"/>
      <c r="K45" s="71"/>
      <c r="L45" s="71"/>
      <c r="M45" s="71"/>
    </row>
    <row r="46" spans="1:13" x14ac:dyDescent="0.2">
      <c r="A46" s="71"/>
      <c r="B46" s="88"/>
      <c r="C46" s="88"/>
      <c r="D46" s="88"/>
      <c r="E46" s="88"/>
      <c r="F46" s="88"/>
      <c r="G46" s="71"/>
      <c r="H46" s="71"/>
      <c r="I46" s="71"/>
      <c r="J46" s="71"/>
      <c r="K46" s="71"/>
      <c r="L46" s="71"/>
      <c r="M46" s="71"/>
    </row>
  </sheetData>
  <sheetProtection password="C12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&amp;CCentro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="90" zoomScaleNormal="90" workbookViewId="0">
      <selection activeCell="I44" sqref="I44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8" ht="20.100000000000001" customHeight="1" x14ac:dyDescent="0.2">
      <c r="A1" s="102" t="s">
        <v>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8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50"/>
    </row>
    <row r="3" spans="1:38" s="4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6" t="s">
        <v>41</v>
      </c>
      <c r="AH3" s="38" t="s">
        <v>40</v>
      </c>
    </row>
    <row r="4" spans="1:38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6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[1]Janeiro!$C$5</f>
        <v>33.299999999999997</v>
      </c>
      <c r="C5" s="16">
        <f>[1]Janeiro!$C$6</f>
        <v>35.299999999999997</v>
      </c>
      <c r="D5" s="16">
        <f>[1]Janeiro!$C$7</f>
        <v>37.4</v>
      </c>
      <c r="E5" s="16">
        <f>[1]Janeiro!$C$8</f>
        <v>35.1</v>
      </c>
      <c r="F5" s="16">
        <f>[1]Janeiro!$C$9</f>
        <v>34.700000000000003</v>
      </c>
      <c r="G5" s="16">
        <f>[1]Janeiro!$C$10</f>
        <v>34.9</v>
      </c>
      <c r="H5" s="16">
        <f>[1]Janeiro!$C$11</f>
        <v>35.700000000000003</v>
      </c>
      <c r="I5" s="16">
        <f>[1]Janeiro!$C$12</f>
        <v>35</v>
      </c>
      <c r="J5" s="16">
        <f>[1]Janeiro!$C$13</f>
        <v>32</v>
      </c>
      <c r="K5" s="16">
        <f>[1]Janeiro!$C$14</f>
        <v>36</v>
      </c>
      <c r="L5" s="16">
        <f>[1]Janeiro!$C$15</f>
        <v>35.1</v>
      </c>
      <c r="M5" s="16">
        <f>[1]Janeiro!$C$16</f>
        <v>34.299999999999997</v>
      </c>
      <c r="N5" s="16">
        <f>[1]Janeiro!$C$17</f>
        <v>31</v>
      </c>
      <c r="O5" s="16">
        <f>[1]Janeiro!$C$18</f>
        <v>31.5</v>
      </c>
      <c r="P5" s="16">
        <f>[1]Janeiro!$C$19</f>
        <v>33.1</v>
      </c>
      <c r="Q5" s="16">
        <f>[1]Janeiro!$C$20</f>
        <v>32.6</v>
      </c>
      <c r="R5" s="16">
        <f>[1]Janeiro!$C$21</f>
        <v>33</v>
      </c>
      <c r="S5" s="16">
        <f>[1]Janeiro!$C$22</f>
        <v>33.6</v>
      </c>
      <c r="T5" s="16">
        <f>[1]Janeiro!$C$23</f>
        <v>35.1</v>
      </c>
      <c r="U5" s="16">
        <f>[1]Janeiro!$C$24</f>
        <v>35.5</v>
      </c>
      <c r="V5" s="16">
        <f>[1]Janeiro!$C$25</f>
        <v>33.700000000000003</v>
      </c>
      <c r="W5" s="16">
        <f>[1]Janeiro!$C$26</f>
        <v>34.200000000000003</v>
      </c>
      <c r="X5" s="16">
        <f>[1]Janeiro!$C$27</f>
        <v>34.6</v>
      </c>
      <c r="Y5" s="16">
        <f>[1]Janeiro!$C$28</f>
        <v>35.6</v>
      </c>
      <c r="Z5" s="16">
        <f>[1]Janeiro!$C$29</f>
        <v>32.5</v>
      </c>
      <c r="AA5" s="16">
        <f>[1]Janeiro!$C$30</f>
        <v>34.700000000000003</v>
      </c>
      <c r="AB5" s="16">
        <f>[1]Janeiro!$C$31</f>
        <v>34.1</v>
      </c>
      <c r="AC5" s="16">
        <f>[1]Janeiro!$C$32</f>
        <v>34.299999999999997</v>
      </c>
      <c r="AD5" s="16">
        <f>[1]Janeiro!$C$33</f>
        <v>35.4</v>
      </c>
      <c r="AE5" s="16">
        <f>[1]Janeiro!$C$34</f>
        <v>35.799999999999997</v>
      </c>
      <c r="AF5" s="16">
        <f>[1]Janeiro!$C$35</f>
        <v>36.5</v>
      </c>
      <c r="AG5" s="37">
        <f>MAX(B5:AF5)</f>
        <v>37.4</v>
      </c>
      <c r="AH5" s="39">
        <f>AVERAGE(B5:AF5)</f>
        <v>34.374193548387112</v>
      </c>
    </row>
    <row r="6" spans="1:38" ht="17.100000000000001" customHeight="1" x14ac:dyDescent="0.2">
      <c r="A6" s="15" t="s">
        <v>0</v>
      </c>
      <c r="B6" s="17">
        <f>[2]Janeiro!$C$5</f>
        <v>30.8</v>
      </c>
      <c r="C6" s="17">
        <f>[2]Janeiro!$C$6</f>
        <v>32.9</v>
      </c>
      <c r="D6" s="17">
        <f>[2]Janeiro!$C$7</f>
        <v>33.4</v>
      </c>
      <c r="E6" s="17">
        <f>[2]Janeiro!$C$8</f>
        <v>27.8</v>
      </c>
      <c r="F6" s="17">
        <f>[2]Janeiro!$C$9</f>
        <v>31.3</v>
      </c>
      <c r="G6" s="17">
        <f>[2]Janeiro!$C$10</f>
        <v>30.1</v>
      </c>
      <c r="H6" s="17">
        <f>[2]Janeiro!$C$11</f>
        <v>32.299999999999997</v>
      </c>
      <c r="I6" s="17">
        <f>[2]Janeiro!$C$12</f>
        <v>32.9</v>
      </c>
      <c r="J6" s="17">
        <f>[2]Janeiro!$C$13</f>
        <v>32.9</v>
      </c>
      <c r="K6" s="17">
        <f>[2]Janeiro!$C$14</f>
        <v>32.799999999999997</v>
      </c>
      <c r="L6" s="17">
        <f>[2]Janeiro!$C$15</f>
        <v>34.4</v>
      </c>
      <c r="M6" s="17">
        <f>[2]Janeiro!$C$16</f>
        <v>30.4</v>
      </c>
      <c r="N6" s="17">
        <f>[2]Janeiro!$C$17</f>
        <v>30.6</v>
      </c>
      <c r="O6" s="17">
        <f>[2]Janeiro!$C$18</f>
        <v>29.1</v>
      </c>
      <c r="P6" s="17">
        <f>[2]Janeiro!$C$19</f>
        <v>29.5</v>
      </c>
      <c r="Q6" s="17">
        <f>[2]Janeiro!$C$20</f>
        <v>28.2</v>
      </c>
      <c r="R6" s="17">
        <f>[2]Janeiro!$C$21</f>
        <v>31.6</v>
      </c>
      <c r="S6" s="17">
        <f>[2]Janeiro!$C$22</f>
        <v>32.1</v>
      </c>
      <c r="T6" s="17">
        <f>[2]Janeiro!$C$23</f>
        <v>32.1</v>
      </c>
      <c r="U6" s="17">
        <f>[2]Janeiro!$C$24</f>
        <v>33.799999999999997</v>
      </c>
      <c r="V6" s="17">
        <f>[2]Janeiro!$C$25</f>
        <v>33.6</v>
      </c>
      <c r="W6" s="17">
        <f>[2]Janeiro!$C$26</f>
        <v>33.200000000000003</v>
      </c>
      <c r="X6" s="17">
        <f>[2]Janeiro!$C$27</f>
        <v>32</v>
      </c>
      <c r="Y6" s="17">
        <f>[2]Janeiro!$C$28</f>
        <v>34.4</v>
      </c>
      <c r="Z6" s="17">
        <f>[2]Janeiro!$C$29</f>
        <v>24.6</v>
      </c>
      <c r="AA6" s="17">
        <f>[2]Janeiro!$C$30</f>
        <v>32.1</v>
      </c>
      <c r="AB6" s="17">
        <f>[2]Janeiro!$C$31</f>
        <v>32.299999999999997</v>
      </c>
      <c r="AC6" s="17">
        <f>[2]Janeiro!$C$32</f>
        <v>33.6</v>
      </c>
      <c r="AD6" s="17">
        <f>[2]Janeiro!$C$33</f>
        <v>34</v>
      </c>
      <c r="AE6" s="17">
        <f>[2]Janeiro!$C$34</f>
        <v>34.6</v>
      </c>
      <c r="AF6" s="17">
        <f>[2]Janeiro!$C$35</f>
        <v>35.200000000000003</v>
      </c>
      <c r="AG6" s="33">
        <f t="shared" ref="AG6:AG16" si="1">MAX(B6:AF6)</f>
        <v>35.200000000000003</v>
      </c>
      <c r="AH6" s="35">
        <f t="shared" ref="AH6:AH16" si="2">AVERAGE(B6:AF6)</f>
        <v>31.890322580645165</v>
      </c>
    </row>
    <row r="7" spans="1:38" ht="17.100000000000001" customHeight="1" x14ac:dyDescent="0.2">
      <c r="A7" s="15" t="s">
        <v>1</v>
      </c>
      <c r="B7" s="17">
        <f>[3]Janeiro!$C$5</f>
        <v>33.700000000000003</v>
      </c>
      <c r="C7" s="17">
        <f>[3]Janeiro!$C$6</f>
        <v>34.299999999999997</v>
      </c>
      <c r="D7" s="17">
        <f>[3]Janeiro!$C$7</f>
        <v>34.200000000000003</v>
      </c>
      <c r="E7" s="17">
        <f>[3]Janeiro!$C$8</f>
        <v>34.1</v>
      </c>
      <c r="F7" s="17">
        <f>[3]Janeiro!$C$9</f>
        <v>34.9</v>
      </c>
      <c r="G7" s="17">
        <f>[3]Janeiro!$C$10</f>
        <v>34.4</v>
      </c>
      <c r="H7" s="17">
        <f>[3]Janeiro!$C$11</f>
        <v>33.700000000000003</v>
      </c>
      <c r="I7" s="17">
        <f>[3]Janeiro!$C$12</f>
        <v>33.799999999999997</v>
      </c>
      <c r="J7" s="17">
        <f>[3]Janeiro!$C$13</f>
        <v>33.200000000000003</v>
      </c>
      <c r="K7" s="17">
        <f>[3]Janeiro!$C$14</f>
        <v>35.5</v>
      </c>
      <c r="L7" s="17">
        <f>[3]Janeiro!$C$15</f>
        <v>35.799999999999997</v>
      </c>
      <c r="M7" s="17">
        <f>[3]Janeiro!$C$16</f>
        <v>34.4</v>
      </c>
      <c r="N7" s="17">
        <f>[3]Janeiro!$C$17</f>
        <v>31.4</v>
      </c>
      <c r="O7" s="17">
        <f>[3]Janeiro!$C$18</f>
        <v>32.4</v>
      </c>
      <c r="P7" s="17">
        <f>[3]Janeiro!$C$19</f>
        <v>30.2</v>
      </c>
      <c r="Q7" s="17">
        <f>[3]Janeiro!$C$20</f>
        <v>27.4</v>
      </c>
      <c r="R7" s="17">
        <f>[3]Janeiro!$C$21</f>
        <v>32</v>
      </c>
      <c r="S7" s="17">
        <f>[3]Janeiro!$C$22</f>
        <v>33</v>
      </c>
      <c r="T7" s="17">
        <f>[3]Janeiro!$C$23</f>
        <v>33.4</v>
      </c>
      <c r="U7" s="17">
        <f>[3]Janeiro!$C$24</f>
        <v>33.6</v>
      </c>
      <c r="V7" s="17">
        <f>[3]Janeiro!$C$25</f>
        <v>32.799999999999997</v>
      </c>
      <c r="W7" s="17">
        <f>[3]Janeiro!$C$26</f>
        <v>33</v>
      </c>
      <c r="X7" s="17">
        <f>[3]Janeiro!$C$27</f>
        <v>32.1</v>
      </c>
      <c r="Y7" s="17">
        <f>[3]Janeiro!$C$28</f>
        <v>32.9</v>
      </c>
      <c r="Z7" s="17">
        <f>[3]Janeiro!$C$29</f>
        <v>27.4</v>
      </c>
      <c r="AA7" s="17">
        <f>[3]Janeiro!$C$30</f>
        <v>31.4</v>
      </c>
      <c r="AB7" s="17">
        <f>[3]Janeiro!$C$31</f>
        <v>32.299999999999997</v>
      </c>
      <c r="AC7" s="17">
        <f>[3]Janeiro!$C$32</f>
        <v>33.299999999999997</v>
      </c>
      <c r="AD7" s="17">
        <f>[3]Janeiro!$C$33</f>
        <v>33.700000000000003</v>
      </c>
      <c r="AE7" s="17">
        <f>[3]Janeiro!$C$34</f>
        <v>34.799999999999997</v>
      </c>
      <c r="AF7" s="17">
        <f>[3]Janeiro!$C$35</f>
        <v>34.4</v>
      </c>
      <c r="AG7" s="33">
        <f t="shared" si="1"/>
        <v>35.799999999999997</v>
      </c>
      <c r="AH7" s="35">
        <f t="shared" si="2"/>
        <v>33.016129032258057</v>
      </c>
    </row>
    <row r="8" spans="1:38" ht="17.100000000000001" customHeight="1" x14ac:dyDescent="0.2">
      <c r="A8" s="15" t="s">
        <v>62</v>
      </c>
      <c r="B8" s="17">
        <f>[4]Janeiro!$C$5</f>
        <v>32</v>
      </c>
      <c r="C8" s="17">
        <f>[4]Janeiro!$C$6</f>
        <v>34</v>
      </c>
      <c r="D8" s="17">
        <f>[4]Janeiro!$C$7</f>
        <v>35.1</v>
      </c>
      <c r="E8" s="17">
        <f>[4]Janeiro!$C$8</f>
        <v>34.200000000000003</v>
      </c>
      <c r="F8" s="17">
        <f>[4]Janeiro!$C$9</f>
        <v>32.200000000000003</v>
      </c>
      <c r="G8" s="17">
        <f>[4]Janeiro!$C$10</f>
        <v>34.299999999999997</v>
      </c>
      <c r="H8" s="17">
        <f>[4]Janeiro!$C$11</f>
        <v>33.5</v>
      </c>
      <c r="I8" s="17">
        <f>[4]Janeiro!$C$12</f>
        <v>32.9</v>
      </c>
      <c r="J8" s="17">
        <f>[4]Janeiro!$C$13</f>
        <v>32.200000000000003</v>
      </c>
      <c r="K8" s="17">
        <f>[4]Janeiro!$C$14</f>
        <v>34.799999999999997</v>
      </c>
      <c r="L8" s="17">
        <f>[4]Janeiro!$C$15</f>
        <v>35.200000000000003</v>
      </c>
      <c r="M8" s="17">
        <f>[4]Janeiro!$C$16</f>
        <v>32.200000000000003</v>
      </c>
      <c r="N8" s="17">
        <f>[4]Janeiro!$C$17</f>
        <v>28.4</v>
      </c>
      <c r="O8" s="17">
        <f>[4]Janeiro!$C$18</f>
        <v>28.2</v>
      </c>
      <c r="P8" s="17">
        <f>[4]Janeiro!$C$19</f>
        <v>31.4</v>
      </c>
      <c r="Q8" s="17">
        <f>[4]Janeiro!$C$20</f>
        <v>30.8</v>
      </c>
      <c r="R8" s="17">
        <f>[4]Janeiro!$C$21</f>
        <v>30.7</v>
      </c>
      <c r="S8" s="17">
        <f>[4]Janeiro!$C$22</f>
        <v>32.1</v>
      </c>
      <c r="T8" s="17">
        <f>[4]Janeiro!$C$23</f>
        <v>33.9</v>
      </c>
      <c r="U8" s="17">
        <f>[4]Janeiro!$C$24</f>
        <v>34.799999999999997</v>
      </c>
      <c r="V8" s="17">
        <f>[4]Janeiro!$C$25</f>
        <v>34.799999999999997</v>
      </c>
      <c r="W8" s="17">
        <f>[4]Janeiro!$C$26</f>
        <v>33.200000000000003</v>
      </c>
      <c r="X8" s="17">
        <f>[4]Janeiro!$C$27</f>
        <v>33.1</v>
      </c>
      <c r="Y8" s="17">
        <f>[4]Janeiro!$C$28</f>
        <v>34</v>
      </c>
      <c r="Z8" s="17">
        <f>[4]Janeiro!$C$29</f>
        <v>31.3</v>
      </c>
      <c r="AA8" s="17">
        <f>[4]Janeiro!$C$30</f>
        <v>31.9</v>
      </c>
      <c r="AB8" s="17">
        <f>[4]Janeiro!$C$31</f>
        <v>34.299999999999997</v>
      </c>
      <c r="AC8" s="17">
        <f>[4]Janeiro!$C$32</f>
        <v>34</v>
      </c>
      <c r="AD8" s="17">
        <f>[4]Janeiro!$C$33</f>
        <v>35.299999999999997</v>
      </c>
      <c r="AE8" s="17">
        <f>[4]Janeiro!$C$34</f>
        <v>35.4</v>
      </c>
      <c r="AF8" s="17">
        <f>[4]Janeiro!$C$35</f>
        <v>36.799999999999997</v>
      </c>
      <c r="AG8" s="33">
        <f t="shared" si="1"/>
        <v>36.799999999999997</v>
      </c>
      <c r="AH8" s="35">
        <f t="shared" si="2"/>
        <v>33.129032258064505</v>
      </c>
    </row>
    <row r="9" spans="1:38" ht="17.100000000000001" customHeight="1" x14ac:dyDescent="0.2">
      <c r="A9" s="15" t="s">
        <v>48</v>
      </c>
      <c r="B9" s="17">
        <f>[5]Janeiro!$C$5</f>
        <v>28.9</v>
      </c>
      <c r="C9" s="17">
        <f>[5]Janeiro!$C$6</f>
        <v>33.9</v>
      </c>
      <c r="D9" s="17">
        <f>[5]Janeiro!$C$7</f>
        <v>34.4</v>
      </c>
      <c r="E9" s="17">
        <f>[5]Janeiro!$C$8</f>
        <v>27.3</v>
      </c>
      <c r="F9" s="17">
        <f>[5]Janeiro!$C$9</f>
        <v>35</v>
      </c>
      <c r="G9" s="17">
        <f>[5]Janeiro!$C$10</f>
        <v>32.700000000000003</v>
      </c>
      <c r="H9" s="17">
        <f>[5]Janeiro!$C$11</f>
        <v>34</v>
      </c>
      <c r="I9" s="17">
        <f>[5]Janeiro!$C$12</f>
        <v>31.9</v>
      </c>
      <c r="J9" s="17">
        <f>[5]Janeiro!$C$13</f>
        <v>33.799999999999997</v>
      </c>
      <c r="K9" s="17">
        <f>[5]Janeiro!$C$14</f>
        <v>35.700000000000003</v>
      </c>
      <c r="L9" s="17">
        <f>[5]Janeiro!$C$15</f>
        <v>36</v>
      </c>
      <c r="M9" s="17">
        <f>[5]Janeiro!$C$16</f>
        <v>32.200000000000003</v>
      </c>
      <c r="N9" s="17">
        <f>[5]Janeiro!$C$17</f>
        <v>33.6</v>
      </c>
      <c r="O9" s="17">
        <f>[5]Janeiro!$C$18</f>
        <v>30.8</v>
      </c>
      <c r="P9" s="17">
        <f>[5]Janeiro!$C$19</f>
        <v>30.2</v>
      </c>
      <c r="Q9" s="17">
        <f>[5]Janeiro!$C$20</f>
        <v>30.6</v>
      </c>
      <c r="R9" s="17">
        <f>[5]Janeiro!$C$21</f>
        <v>33.1</v>
      </c>
      <c r="S9" s="17">
        <f>[5]Janeiro!$C$22</f>
        <v>34.299999999999997</v>
      </c>
      <c r="T9" s="17">
        <f>[5]Janeiro!$C$23</f>
        <v>34.1</v>
      </c>
      <c r="U9" s="17">
        <f>[5]Janeiro!$C$24</f>
        <v>34.700000000000003</v>
      </c>
      <c r="V9" s="17">
        <f>[5]Janeiro!$C$25</f>
        <v>34.4</v>
      </c>
      <c r="W9" s="17">
        <f>[5]Janeiro!$C$26</f>
        <v>35.1</v>
      </c>
      <c r="X9" s="17">
        <f>[5]Janeiro!$C$27</f>
        <v>32.9</v>
      </c>
      <c r="Y9" s="17">
        <f>[5]Janeiro!$C$28</f>
        <v>34.299999999999997</v>
      </c>
      <c r="Z9" s="17">
        <f>[5]Janeiro!$C$29</f>
        <v>28.2</v>
      </c>
      <c r="AA9" s="17">
        <f>[5]Janeiro!$C$30</f>
        <v>32.4</v>
      </c>
      <c r="AB9" s="17">
        <f>[5]Janeiro!$C$31</f>
        <v>33</v>
      </c>
      <c r="AC9" s="17">
        <f>[5]Janeiro!$C$32</f>
        <v>35.1</v>
      </c>
      <c r="AD9" s="17">
        <f>[5]Janeiro!$C$33</f>
        <v>34.5</v>
      </c>
      <c r="AE9" s="17">
        <f>[5]Janeiro!$C$34</f>
        <v>35.4</v>
      </c>
      <c r="AF9" s="17">
        <f>[5]Janeiro!$C$35</f>
        <v>36.299999999999997</v>
      </c>
      <c r="AG9" s="33">
        <f t="shared" ref="AG9" si="3">MAX(B9:AF9)</f>
        <v>36.299999999999997</v>
      </c>
      <c r="AH9" s="35">
        <f t="shared" ref="AH9" si="4">AVERAGE(B9:AF9)</f>
        <v>33.187096774193549</v>
      </c>
    </row>
    <row r="10" spans="1:38" ht="17.100000000000001" customHeight="1" x14ac:dyDescent="0.2">
      <c r="A10" s="15" t="s">
        <v>2</v>
      </c>
      <c r="B10" s="17">
        <f>[6]Janeiro!$C$5</f>
        <v>31.2</v>
      </c>
      <c r="C10" s="17">
        <f>[6]Janeiro!$C$6</f>
        <v>31.9</v>
      </c>
      <c r="D10" s="17">
        <f>[6]Janeiro!$C$7</f>
        <v>32.799999999999997</v>
      </c>
      <c r="E10" s="17">
        <f>[6]Janeiro!$C$8</f>
        <v>32.700000000000003</v>
      </c>
      <c r="F10" s="17">
        <f>[6]Janeiro!$C$9</f>
        <v>32.799999999999997</v>
      </c>
      <c r="G10" s="17">
        <f>[6]Janeiro!$C$10</f>
        <v>31.2</v>
      </c>
      <c r="H10" s="17">
        <f>[6]Janeiro!$C$11</f>
        <v>31.5</v>
      </c>
      <c r="I10" s="17">
        <f>[6]Janeiro!$C$12</f>
        <v>31.4</v>
      </c>
      <c r="J10" s="17">
        <f>[6]Janeiro!$C$13</f>
        <v>31</v>
      </c>
      <c r="K10" s="17">
        <f>[6]Janeiro!$C$14</f>
        <v>33.1</v>
      </c>
      <c r="L10" s="17">
        <f>[6]Janeiro!$C$15</f>
        <v>32.5</v>
      </c>
      <c r="M10" s="17">
        <f>[6]Janeiro!$C$16</f>
        <v>30.2</v>
      </c>
      <c r="N10" s="17">
        <f>[6]Janeiro!$C$17</f>
        <v>29.6</v>
      </c>
      <c r="O10" s="17">
        <f>[6]Janeiro!$C$18</f>
        <v>30.3</v>
      </c>
      <c r="P10" s="17">
        <f>[6]Janeiro!$C$19</f>
        <v>28.2</v>
      </c>
      <c r="Q10" s="17">
        <f>[6]Janeiro!$C$20</f>
        <v>28.1</v>
      </c>
      <c r="R10" s="17">
        <f>[6]Janeiro!$C$21</f>
        <v>30.9</v>
      </c>
      <c r="S10" s="17">
        <f>[6]Janeiro!$C$22</f>
        <v>31.7</v>
      </c>
      <c r="T10" s="17">
        <f>[6]Janeiro!$C$23</f>
        <v>30.6</v>
      </c>
      <c r="U10" s="17">
        <f>[6]Janeiro!$C$24</f>
        <v>32.4</v>
      </c>
      <c r="V10" s="17">
        <f>[6]Janeiro!$C$25</f>
        <v>30.9</v>
      </c>
      <c r="W10" s="17">
        <f>[6]Janeiro!$C$26</f>
        <v>30.8</v>
      </c>
      <c r="X10" s="17">
        <f>[6]Janeiro!$C$27</f>
        <v>30.4</v>
      </c>
      <c r="Y10" s="17">
        <f>[6]Janeiro!$C$28</f>
        <v>30.7</v>
      </c>
      <c r="Z10" s="17">
        <f>[6]Janeiro!$C$29</f>
        <v>25.5</v>
      </c>
      <c r="AA10" s="17">
        <f>[6]Janeiro!$C$30</f>
        <v>31.9</v>
      </c>
      <c r="AB10" s="17">
        <f>[6]Janeiro!$C$31</f>
        <v>31.6</v>
      </c>
      <c r="AC10" s="17">
        <f>[6]Janeiro!$C$32</f>
        <v>31.1</v>
      </c>
      <c r="AD10" s="17">
        <f>[6]Janeiro!$C$33</f>
        <v>32.299999999999997</v>
      </c>
      <c r="AE10" s="17">
        <f>[6]Janeiro!$C$34</f>
        <v>32.799999999999997</v>
      </c>
      <c r="AF10" s="17">
        <f>[6]Janeiro!$C$35</f>
        <v>32.799999999999997</v>
      </c>
      <c r="AG10" s="33">
        <f t="shared" si="1"/>
        <v>33.1</v>
      </c>
      <c r="AH10" s="35">
        <f t="shared" si="2"/>
        <v>31.125806451612902</v>
      </c>
    </row>
    <row r="11" spans="1:38" ht="17.100000000000001" customHeight="1" x14ac:dyDescent="0.2">
      <c r="A11" s="15" t="s">
        <v>3</v>
      </c>
      <c r="B11" s="17">
        <f>[7]Janeiro!$C$5</f>
        <v>34.799999999999997</v>
      </c>
      <c r="C11" s="17">
        <f>[7]Janeiro!$C$6</f>
        <v>34.5</v>
      </c>
      <c r="D11" s="17">
        <f>[7]Janeiro!$C$7</f>
        <v>36</v>
      </c>
      <c r="E11" s="17">
        <f>[7]Janeiro!$C$8</f>
        <v>35.299999999999997</v>
      </c>
      <c r="F11" s="17">
        <f>[7]Janeiro!$C$9</f>
        <v>35.4</v>
      </c>
      <c r="G11" s="17">
        <f>[7]Janeiro!$C$10</f>
        <v>35.1</v>
      </c>
      <c r="H11" s="17">
        <f>[7]Janeiro!$C$11</f>
        <v>34.6</v>
      </c>
      <c r="I11" s="17">
        <f>[7]Janeiro!$C$12</f>
        <v>33.6</v>
      </c>
      <c r="J11" s="17">
        <f>[7]Janeiro!$C$13</f>
        <v>32.700000000000003</v>
      </c>
      <c r="K11" s="17">
        <f>[7]Janeiro!$C$14</f>
        <v>34.4</v>
      </c>
      <c r="L11" s="17">
        <f>[7]Janeiro!$C$15</f>
        <v>32</v>
      </c>
      <c r="M11" s="17">
        <f>[7]Janeiro!$C$16</f>
        <v>31.5</v>
      </c>
      <c r="N11" s="17">
        <f>[7]Janeiro!$C$17</f>
        <v>29.9</v>
      </c>
      <c r="O11" s="17">
        <f>[7]Janeiro!$C$18</f>
        <v>30.4</v>
      </c>
      <c r="P11" s="17">
        <f>[7]Janeiro!$C$19</f>
        <v>32</v>
      </c>
      <c r="Q11" s="17">
        <f>[7]Janeiro!$C$20</f>
        <v>32.299999999999997</v>
      </c>
      <c r="R11" s="17">
        <f>[7]Janeiro!$C$21</f>
        <v>33.799999999999997</v>
      </c>
      <c r="S11" s="17">
        <f>[7]Janeiro!$C$22</f>
        <v>31.1</v>
      </c>
      <c r="T11" s="17">
        <f>[7]Janeiro!$C$23</f>
        <v>33.299999999999997</v>
      </c>
      <c r="U11" s="17">
        <f>[7]Janeiro!$C$24</f>
        <v>33.4</v>
      </c>
      <c r="V11" s="17">
        <f>[7]Janeiro!$C$25</f>
        <v>29.7</v>
      </c>
      <c r="W11" s="17">
        <f>[7]Janeiro!$C$26</f>
        <v>31.2</v>
      </c>
      <c r="X11" s="17">
        <f>[7]Janeiro!$C$27</f>
        <v>32.4</v>
      </c>
      <c r="Y11" s="17">
        <f>[7]Janeiro!$C$28</f>
        <v>33.9</v>
      </c>
      <c r="Z11" s="17">
        <f>[7]Janeiro!$C$29</f>
        <v>31.1</v>
      </c>
      <c r="AA11" s="17">
        <f>[7]Janeiro!$C$30</f>
        <v>30.7</v>
      </c>
      <c r="AB11" s="17">
        <f>[7]Janeiro!$C$31</f>
        <v>33</v>
      </c>
      <c r="AC11" s="17">
        <f>[7]Janeiro!$C$32</f>
        <v>32.799999999999997</v>
      </c>
      <c r="AD11" s="17">
        <f>[7]Janeiro!$C$33</f>
        <v>33.799999999999997</v>
      </c>
      <c r="AE11" s="17">
        <f>[7]Janeiro!$C$34</f>
        <v>34.5</v>
      </c>
      <c r="AF11" s="17">
        <f>[7]Janeiro!$C$35</f>
        <v>35.299999999999997</v>
      </c>
      <c r="AG11" s="33">
        <f t="shared" si="1"/>
        <v>36</v>
      </c>
      <c r="AH11" s="35">
        <f t="shared" si="2"/>
        <v>33.048387096774185</v>
      </c>
      <c r="AL11" s="27" t="s">
        <v>54</v>
      </c>
    </row>
    <row r="12" spans="1:38" ht="17.100000000000001" customHeight="1" x14ac:dyDescent="0.2">
      <c r="A12" s="15" t="s">
        <v>4</v>
      </c>
      <c r="B12" s="17">
        <f>[8]Janeiro!$C$5</f>
        <v>30</v>
      </c>
      <c r="C12" s="17">
        <f>[8]Janeiro!$C$6</f>
        <v>31.2</v>
      </c>
      <c r="D12" s="17">
        <f>[8]Janeiro!$C$7</f>
        <v>32.5</v>
      </c>
      <c r="E12" s="17">
        <f>[8]Janeiro!$C$8</f>
        <v>32.5</v>
      </c>
      <c r="F12" s="17">
        <f>[8]Janeiro!$C$9</f>
        <v>31.2</v>
      </c>
      <c r="G12" s="17">
        <f>[8]Janeiro!$C$10</f>
        <v>32.4</v>
      </c>
      <c r="H12" s="17">
        <f>[8]Janeiro!$C$11</f>
        <v>31.1</v>
      </c>
      <c r="I12" s="17">
        <f>[8]Janeiro!$C$12</f>
        <v>31.3</v>
      </c>
      <c r="J12" s="17">
        <f>[8]Janeiro!$C$13</f>
        <v>29.9</v>
      </c>
      <c r="K12" s="17">
        <f>[8]Janeiro!$C$14</f>
        <v>31.8</v>
      </c>
      <c r="L12" s="17">
        <f>[8]Janeiro!$C$15</f>
        <v>29.4</v>
      </c>
      <c r="M12" s="17">
        <f>[8]Janeiro!$C$16</f>
        <v>29.5</v>
      </c>
      <c r="N12" s="17">
        <f>[8]Janeiro!$C$17</f>
        <v>26.4</v>
      </c>
      <c r="O12" s="17">
        <f>[8]Janeiro!$C$18</f>
        <v>28.8</v>
      </c>
      <c r="P12" s="17">
        <f>[8]Janeiro!$C$19</f>
        <v>30.1</v>
      </c>
      <c r="Q12" s="17">
        <f>[8]Janeiro!$C$20</f>
        <v>29.5</v>
      </c>
      <c r="R12" s="17">
        <f>[8]Janeiro!$C$21</f>
        <v>30.4</v>
      </c>
      <c r="S12" s="17">
        <f>[8]Janeiro!$C$22</f>
        <v>28.4</v>
      </c>
      <c r="T12" s="17">
        <f>[8]Janeiro!$C$23</f>
        <v>29</v>
      </c>
      <c r="U12" s="17">
        <f>[8]Janeiro!$C$24</f>
        <v>30.7</v>
      </c>
      <c r="V12" s="17">
        <f>[8]Janeiro!$C$25</f>
        <v>27.9</v>
      </c>
      <c r="W12" s="17">
        <f>[8]Janeiro!$C$26</f>
        <v>27</v>
      </c>
      <c r="X12" s="17">
        <f>[8]Janeiro!$C$27</f>
        <v>29.9</v>
      </c>
      <c r="Y12" s="17">
        <f>[8]Janeiro!$C$28</f>
        <v>29.6</v>
      </c>
      <c r="Z12" s="17">
        <f>[8]Janeiro!$C$29</f>
        <v>23.8</v>
      </c>
      <c r="AA12" s="17">
        <f>[8]Janeiro!$C$30</f>
        <v>28.1</v>
      </c>
      <c r="AB12" s="17">
        <f>[8]Janeiro!$C$31</f>
        <v>29.1</v>
      </c>
      <c r="AC12" s="17">
        <f>[8]Janeiro!$C$32</f>
        <v>30.2</v>
      </c>
      <c r="AD12" s="17">
        <f>[8]Janeiro!$C$33</f>
        <v>29.9</v>
      </c>
      <c r="AE12" s="17">
        <f>[8]Janeiro!$C$34</f>
        <v>30.8</v>
      </c>
      <c r="AF12" s="17">
        <f>[8]Janeiro!$C$35</f>
        <v>31.4</v>
      </c>
      <c r="AG12" s="33">
        <f t="shared" si="1"/>
        <v>32.5</v>
      </c>
      <c r="AH12" s="35">
        <f t="shared" si="2"/>
        <v>29.799999999999997</v>
      </c>
    </row>
    <row r="13" spans="1:38" ht="17.100000000000001" customHeight="1" x14ac:dyDescent="0.2">
      <c r="A13" s="15" t="s">
        <v>5</v>
      </c>
      <c r="B13" s="17">
        <f>[9]Janeiro!$C$5</f>
        <v>33.4</v>
      </c>
      <c r="C13" s="17">
        <f>[9]Janeiro!$C$6</f>
        <v>34.6</v>
      </c>
      <c r="D13" s="17">
        <f>[9]Janeiro!$C$7</f>
        <v>34.6</v>
      </c>
      <c r="E13" s="17">
        <f>[9]Janeiro!$C$8</f>
        <v>30</v>
      </c>
      <c r="F13" s="17">
        <f>[9]Janeiro!$C$9</f>
        <v>34.200000000000003</v>
      </c>
      <c r="G13" s="17">
        <f>[9]Janeiro!$C$10</f>
        <v>34.4</v>
      </c>
      <c r="H13" s="17">
        <f>[9]Janeiro!$C$11</f>
        <v>33.200000000000003</v>
      </c>
      <c r="I13" s="17">
        <f>[9]Janeiro!$C$12</f>
        <v>33.1</v>
      </c>
      <c r="J13" s="17">
        <f>[9]Janeiro!$C$13</f>
        <v>33.200000000000003</v>
      </c>
      <c r="K13" s="17">
        <f>[9]Janeiro!$C$14</f>
        <v>34.4</v>
      </c>
      <c r="L13" s="17">
        <f>[9]Janeiro!$C$15</f>
        <v>36.1</v>
      </c>
      <c r="M13" s="17">
        <f>[9]Janeiro!$C$16</f>
        <v>33.5</v>
      </c>
      <c r="N13" s="17">
        <f>[9]Janeiro!$C$17</f>
        <v>32.5</v>
      </c>
      <c r="O13" s="17">
        <f>[9]Janeiro!$C$18</f>
        <v>33.9</v>
      </c>
      <c r="P13" s="17">
        <f>[9]Janeiro!$C$19</f>
        <v>30.2</v>
      </c>
      <c r="Q13" s="17">
        <f>[9]Janeiro!$C$20</f>
        <v>33.200000000000003</v>
      </c>
      <c r="R13" s="17">
        <f>[9]Janeiro!$C$21</f>
        <v>32.799999999999997</v>
      </c>
      <c r="S13" s="17">
        <f>[9]Janeiro!$C$22</f>
        <v>33.4</v>
      </c>
      <c r="T13" s="17">
        <f>[9]Janeiro!$C$23</f>
        <v>31.6</v>
      </c>
      <c r="U13" s="17">
        <f>[9]Janeiro!$C$24</f>
        <v>30.6</v>
      </c>
      <c r="V13" s="17">
        <f>[9]Janeiro!$C$25</f>
        <v>30.4</v>
      </c>
      <c r="W13" s="17">
        <f>[9]Janeiro!$C$26</f>
        <v>31.5</v>
      </c>
      <c r="X13" s="17">
        <f>[9]Janeiro!$C$27</f>
        <v>31.9</v>
      </c>
      <c r="Y13" s="17">
        <f>[9]Janeiro!$C$28</f>
        <v>32.5</v>
      </c>
      <c r="Z13" s="17">
        <f>[9]Janeiro!$C$29</f>
        <v>31.3</v>
      </c>
      <c r="AA13" s="17">
        <f>[9]Janeiro!$C$30</f>
        <v>24.2</v>
      </c>
      <c r="AB13" s="17">
        <f>[9]Janeiro!$C$31</f>
        <v>31.5</v>
      </c>
      <c r="AC13" s="17">
        <f>[9]Janeiro!$C$32</f>
        <v>33.4</v>
      </c>
      <c r="AD13" s="17">
        <f>[9]Janeiro!$C$33</f>
        <v>34</v>
      </c>
      <c r="AE13" s="17">
        <f>[9]Janeiro!$C$34</f>
        <v>34.4</v>
      </c>
      <c r="AF13" s="17">
        <f>[9]Janeiro!$C$35</f>
        <v>34.4</v>
      </c>
      <c r="AG13" s="33">
        <f t="shared" si="1"/>
        <v>36.1</v>
      </c>
      <c r="AH13" s="35">
        <f t="shared" si="2"/>
        <v>32.658064516129031</v>
      </c>
    </row>
    <row r="14" spans="1:38" ht="17.100000000000001" customHeight="1" x14ac:dyDescent="0.2">
      <c r="A14" s="15" t="s">
        <v>50</v>
      </c>
      <c r="B14" s="17">
        <f>[10]Janeiro!$C$5</f>
        <v>32.200000000000003</v>
      </c>
      <c r="C14" s="17">
        <f>[10]Janeiro!$C$6</f>
        <v>31.8</v>
      </c>
      <c r="D14" s="17">
        <f>[10]Janeiro!$C$7</f>
        <v>33.200000000000003</v>
      </c>
      <c r="E14" s="17">
        <f>[10]Janeiro!$C$8</f>
        <v>34</v>
      </c>
      <c r="F14" s="17">
        <f>[10]Janeiro!$C$9</f>
        <v>34.200000000000003</v>
      </c>
      <c r="G14" s="17">
        <f>[10]Janeiro!$C$10</f>
        <v>33.200000000000003</v>
      </c>
      <c r="H14" s="17">
        <f>[10]Janeiro!$C$11</f>
        <v>30.6</v>
      </c>
      <c r="I14" s="17">
        <f>[10]Janeiro!$C$12</f>
        <v>30.4</v>
      </c>
      <c r="J14" s="17">
        <f>[10]Janeiro!$C$13</f>
        <v>30.3</v>
      </c>
      <c r="K14" s="17">
        <f>[10]Janeiro!$C$14</f>
        <v>33</v>
      </c>
      <c r="L14" s="17">
        <f>[10]Janeiro!$C$15</f>
        <v>30.5</v>
      </c>
      <c r="M14" s="17">
        <f>[10]Janeiro!$C$16</f>
        <v>30.8</v>
      </c>
      <c r="N14" s="17">
        <f>[10]Janeiro!$C$17</f>
        <v>27.9</v>
      </c>
      <c r="O14" s="17">
        <f>[10]Janeiro!$C$18</f>
        <v>29.6</v>
      </c>
      <c r="P14" s="17">
        <f>[10]Janeiro!$C$19</f>
        <v>29.4</v>
      </c>
      <c r="Q14" s="17">
        <f>[10]Janeiro!$C$20</f>
        <v>30.9</v>
      </c>
      <c r="R14" s="17">
        <f>[10]Janeiro!$C$21</f>
        <v>32</v>
      </c>
      <c r="S14" s="17">
        <f>[10]Janeiro!$C$22</f>
        <v>28.9</v>
      </c>
      <c r="T14" s="17">
        <f>[10]Janeiro!$C$23</f>
        <v>30.1</v>
      </c>
      <c r="U14" s="17">
        <f>[10]Janeiro!$C$24</f>
        <v>31.4</v>
      </c>
      <c r="V14" s="17">
        <f>[10]Janeiro!$C$25</f>
        <v>29.1</v>
      </c>
      <c r="W14" s="17">
        <f>[10]Janeiro!$C$26</f>
        <v>26.2</v>
      </c>
      <c r="X14" s="17">
        <f>[10]Janeiro!$C$27</f>
        <v>29.7</v>
      </c>
      <c r="Y14" s="17">
        <f>[10]Janeiro!$C$28</f>
        <v>29.8</v>
      </c>
      <c r="Z14" s="17">
        <f>[10]Janeiro!$C$29</f>
        <v>26.3</v>
      </c>
      <c r="AA14" s="17">
        <f>[10]Janeiro!$C$30</f>
        <v>30.8</v>
      </c>
      <c r="AB14" s="17">
        <f>[10]Janeiro!$C$31</f>
        <v>29.5</v>
      </c>
      <c r="AC14" s="17">
        <f>[10]Janeiro!$C$32</f>
        <v>31.5</v>
      </c>
      <c r="AD14" s="17">
        <f>[10]Janeiro!$C$33</f>
        <v>31.2</v>
      </c>
      <c r="AE14" s="17">
        <f>[10]Janeiro!$C$34</f>
        <v>31.9</v>
      </c>
      <c r="AF14" s="17">
        <f>[10]Janeiro!$C$35</f>
        <v>33</v>
      </c>
      <c r="AG14" s="33">
        <f>MAX(B14:AF14)</f>
        <v>34.200000000000003</v>
      </c>
      <c r="AH14" s="35">
        <f>AVERAGE(B14:AF14)</f>
        <v>30.754838709677419</v>
      </c>
    </row>
    <row r="15" spans="1:38" ht="17.100000000000001" customHeight="1" x14ac:dyDescent="0.2">
      <c r="A15" s="15" t="s">
        <v>6</v>
      </c>
      <c r="B15" s="17">
        <f>[11]Janeiro!$C$5</f>
        <v>33.700000000000003</v>
      </c>
      <c r="C15" s="17">
        <f>[11]Janeiro!$C$6</f>
        <v>35.700000000000003</v>
      </c>
      <c r="D15" s="17">
        <f>[11]Janeiro!$C$7</f>
        <v>36.9</v>
      </c>
      <c r="E15" s="17">
        <f>[11]Janeiro!$C$8</f>
        <v>34.5</v>
      </c>
      <c r="F15" s="17">
        <f>[11]Janeiro!$C$9</f>
        <v>35.9</v>
      </c>
      <c r="G15" s="17">
        <f>[11]Janeiro!$C$10</f>
        <v>34.9</v>
      </c>
      <c r="H15" s="17">
        <f>[11]Janeiro!$C$11</f>
        <v>33.6</v>
      </c>
      <c r="I15" s="17">
        <f>[11]Janeiro!$C$12</f>
        <v>33.6</v>
      </c>
      <c r="J15" s="17">
        <f>[11]Janeiro!$C$13</f>
        <v>33.700000000000003</v>
      </c>
      <c r="K15" s="17">
        <f>[11]Janeiro!$C$14</f>
        <v>35.700000000000003</v>
      </c>
      <c r="L15" s="17">
        <f>[11]Janeiro!$C$15</f>
        <v>35.200000000000003</v>
      </c>
      <c r="M15" s="17">
        <f>[11]Janeiro!$C$16</f>
        <v>32.1</v>
      </c>
      <c r="N15" s="17">
        <f>[11]Janeiro!$C$17</f>
        <v>32</v>
      </c>
      <c r="O15" s="17">
        <f>[11]Janeiro!$C$18</f>
        <v>34.4</v>
      </c>
      <c r="P15" s="17">
        <f>[11]Janeiro!$C$19</f>
        <v>34.1</v>
      </c>
      <c r="Q15" s="17">
        <f>[11]Janeiro!$C$20</f>
        <v>32.5</v>
      </c>
      <c r="R15" s="17">
        <f>[11]Janeiro!$C$21</f>
        <v>34.700000000000003</v>
      </c>
      <c r="S15" s="17">
        <f>[11]Janeiro!$C$22</f>
        <v>33</v>
      </c>
      <c r="T15" s="17">
        <f>[11]Janeiro!$C$23</f>
        <v>30.2</v>
      </c>
      <c r="U15" s="17">
        <f>[11]Janeiro!$C$24</f>
        <v>31.9</v>
      </c>
      <c r="V15" s="17">
        <f>[11]Janeiro!$C$25</f>
        <v>30.6</v>
      </c>
      <c r="W15" s="17">
        <f>[11]Janeiro!$C$26</f>
        <v>31.3</v>
      </c>
      <c r="X15" s="17">
        <f>[11]Janeiro!$C$27</f>
        <v>31</v>
      </c>
      <c r="Y15" s="17">
        <f>[11]Janeiro!$C$28</f>
        <v>31</v>
      </c>
      <c r="Z15" s="17">
        <f>[11]Janeiro!$C$29</f>
        <v>26.3</v>
      </c>
      <c r="AA15" s="17">
        <f>[11]Janeiro!$C$30</f>
        <v>32</v>
      </c>
      <c r="AB15" s="17">
        <f>[11]Janeiro!$C$31</f>
        <v>32.6</v>
      </c>
      <c r="AC15" s="17">
        <f>[11]Janeiro!$C$32</f>
        <v>33.799999999999997</v>
      </c>
      <c r="AD15" s="17">
        <f>[11]Janeiro!$C$33</f>
        <v>33</v>
      </c>
      <c r="AE15" s="17">
        <f>[11]Janeiro!$C$34</f>
        <v>34.700000000000003</v>
      </c>
      <c r="AF15" s="17">
        <f>[11]Janeiro!$C$35</f>
        <v>35.4</v>
      </c>
      <c r="AG15" s="33">
        <f t="shared" si="1"/>
        <v>36.9</v>
      </c>
      <c r="AH15" s="35">
        <f t="shared" si="2"/>
        <v>33.225806451612904</v>
      </c>
    </row>
    <row r="16" spans="1:38" ht="17.100000000000001" customHeight="1" x14ac:dyDescent="0.2">
      <c r="A16" s="15" t="s">
        <v>7</v>
      </c>
      <c r="B16" s="17">
        <f>[12]Janeiro!$C$5</f>
        <v>27.2</v>
      </c>
      <c r="C16" s="17">
        <f>[12]Janeiro!$C$6</f>
        <v>33.200000000000003</v>
      </c>
      <c r="D16" s="17">
        <f>[12]Janeiro!$C$7</f>
        <v>32.9</v>
      </c>
      <c r="E16" s="17">
        <f>[12]Janeiro!$C$8</f>
        <v>29.3</v>
      </c>
      <c r="F16" s="17">
        <f>[12]Janeiro!$C$9</f>
        <v>32.700000000000003</v>
      </c>
      <c r="G16" s="17">
        <f>[12]Janeiro!$C$10</f>
        <v>29.7</v>
      </c>
      <c r="H16" s="17">
        <f>[12]Janeiro!$C$11</f>
        <v>31.6</v>
      </c>
      <c r="I16" s="17">
        <f>[12]Janeiro!$C$12</f>
        <v>32.299999999999997</v>
      </c>
      <c r="J16" s="17">
        <f>[12]Janeiro!$C$13</f>
        <v>30.7</v>
      </c>
      <c r="K16" s="17">
        <f>[12]Janeiro!$C$14</f>
        <v>33.1</v>
      </c>
      <c r="L16" s="17">
        <f>[12]Janeiro!$C$15</f>
        <v>33.6</v>
      </c>
      <c r="M16" s="17">
        <f>[12]Janeiro!$C$16</f>
        <v>30.6</v>
      </c>
      <c r="N16" s="17">
        <f>[12]Janeiro!$C$17</f>
        <v>29.1</v>
      </c>
      <c r="O16" s="17">
        <f>[12]Janeiro!$C$18</f>
        <v>27.3</v>
      </c>
      <c r="P16" s="17">
        <f>[12]Janeiro!$C$19</f>
        <v>27.7</v>
      </c>
      <c r="Q16" s="17">
        <f>[12]Janeiro!$C$20</f>
        <v>28.6</v>
      </c>
      <c r="R16" s="17">
        <f>[12]Janeiro!$C$21</f>
        <v>30.3</v>
      </c>
      <c r="S16" s="17">
        <f>[12]Janeiro!$C$22</f>
        <v>32.1</v>
      </c>
      <c r="T16" s="17">
        <f>[12]Janeiro!$C$23</f>
        <v>32.9</v>
      </c>
      <c r="U16" s="17">
        <f>[12]Janeiro!$C$24</f>
        <v>33.700000000000003</v>
      </c>
      <c r="V16" s="17">
        <f>[12]Janeiro!$C$25</f>
        <v>32.700000000000003</v>
      </c>
      <c r="W16" s="17">
        <f>[12]Janeiro!$C$26</f>
        <v>32.4</v>
      </c>
      <c r="X16" s="17">
        <f>[12]Janeiro!$C$27</f>
        <v>31.3</v>
      </c>
      <c r="Y16" s="17">
        <f>[12]Janeiro!$C$28</f>
        <v>31.8</v>
      </c>
      <c r="Z16" s="17">
        <f>[12]Janeiro!$C$29</f>
        <v>26.5</v>
      </c>
      <c r="AA16" s="17">
        <f>[12]Janeiro!$C$30</f>
        <v>31.8</v>
      </c>
      <c r="AB16" s="17">
        <f>[12]Janeiro!$C$31</f>
        <v>31.8</v>
      </c>
      <c r="AC16" s="17">
        <f>[12]Janeiro!$C$32</f>
        <v>32.700000000000003</v>
      </c>
      <c r="AD16" s="17">
        <f>[12]Janeiro!$C$33</f>
        <v>33.5</v>
      </c>
      <c r="AE16" s="17">
        <f>[12]Janeiro!$C$34</f>
        <v>33</v>
      </c>
      <c r="AF16" s="17">
        <f>[12]Janeiro!$C$35</f>
        <v>34.5</v>
      </c>
      <c r="AG16" s="33">
        <f t="shared" si="1"/>
        <v>34.5</v>
      </c>
      <c r="AH16" s="35">
        <f t="shared" si="2"/>
        <v>31.309677419354838</v>
      </c>
    </row>
    <row r="17" spans="1:36" ht="17.100000000000001" customHeight="1" x14ac:dyDescent="0.2">
      <c r="A17" s="15" t="s">
        <v>8</v>
      </c>
      <c r="B17" s="17">
        <f>[13]Janeiro!$C$5</f>
        <v>26.2</v>
      </c>
      <c r="C17" s="17">
        <f>[13]Janeiro!$C$6</f>
        <v>33.6</v>
      </c>
      <c r="D17" s="17">
        <f>[13]Janeiro!$C$7</f>
        <v>33.799999999999997</v>
      </c>
      <c r="E17" s="17">
        <f>[13]Janeiro!$C$8</f>
        <v>28.8</v>
      </c>
      <c r="F17" s="17">
        <f>[13]Janeiro!$C$9</f>
        <v>31.5</v>
      </c>
      <c r="G17" s="17">
        <f>[13]Janeiro!$C$10</f>
        <v>31.3</v>
      </c>
      <c r="H17" s="17">
        <f>[13]Janeiro!$C$11</f>
        <v>32.799999999999997</v>
      </c>
      <c r="I17" s="17">
        <f>[13]Janeiro!$C$12</f>
        <v>28</v>
      </c>
      <c r="J17" s="17">
        <f>[13]Janeiro!$C$13</f>
        <v>32.299999999999997</v>
      </c>
      <c r="K17" s="17">
        <f>[13]Janeiro!$C$14</f>
        <v>34</v>
      </c>
      <c r="L17" s="17">
        <f>[13]Janeiro!$C$15</f>
        <v>35.1</v>
      </c>
      <c r="M17" s="17">
        <f>[13]Janeiro!$C$16</f>
        <v>30.9</v>
      </c>
      <c r="N17" s="17">
        <f>[13]Janeiro!$C$17</f>
        <v>29.9</v>
      </c>
      <c r="O17" s="17">
        <f>[13]Janeiro!$C$18</f>
        <v>29.7</v>
      </c>
      <c r="P17" s="17">
        <f>[13]Janeiro!$C$19</f>
        <v>29.8</v>
      </c>
      <c r="Q17" s="17">
        <f>[13]Janeiro!$C$20</f>
        <v>31.4</v>
      </c>
      <c r="R17" s="17">
        <f>[13]Janeiro!$C$21</f>
        <v>34.200000000000003</v>
      </c>
      <c r="S17" s="17">
        <f>[13]Janeiro!$C$22</f>
        <v>33.1</v>
      </c>
      <c r="T17" s="17">
        <f>[13]Janeiro!$C$23</f>
        <v>33.9</v>
      </c>
      <c r="U17" s="17">
        <f>[13]Janeiro!$C$24</f>
        <v>34.6</v>
      </c>
      <c r="V17" s="17">
        <f>[13]Janeiro!$C$25</f>
        <v>35.700000000000003</v>
      </c>
      <c r="W17" s="17">
        <f>[13]Janeiro!$C$26</f>
        <v>34</v>
      </c>
      <c r="X17" s="17">
        <f>[13]Janeiro!$C$27</f>
        <v>33.1</v>
      </c>
      <c r="Y17" s="17">
        <f>[13]Janeiro!$C$28</f>
        <v>36</v>
      </c>
      <c r="Z17" s="17">
        <f>[13]Janeiro!$C$29</f>
        <v>31.7</v>
      </c>
      <c r="AA17" s="17">
        <f>[13]Janeiro!$C$30</f>
        <v>33.6</v>
      </c>
      <c r="AB17" s="17">
        <f>[13]Janeiro!$C$31</f>
        <v>33.799999999999997</v>
      </c>
      <c r="AC17" s="17">
        <f>[13]Janeiro!$C$32</f>
        <v>34.299999999999997</v>
      </c>
      <c r="AD17" s="17">
        <f>[13]Janeiro!$C$33</f>
        <v>35.299999999999997</v>
      </c>
      <c r="AE17" s="17">
        <f>[13]Janeiro!$C$34</f>
        <v>35.5</v>
      </c>
      <c r="AF17" s="17">
        <f>[13]Janeiro!$C$35</f>
        <v>37</v>
      </c>
      <c r="AG17" s="33">
        <f>MAX(B17:AF17)</f>
        <v>37</v>
      </c>
      <c r="AH17" s="35">
        <f>AVERAGE(B17:AF17)</f>
        <v>32.738709677419351</v>
      </c>
    </row>
    <row r="18" spans="1:36" ht="17.100000000000001" customHeight="1" x14ac:dyDescent="0.2">
      <c r="A18" s="15" t="s">
        <v>9</v>
      </c>
      <c r="B18" s="48" t="str">
        <f>[14]Janeiro!$C$5</f>
        <v>*</v>
      </c>
      <c r="C18" s="48" t="str">
        <f>[14]Janeiro!$C$6</f>
        <v>*</v>
      </c>
      <c r="D18" s="48" t="str">
        <f>[14]Janeiro!$C$7</f>
        <v>*</v>
      </c>
      <c r="E18" s="48" t="str">
        <f>[14]Janeiro!$C$8</f>
        <v>*</v>
      </c>
      <c r="F18" s="48" t="str">
        <f>[14]Janeiro!$C$9</f>
        <v>*</v>
      </c>
      <c r="G18" s="48" t="str">
        <f>[14]Janeiro!$C$10</f>
        <v>*</v>
      </c>
      <c r="H18" s="48" t="str">
        <f>[14]Janeiro!$C$11</f>
        <v>*</v>
      </c>
      <c r="I18" s="48" t="str">
        <f>[14]Janeiro!$C$12</f>
        <v>*</v>
      </c>
      <c r="J18" s="48" t="str">
        <f>[14]Janeiro!$C$13</f>
        <v>*</v>
      </c>
      <c r="K18" s="48" t="str">
        <f>[14]Janeiro!$C$14</f>
        <v>*</v>
      </c>
      <c r="L18" s="48" t="str">
        <f>[14]Janeiro!$C$15</f>
        <v>*</v>
      </c>
      <c r="M18" s="48" t="str">
        <f>[14]Janeiro!$C$16</f>
        <v>*</v>
      </c>
      <c r="N18" s="48" t="str">
        <f>[14]Janeiro!$C$17</f>
        <v>*</v>
      </c>
      <c r="O18" s="48" t="str">
        <f>[14]Janeiro!$C$18</f>
        <v>*</v>
      </c>
      <c r="P18" s="48" t="str">
        <f>[14]Janeiro!$C$19</f>
        <v>*</v>
      </c>
      <c r="Q18" s="48" t="str">
        <f>[14]Janeiro!$C$20</f>
        <v>*</v>
      </c>
      <c r="R18" s="48" t="str">
        <f>[14]Janeiro!$C$21</f>
        <v>*</v>
      </c>
      <c r="S18" s="48" t="str">
        <f>[14]Janeiro!$C$22</f>
        <v>*</v>
      </c>
      <c r="T18" s="48" t="str">
        <f>[14]Janeiro!$C$23</f>
        <v>*</v>
      </c>
      <c r="U18" s="48" t="str">
        <f>[14]Janeiro!$C$24</f>
        <v>*</v>
      </c>
      <c r="V18" s="48" t="str">
        <f>[14]Janeiro!$C$25</f>
        <v>*</v>
      </c>
      <c r="W18" s="48" t="str">
        <f>[14]Janeiro!$C$26</f>
        <v>*</v>
      </c>
      <c r="X18" s="48" t="str">
        <f>[14]Janeiro!$C$27</f>
        <v>*</v>
      </c>
      <c r="Y18" s="48" t="str">
        <f>[14]Janeiro!$C$28</f>
        <v>*</v>
      </c>
      <c r="Z18" s="48" t="str">
        <f>[14]Janeiro!$C$29</f>
        <v>*</v>
      </c>
      <c r="AA18" s="48" t="str">
        <f>[14]Janeiro!$C$30</f>
        <v>*</v>
      </c>
      <c r="AB18" s="48" t="str">
        <f>[14]Janeiro!$C$31</f>
        <v>*</v>
      </c>
      <c r="AC18" s="48" t="str">
        <f>[14]Janeiro!$C$32</f>
        <v>*</v>
      </c>
      <c r="AD18" s="48" t="str">
        <f>[14]Janeiro!$C$33</f>
        <v>*</v>
      </c>
      <c r="AE18" s="48" t="str">
        <f>[14]Janeiro!$C$34</f>
        <v>*</v>
      </c>
      <c r="AF18" s="48" t="str">
        <f>[14]Janeiro!$C$35</f>
        <v>*</v>
      </c>
      <c r="AG18" s="61" t="s">
        <v>63</v>
      </c>
      <c r="AH18" s="42" t="s">
        <v>63</v>
      </c>
    </row>
    <row r="19" spans="1:36" ht="17.100000000000001" customHeight="1" x14ac:dyDescent="0.2">
      <c r="A19" s="15" t="s">
        <v>49</v>
      </c>
      <c r="B19" s="17">
        <f>[15]Janeiro!$C$5</f>
        <v>31.9</v>
      </c>
      <c r="C19" s="17">
        <f>[15]Janeiro!$C$6</f>
        <v>33.700000000000003</v>
      </c>
      <c r="D19" s="17">
        <f>[15]Janeiro!$C$7</f>
        <v>34.1</v>
      </c>
      <c r="E19" s="17">
        <f>[15]Janeiro!$C$8</f>
        <v>32.299999999999997</v>
      </c>
      <c r="F19" s="17">
        <f>[15]Janeiro!$C$9</f>
        <v>34.5</v>
      </c>
      <c r="G19" s="17">
        <f>[15]Janeiro!$C$10</f>
        <v>33.299999999999997</v>
      </c>
      <c r="H19" s="17">
        <f>[15]Janeiro!$C$11</f>
        <v>33</v>
      </c>
      <c r="I19" s="17">
        <f>[15]Janeiro!$C$12</f>
        <v>32.1</v>
      </c>
      <c r="J19" s="17">
        <f>[15]Janeiro!$C$13</f>
        <v>33.4</v>
      </c>
      <c r="K19" s="17">
        <f>[15]Janeiro!$C$14</f>
        <v>34.700000000000003</v>
      </c>
      <c r="L19" s="17">
        <f>[15]Janeiro!$C$15</f>
        <v>35.200000000000003</v>
      </c>
      <c r="M19" s="17">
        <f>[15]Janeiro!$C$16</f>
        <v>32.299999999999997</v>
      </c>
      <c r="N19" s="17">
        <f>[15]Janeiro!$C$17</f>
        <v>31.4</v>
      </c>
      <c r="O19" s="17">
        <f>[15]Janeiro!$C$18</f>
        <v>31.3</v>
      </c>
      <c r="P19" s="17">
        <f>[15]Janeiro!$C$19</f>
        <v>29.1</v>
      </c>
      <c r="Q19" s="17">
        <f>[15]Janeiro!$C$20</f>
        <v>30.6</v>
      </c>
      <c r="R19" s="17">
        <f>[15]Janeiro!$C$21</f>
        <v>32.6</v>
      </c>
      <c r="S19" s="17">
        <f>[15]Janeiro!$C$22</f>
        <v>32.700000000000003</v>
      </c>
      <c r="T19" s="17">
        <f>[15]Janeiro!$C$23</f>
        <v>33</v>
      </c>
      <c r="U19" s="17">
        <f>[15]Janeiro!$C$24</f>
        <v>33.299999999999997</v>
      </c>
      <c r="V19" s="17">
        <f>[15]Janeiro!$C$25</f>
        <v>32.5</v>
      </c>
      <c r="W19" s="17">
        <f>[15]Janeiro!$C$26</f>
        <v>33</v>
      </c>
      <c r="X19" s="17">
        <f>[15]Janeiro!$C$27</f>
        <v>31.5</v>
      </c>
      <c r="Y19" s="17">
        <f>[15]Janeiro!$C$28</f>
        <v>33.299999999999997</v>
      </c>
      <c r="Z19" s="17">
        <f>[15]Janeiro!$C$29</f>
        <v>29.1</v>
      </c>
      <c r="AA19" s="17">
        <f>[15]Janeiro!$C$30</f>
        <v>31.9</v>
      </c>
      <c r="AB19" s="17">
        <f>[15]Janeiro!$C$31</f>
        <v>32.1</v>
      </c>
      <c r="AC19" s="17">
        <f>[15]Janeiro!$C$32</f>
        <v>34.1</v>
      </c>
      <c r="AD19" s="17">
        <f>[15]Janeiro!$C$33</f>
        <v>34</v>
      </c>
      <c r="AE19" s="17">
        <f>[15]Janeiro!$C$34</f>
        <v>34.700000000000003</v>
      </c>
      <c r="AF19" s="17">
        <f>[15]Janeiro!$C$35</f>
        <v>35.299999999999997</v>
      </c>
      <c r="AG19" s="33">
        <f>MAX(B19:AF19)</f>
        <v>35.299999999999997</v>
      </c>
      <c r="AH19" s="35">
        <f>AVERAGE(B19:AF19)</f>
        <v>32.774193548387096</v>
      </c>
    </row>
    <row r="20" spans="1:36" ht="17.100000000000001" customHeight="1" x14ac:dyDescent="0.2">
      <c r="A20" s="15" t="s">
        <v>10</v>
      </c>
      <c r="B20" s="17">
        <f>[16]Janeiro!$C$5</f>
        <v>28.4</v>
      </c>
      <c r="C20" s="17">
        <f>[16]Janeiro!$C$6</f>
        <v>33.9</v>
      </c>
      <c r="D20" s="17">
        <f>[16]Janeiro!$C$7</f>
        <v>33.9</v>
      </c>
      <c r="E20" s="17">
        <f>[16]Janeiro!$C$8</f>
        <v>29.6</v>
      </c>
      <c r="F20" s="17">
        <f>[16]Janeiro!$C$9</f>
        <v>33.700000000000003</v>
      </c>
      <c r="G20" s="17">
        <f>[16]Janeiro!$C$10</f>
        <v>32.1</v>
      </c>
      <c r="H20" s="17">
        <f>[16]Janeiro!$C$11</f>
        <v>33.799999999999997</v>
      </c>
      <c r="I20" s="17">
        <f>[16]Janeiro!$C$12</f>
        <v>31</v>
      </c>
      <c r="J20" s="17">
        <f>[16]Janeiro!$C$13</f>
        <v>32.4</v>
      </c>
      <c r="K20" s="17">
        <f>[16]Janeiro!$C$14</f>
        <v>34.6</v>
      </c>
      <c r="L20" s="17">
        <f>[16]Janeiro!$C$15</f>
        <v>35.9</v>
      </c>
      <c r="M20" s="17">
        <f>[16]Janeiro!$C$16</f>
        <v>30.9</v>
      </c>
      <c r="N20" s="17">
        <f>[16]Janeiro!$C$17</f>
        <v>30.1</v>
      </c>
      <c r="O20" s="17">
        <f>[16]Janeiro!$C$18</f>
        <v>29.2</v>
      </c>
      <c r="P20" s="17">
        <f>[16]Janeiro!$C$19</f>
        <v>30.1</v>
      </c>
      <c r="Q20" s="17">
        <f>[16]Janeiro!$C$20</f>
        <v>30.2</v>
      </c>
      <c r="R20" s="17">
        <f>[16]Janeiro!$C$21</f>
        <v>32.799999999999997</v>
      </c>
      <c r="S20" s="17">
        <f>[16]Janeiro!$C$22</f>
        <v>33.299999999999997</v>
      </c>
      <c r="T20" s="17">
        <f>[16]Janeiro!$C$23</f>
        <v>33.6</v>
      </c>
      <c r="U20" s="17">
        <f>[16]Janeiro!$C$24</f>
        <v>34.700000000000003</v>
      </c>
      <c r="V20" s="17">
        <f>[16]Janeiro!$C$25</f>
        <v>34.6</v>
      </c>
      <c r="W20" s="17">
        <f>[16]Janeiro!$C$26</f>
        <v>33.299999999999997</v>
      </c>
      <c r="X20" s="17">
        <f>[16]Janeiro!$C$27</f>
        <v>32.200000000000003</v>
      </c>
      <c r="Y20" s="17">
        <f>[16]Janeiro!$C$28</f>
        <v>33.700000000000003</v>
      </c>
      <c r="Z20" s="17">
        <f>[16]Janeiro!$C$29</f>
        <v>27.5</v>
      </c>
      <c r="AA20" s="17">
        <f>[16]Janeiro!$C$30</f>
        <v>32.9</v>
      </c>
      <c r="AB20" s="17">
        <f>[16]Janeiro!$C$31</f>
        <v>33</v>
      </c>
      <c r="AC20" s="17">
        <f>[16]Janeiro!$C$32</f>
        <v>34.200000000000003</v>
      </c>
      <c r="AD20" s="17">
        <f>[16]Janeiro!$C$33</f>
        <v>35.1</v>
      </c>
      <c r="AE20" s="17">
        <f>[16]Janeiro!$C$34</f>
        <v>35.5</v>
      </c>
      <c r="AF20" s="17">
        <f>[16]Janeiro!$C$35</f>
        <v>35.799999999999997</v>
      </c>
      <c r="AG20" s="33">
        <f t="shared" ref="AG20:AG30" si="5">MAX(B20:AF20)</f>
        <v>35.9</v>
      </c>
      <c r="AH20" s="35">
        <f t="shared" ref="AH20:AH30" si="6">AVERAGE(B20:AF20)</f>
        <v>32.645161290322584</v>
      </c>
    </row>
    <row r="21" spans="1:36" ht="17.100000000000001" customHeight="1" x14ac:dyDescent="0.2">
      <c r="A21" s="15" t="s">
        <v>11</v>
      </c>
      <c r="B21" s="17">
        <f>[17]Janeiro!$C$5</f>
        <v>27.7</v>
      </c>
      <c r="C21" s="17">
        <f>[17]Janeiro!$C$6</f>
        <v>34.200000000000003</v>
      </c>
      <c r="D21" s="17">
        <f>[17]Janeiro!$C$7</f>
        <v>34.200000000000003</v>
      </c>
      <c r="E21" s="17">
        <f>[17]Janeiro!$C$8</f>
        <v>30.2</v>
      </c>
      <c r="F21" s="17">
        <f>[17]Janeiro!$C$9</f>
        <v>33.4</v>
      </c>
      <c r="G21" s="17">
        <f>[17]Janeiro!$C$10</f>
        <v>30.2</v>
      </c>
      <c r="H21" s="17">
        <f>[17]Janeiro!$C$11</f>
        <v>33.200000000000003</v>
      </c>
      <c r="I21" s="17">
        <f>[17]Janeiro!$C$12</f>
        <v>33.5</v>
      </c>
      <c r="J21" s="17">
        <f>[17]Janeiro!$C$13</f>
        <v>32.4</v>
      </c>
      <c r="K21" s="17">
        <f>[17]Janeiro!$C$14</f>
        <v>34.6</v>
      </c>
      <c r="L21" s="17">
        <f>[17]Janeiro!$C$15</f>
        <v>35.200000000000003</v>
      </c>
      <c r="M21" s="17">
        <f>[17]Janeiro!$C$16</f>
        <v>31.6</v>
      </c>
      <c r="N21" s="17">
        <f>[17]Janeiro!$C$17</f>
        <v>30.4</v>
      </c>
      <c r="O21" s="17">
        <f>[17]Janeiro!$C$18</f>
        <v>29.6</v>
      </c>
      <c r="P21" s="17">
        <f>[17]Janeiro!$C$19</f>
        <v>27.8</v>
      </c>
      <c r="Q21" s="17">
        <f>[17]Janeiro!$C$20</f>
        <v>30</v>
      </c>
      <c r="R21" s="17">
        <f>[17]Janeiro!$C$21</f>
        <v>29.4</v>
      </c>
      <c r="S21" s="17">
        <f>[17]Janeiro!$C$22</f>
        <v>32.4</v>
      </c>
      <c r="T21" s="17">
        <f>[17]Janeiro!$C$23</f>
        <v>33.299999999999997</v>
      </c>
      <c r="U21" s="17">
        <f>[17]Janeiro!$C$24</f>
        <v>33.4</v>
      </c>
      <c r="V21" s="17">
        <f>[17]Janeiro!$C$25</f>
        <v>32.799999999999997</v>
      </c>
      <c r="W21" s="17">
        <f>[17]Janeiro!$C$26</f>
        <v>33.1</v>
      </c>
      <c r="X21" s="17">
        <f>[17]Janeiro!$C$27</f>
        <v>31.7</v>
      </c>
      <c r="Y21" s="17">
        <f>[17]Janeiro!$C$28</f>
        <v>32.799999999999997</v>
      </c>
      <c r="Z21" s="17">
        <f>[17]Janeiro!$C$29</f>
        <v>26.5</v>
      </c>
      <c r="AA21" s="17">
        <f>[17]Janeiro!$C$30</f>
        <v>30.6</v>
      </c>
      <c r="AB21" s="17">
        <f>[17]Janeiro!$C$31</f>
        <v>32.299999999999997</v>
      </c>
      <c r="AC21" s="17">
        <f>[17]Janeiro!$C$32</f>
        <v>33</v>
      </c>
      <c r="AD21" s="17">
        <f>[17]Janeiro!$C$33</f>
        <v>33.6</v>
      </c>
      <c r="AE21" s="17">
        <f>[17]Janeiro!$C$34</f>
        <v>35.1</v>
      </c>
      <c r="AF21" s="17">
        <f>[17]Janeiro!$C$35</f>
        <v>35.5</v>
      </c>
      <c r="AG21" s="33">
        <f t="shared" si="5"/>
        <v>35.5</v>
      </c>
      <c r="AH21" s="35">
        <f t="shared" si="6"/>
        <v>32.054838709677419</v>
      </c>
    </row>
    <row r="22" spans="1:36" ht="17.100000000000001" customHeight="1" x14ac:dyDescent="0.2">
      <c r="A22" s="15" t="s">
        <v>12</v>
      </c>
      <c r="B22" s="17">
        <f>[18]Janeiro!$C$5</f>
        <v>32.4</v>
      </c>
      <c r="C22" s="17">
        <f>[18]Janeiro!$C$6</f>
        <v>36.200000000000003</v>
      </c>
      <c r="D22" s="17">
        <f>[18]Janeiro!$C$7</f>
        <v>36</v>
      </c>
      <c r="E22" s="17">
        <f>[18]Janeiro!$C$8</f>
        <v>34.9</v>
      </c>
      <c r="F22" s="17">
        <f>[18]Janeiro!$C$9</f>
        <v>34.5</v>
      </c>
      <c r="G22" s="17">
        <f>[18]Janeiro!$C$10</f>
        <v>34.9</v>
      </c>
      <c r="H22" s="17">
        <f>[18]Janeiro!$C$11</f>
        <v>33.6</v>
      </c>
      <c r="I22" s="17">
        <f>[18]Janeiro!$C$12</f>
        <v>33.299999999999997</v>
      </c>
      <c r="J22" s="17">
        <f>[18]Janeiro!$C$13</f>
        <v>33.9</v>
      </c>
      <c r="K22" s="17">
        <f>[18]Janeiro!$C$14</f>
        <v>36.1</v>
      </c>
      <c r="L22" s="17">
        <f>[18]Janeiro!$C$15</f>
        <v>36.799999999999997</v>
      </c>
      <c r="M22" s="17">
        <f>[18]Janeiro!$C$16</f>
        <v>34.200000000000003</v>
      </c>
      <c r="N22" s="17">
        <f>[18]Janeiro!$C$17</f>
        <v>31.7</v>
      </c>
      <c r="O22" s="17">
        <f>[18]Janeiro!$C$18</f>
        <v>33.1</v>
      </c>
      <c r="P22" s="17">
        <f>[18]Janeiro!$C$19</f>
        <v>30.2</v>
      </c>
      <c r="Q22" s="17">
        <f>[18]Janeiro!$C$20</f>
        <v>32.799999999999997</v>
      </c>
      <c r="R22" s="17">
        <f>[18]Janeiro!$C$21</f>
        <v>33.299999999999997</v>
      </c>
      <c r="S22" s="17">
        <f>[18]Janeiro!$C$22</f>
        <v>33.299999999999997</v>
      </c>
      <c r="T22" s="17">
        <f>[18]Janeiro!$C$23</f>
        <v>35.4</v>
      </c>
      <c r="U22" s="17">
        <f>[18]Janeiro!$C$24</f>
        <v>34.700000000000003</v>
      </c>
      <c r="V22" s="17">
        <f>[18]Janeiro!$C$25</f>
        <v>32.9</v>
      </c>
      <c r="W22" s="17">
        <f>[18]Janeiro!$C$26</f>
        <v>33.9</v>
      </c>
      <c r="X22" s="17">
        <f>[18]Janeiro!$C$27</f>
        <v>31.2</v>
      </c>
      <c r="Y22" s="17">
        <f>[18]Janeiro!$C$28</f>
        <v>33.799999999999997</v>
      </c>
      <c r="Z22" s="17">
        <f>[18]Janeiro!$C$29</f>
        <v>29.3</v>
      </c>
      <c r="AA22" s="17">
        <f>[18]Janeiro!$C$30</f>
        <v>32</v>
      </c>
      <c r="AB22" s="17">
        <f>[18]Janeiro!$C$31</f>
        <v>33.5</v>
      </c>
      <c r="AC22" s="17">
        <f>[18]Janeiro!$C$32</f>
        <v>35.799999999999997</v>
      </c>
      <c r="AD22" s="17">
        <f>[18]Janeiro!$C$33</f>
        <v>34.6</v>
      </c>
      <c r="AE22" s="17">
        <f>[18]Janeiro!$C$34</f>
        <v>36</v>
      </c>
      <c r="AF22" s="17">
        <f>[18]Janeiro!$C$35</f>
        <v>36.700000000000003</v>
      </c>
      <c r="AG22" s="33">
        <f t="shared" si="5"/>
        <v>36.799999999999997</v>
      </c>
      <c r="AH22" s="35">
        <f t="shared" si="6"/>
        <v>33.903225806451609</v>
      </c>
    </row>
    <row r="23" spans="1:36" ht="17.100000000000001" customHeight="1" x14ac:dyDescent="0.2">
      <c r="A23" s="15" t="s">
        <v>13</v>
      </c>
      <c r="B23" s="17">
        <f>[19]Janeiro!$C$5</f>
        <v>32.9</v>
      </c>
      <c r="C23" s="17">
        <f>[19]Janeiro!$C$6</f>
        <v>35.200000000000003</v>
      </c>
      <c r="D23" s="17">
        <f>[19]Janeiro!$C$7</f>
        <v>35.9</v>
      </c>
      <c r="E23" s="17">
        <f>[19]Janeiro!$C$8</f>
        <v>34.1</v>
      </c>
      <c r="F23" s="17">
        <f>[19]Janeiro!$C$9</f>
        <v>35.299999999999997</v>
      </c>
      <c r="G23" s="17">
        <f>[19]Janeiro!$C$10</f>
        <v>35.799999999999997</v>
      </c>
      <c r="H23" s="17">
        <f>[19]Janeiro!$C$11</f>
        <v>33</v>
      </c>
      <c r="I23" s="17">
        <f>[19]Janeiro!$C$12</f>
        <v>33.6</v>
      </c>
      <c r="J23" s="17">
        <f>[19]Janeiro!$C$13</f>
        <v>33.5</v>
      </c>
      <c r="K23" s="17">
        <f>[19]Janeiro!$C$14</f>
        <v>36.4</v>
      </c>
      <c r="L23" s="17">
        <f>[19]Janeiro!$C$15</f>
        <v>36.9</v>
      </c>
      <c r="M23" s="17">
        <f>[19]Janeiro!$C$16</f>
        <v>34.799999999999997</v>
      </c>
      <c r="N23" s="17">
        <f>[19]Janeiro!$C$17</f>
        <v>31.3</v>
      </c>
      <c r="O23" s="17">
        <f>[19]Janeiro!$C$18</f>
        <v>34.299999999999997</v>
      </c>
      <c r="P23" s="17">
        <f>[19]Janeiro!$C$19</f>
        <v>31</v>
      </c>
      <c r="Q23" s="17">
        <f>[19]Janeiro!$C$20</f>
        <v>32.700000000000003</v>
      </c>
      <c r="R23" s="17">
        <f>[19]Janeiro!$C$21</f>
        <v>35.1</v>
      </c>
      <c r="S23" s="17">
        <f>[19]Janeiro!$C$22</f>
        <v>33.200000000000003</v>
      </c>
      <c r="T23" s="17">
        <f>[19]Janeiro!$C$23</f>
        <v>32.299999999999997</v>
      </c>
      <c r="U23" s="17">
        <f>[19]Janeiro!$C$24</f>
        <v>33.5</v>
      </c>
      <c r="V23" s="17">
        <f>[19]Janeiro!$C$25</f>
        <v>32.5</v>
      </c>
      <c r="W23" s="17">
        <f>[19]Janeiro!$C$26</f>
        <v>30.2</v>
      </c>
      <c r="X23" s="17">
        <f>[19]Janeiro!$C$27</f>
        <v>32.1</v>
      </c>
      <c r="Y23" s="17">
        <f>[19]Janeiro!$C$28</f>
        <v>33</v>
      </c>
      <c r="Z23" s="17">
        <f>[19]Janeiro!$C$29</f>
        <v>30.1</v>
      </c>
      <c r="AA23" s="17">
        <f>[19]Janeiro!$C$30</f>
        <v>30.1</v>
      </c>
      <c r="AB23" s="17">
        <f>[19]Janeiro!$C$31</f>
        <v>32.5</v>
      </c>
      <c r="AC23" s="17">
        <f>[19]Janeiro!$C$32</f>
        <v>34.799999999999997</v>
      </c>
      <c r="AD23" s="17">
        <f>[19]Janeiro!$C$33</f>
        <v>34.299999999999997</v>
      </c>
      <c r="AE23" s="17">
        <f>[19]Janeiro!$C$34</f>
        <v>34.799999999999997</v>
      </c>
      <c r="AF23" s="17">
        <f>[19]Janeiro!$C$35</f>
        <v>35.5</v>
      </c>
      <c r="AG23" s="33">
        <f t="shared" si="5"/>
        <v>36.9</v>
      </c>
      <c r="AH23" s="35">
        <f t="shared" si="6"/>
        <v>33.570967741935483</v>
      </c>
    </row>
    <row r="24" spans="1:36" ht="17.100000000000001" customHeight="1" x14ac:dyDescent="0.2">
      <c r="A24" s="15" t="s">
        <v>14</v>
      </c>
      <c r="B24" s="17">
        <f>[20]Janeiro!$C$5</f>
        <v>34.200000000000003</v>
      </c>
      <c r="C24" s="17">
        <f>[20]Janeiro!$C$6</f>
        <v>34.200000000000003</v>
      </c>
      <c r="D24" s="17">
        <f>[20]Janeiro!$C$7</f>
        <v>36</v>
      </c>
      <c r="E24" s="17">
        <f>[20]Janeiro!$C$8</f>
        <v>35.1</v>
      </c>
      <c r="F24" s="17">
        <f>[20]Janeiro!$C$9</f>
        <v>35.200000000000003</v>
      </c>
      <c r="G24" s="17">
        <f>[20]Janeiro!$C$10</f>
        <v>35.299999999999997</v>
      </c>
      <c r="H24" s="17">
        <f>[20]Janeiro!$C$11</f>
        <v>32.700000000000003</v>
      </c>
      <c r="I24" s="17">
        <f>[20]Janeiro!$C$12</f>
        <v>34</v>
      </c>
      <c r="J24" s="17">
        <f>[20]Janeiro!$C$13</f>
        <v>34</v>
      </c>
      <c r="K24" s="17">
        <f>[20]Janeiro!$C$14</f>
        <v>35.700000000000003</v>
      </c>
      <c r="L24" s="17">
        <f>[20]Janeiro!$C$15</f>
        <v>35.1</v>
      </c>
      <c r="M24" s="17">
        <f>[20]Janeiro!$C$16</f>
        <v>31.6</v>
      </c>
      <c r="N24" s="17">
        <f>[20]Janeiro!$C$17</f>
        <v>31.1</v>
      </c>
      <c r="O24" s="17">
        <f>[20]Janeiro!$C$18</f>
        <v>31.9</v>
      </c>
      <c r="P24" s="17">
        <f>[20]Janeiro!$C$19</f>
        <v>33.6</v>
      </c>
      <c r="Q24" s="17">
        <f>[20]Janeiro!$C$20</f>
        <v>31.5</v>
      </c>
      <c r="R24" s="17">
        <f>[20]Janeiro!$C$21</f>
        <v>34</v>
      </c>
      <c r="S24" s="17">
        <f>[20]Janeiro!$C$22</f>
        <v>33</v>
      </c>
      <c r="T24" s="17">
        <f>[20]Janeiro!$C$23</f>
        <v>33.299999999999997</v>
      </c>
      <c r="U24" s="17">
        <f>[20]Janeiro!$C$24</f>
        <v>34.1</v>
      </c>
      <c r="V24" s="17">
        <f>[20]Janeiro!$C$25</f>
        <v>32.4</v>
      </c>
      <c r="W24" s="17">
        <f>[20]Janeiro!$C$26</f>
        <v>32.1</v>
      </c>
      <c r="X24" s="17">
        <f>[20]Janeiro!$C$27</f>
        <v>33.9</v>
      </c>
      <c r="Y24" s="17">
        <f>[20]Janeiro!$C$28</f>
        <v>33.700000000000003</v>
      </c>
      <c r="Z24" s="17">
        <f>[20]Janeiro!$C$29</f>
        <v>29.7</v>
      </c>
      <c r="AA24" s="17">
        <f>[20]Janeiro!$C$30</f>
        <v>31.9</v>
      </c>
      <c r="AB24" s="17">
        <f>[20]Janeiro!$C$31</f>
        <v>33.700000000000003</v>
      </c>
      <c r="AC24" s="17">
        <f>[20]Janeiro!$C$32</f>
        <v>33.299999999999997</v>
      </c>
      <c r="AD24" s="17">
        <f>[20]Janeiro!$C$33</f>
        <v>33.799999999999997</v>
      </c>
      <c r="AE24" s="17">
        <f>[20]Janeiro!$C$34</f>
        <v>34.9</v>
      </c>
      <c r="AF24" s="17">
        <f>[20]Janeiro!$C$35</f>
        <v>35.700000000000003</v>
      </c>
      <c r="AG24" s="33">
        <f t="shared" si="5"/>
        <v>36</v>
      </c>
      <c r="AH24" s="35">
        <f t="shared" si="6"/>
        <v>33.570967741935483</v>
      </c>
    </row>
    <row r="25" spans="1:36" ht="17.100000000000001" customHeight="1" x14ac:dyDescent="0.2">
      <c r="A25" s="15" t="s">
        <v>15</v>
      </c>
      <c r="B25" s="17">
        <f>[21]Janeiro!$C$5</f>
        <v>25.4</v>
      </c>
      <c r="C25" s="17">
        <f>[21]Janeiro!$C$6</f>
        <v>30.3</v>
      </c>
      <c r="D25" s="17">
        <f>[21]Janeiro!$C$7</f>
        <v>30.8</v>
      </c>
      <c r="E25" s="17">
        <f>[21]Janeiro!$C$8</f>
        <v>27.6</v>
      </c>
      <c r="F25" s="17">
        <f>[21]Janeiro!$C$9</f>
        <v>30.3</v>
      </c>
      <c r="G25" s="17">
        <f>[21]Janeiro!$C$10</f>
        <v>27.7</v>
      </c>
      <c r="H25" s="17">
        <f>[21]Janeiro!$C$11</f>
        <v>29.7</v>
      </c>
      <c r="I25" s="17">
        <f>[21]Janeiro!$C$12</f>
        <v>29.2</v>
      </c>
      <c r="J25" s="17">
        <f>[21]Janeiro!$C$13</f>
        <v>29.2</v>
      </c>
      <c r="K25" s="17">
        <f>[21]Janeiro!$C$14</f>
        <v>31.3</v>
      </c>
      <c r="L25" s="17">
        <f>[21]Janeiro!$C$15</f>
        <v>32.4</v>
      </c>
      <c r="M25" s="17">
        <f>[21]Janeiro!$C$16</f>
        <v>28.9</v>
      </c>
      <c r="N25" s="17">
        <f>[21]Janeiro!$C$17</f>
        <v>29.7</v>
      </c>
      <c r="O25" s="17">
        <f>[21]Janeiro!$C$18</f>
        <v>28.9</v>
      </c>
      <c r="P25" s="17">
        <f>[21]Janeiro!$C$19</f>
        <v>27</v>
      </c>
      <c r="Q25" s="17">
        <f>[21]Janeiro!$C$20</f>
        <v>29.5</v>
      </c>
      <c r="R25" s="17">
        <f>[21]Janeiro!$C$21</f>
        <v>27.8</v>
      </c>
      <c r="S25" s="17">
        <f>[21]Janeiro!$C$22</f>
        <v>29.7</v>
      </c>
      <c r="T25" s="17">
        <f>[21]Janeiro!$C$23</f>
        <v>31</v>
      </c>
      <c r="U25" s="17">
        <f>[21]Janeiro!$C$24</f>
        <v>31.6</v>
      </c>
      <c r="V25" s="17">
        <f>[21]Janeiro!$C$25</f>
        <v>31.3</v>
      </c>
      <c r="W25" s="17">
        <f>[21]Janeiro!$C$26</f>
        <v>30.8</v>
      </c>
      <c r="X25" s="17">
        <f>[21]Janeiro!$C$27</f>
        <v>29.7</v>
      </c>
      <c r="Y25" s="17">
        <f>[21]Janeiro!$C$28</f>
        <v>31.2</v>
      </c>
      <c r="Z25" s="17">
        <f>[21]Janeiro!$C$29</f>
        <v>25.3</v>
      </c>
      <c r="AA25" s="17">
        <f>[21]Janeiro!$C$30</f>
        <v>29.8</v>
      </c>
      <c r="AB25" s="17">
        <f>[21]Janeiro!$C$31</f>
        <v>30</v>
      </c>
      <c r="AC25" s="17">
        <f>[21]Janeiro!$C$32</f>
        <v>31.5</v>
      </c>
      <c r="AD25" s="17">
        <f>[21]Janeiro!$C$33</f>
        <v>32.200000000000003</v>
      </c>
      <c r="AE25" s="17">
        <f>[21]Janeiro!$C$34</f>
        <v>32.1</v>
      </c>
      <c r="AF25" s="17">
        <f>[21]Janeiro!$C$35</f>
        <v>32.299999999999997</v>
      </c>
      <c r="AG25" s="33">
        <f t="shared" si="5"/>
        <v>32.4</v>
      </c>
      <c r="AH25" s="35">
        <f t="shared" si="6"/>
        <v>29.812903225806448</v>
      </c>
      <c r="AJ25" s="27" t="s">
        <v>54</v>
      </c>
    </row>
    <row r="26" spans="1:36" ht="17.100000000000001" customHeight="1" x14ac:dyDescent="0.2">
      <c r="A26" s="15" t="s">
        <v>16</v>
      </c>
      <c r="B26" s="48" t="str">
        <f>[22]Janeiro!$C$5</f>
        <v>*</v>
      </c>
      <c r="C26" s="48" t="str">
        <f>[22]Janeiro!$C$6</f>
        <v>*</v>
      </c>
      <c r="D26" s="48" t="str">
        <f>[22]Janeiro!$C$7</f>
        <v>*</v>
      </c>
      <c r="E26" s="48" t="str">
        <f>[22]Janeiro!$C$8</f>
        <v>*</v>
      </c>
      <c r="F26" s="48" t="str">
        <f>[22]Janeiro!$C$9</f>
        <v>*</v>
      </c>
      <c r="G26" s="48" t="str">
        <f>[22]Janeiro!$C$10</f>
        <v>*</v>
      </c>
      <c r="H26" s="48" t="str">
        <f>[22]Janeiro!$C$11</f>
        <v>*</v>
      </c>
      <c r="I26" s="48" t="str">
        <f>[22]Janeiro!$C$12</f>
        <v>*</v>
      </c>
      <c r="J26" s="48" t="str">
        <f>[22]Janeiro!$C$13</f>
        <v>*</v>
      </c>
      <c r="K26" s="48" t="str">
        <f>[22]Janeiro!$C$14</f>
        <v>*</v>
      </c>
      <c r="L26" s="48" t="str">
        <f>[22]Janeiro!$C$15</f>
        <v>*</v>
      </c>
      <c r="M26" s="48" t="str">
        <f>[22]Janeiro!$C$16</f>
        <v>*</v>
      </c>
      <c r="N26" s="48" t="str">
        <f>[22]Janeiro!$C$17</f>
        <v>*</v>
      </c>
      <c r="O26" s="48" t="str">
        <f>[22]Janeiro!$C$18</f>
        <v>*</v>
      </c>
      <c r="P26" s="48" t="str">
        <f>[22]Janeiro!$C$19</f>
        <v>*</v>
      </c>
      <c r="Q26" s="48" t="str">
        <f>[22]Janeiro!$C$20</f>
        <v>*</v>
      </c>
      <c r="R26" s="48" t="str">
        <f>[22]Janeiro!$C$21</f>
        <v>*</v>
      </c>
      <c r="S26" s="48" t="str">
        <f>[22]Janeiro!$C$22</f>
        <v>*</v>
      </c>
      <c r="T26" s="48" t="str">
        <f>[22]Janeiro!$C$23</f>
        <v>*</v>
      </c>
      <c r="U26" s="48" t="str">
        <f>[22]Janeiro!$C$24</f>
        <v>*</v>
      </c>
      <c r="V26" s="48" t="str">
        <f>[22]Janeiro!$C$25</f>
        <v>*</v>
      </c>
      <c r="W26" s="48" t="str">
        <f>[22]Janeiro!$C$26</f>
        <v>*</v>
      </c>
      <c r="X26" s="48" t="str">
        <f>[22]Janeiro!$C$27</f>
        <v>*</v>
      </c>
      <c r="Y26" s="48" t="str">
        <f>[22]Janeiro!$C$28</f>
        <v>*</v>
      </c>
      <c r="Z26" s="48" t="str">
        <f>[22]Janeiro!$C$29</f>
        <v>*</v>
      </c>
      <c r="AA26" s="48" t="str">
        <f>[22]Janeiro!$C$30</f>
        <v>*</v>
      </c>
      <c r="AB26" s="48" t="str">
        <f>[22]Janeiro!$C$31</f>
        <v>*</v>
      </c>
      <c r="AC26" s="48" t="str">
        <f>[22]Janeiro!$C$32</f>
        <v>*</v>
      </c>
      <c r="AD26" s="48" t="str">
        <f>[22]Janeiro!$C$33</f>
        <v>*</v>
      </c>
      <c r="AE26" s="48" t="str">
        <f>[22]Janeiro!$C$34</f>
        <v>*</v>
      </c>
      <c r="AF26" s="48" t="str">
        <f>[22]Janeiro!$C$35</f>
        <v>*</v>
      </c>
      <c r="AG26" s="55" t="s">
        <v>63</v>
      </c>
      <c r="AH26" s="56" t="s">
        <v>63</v>
      </c>
    </row>
    <row r="27" spans="1:36" ht="17.100000000000001" customHeight="1" x14ac:dyDescent="0.2">
      <c r="A27" s="15" t="s">
        <v>17</v>
      </c>
      <c r="B27" s="17">
        <f>[23]Janeiro!$C$5</f>
        <v>32.1</v>
      </c>
      <c r="C27" s="17">
        <f>[23]Janeiro!$C$6</f>
        <v>35.200000000000003</v>
      </c>
      <c r="D27" s="17">
        <f>[23]Janeiro!$C$7</f>
        <v>35.200000000000003</v>
      </c>
      <c r="E27" s="17">
        <f>[23]Janeiro!$C$8</f>
        <v>33.799999999999997</v>
      </c>
      <c r="F27" s="17">
        <f>[23]Janeiro!$C$9</f>
        <v>35.4</v>
      </c>
      <c r="G27" s="17">
        <f>[23]Janeiro!$C$10</f>
        <v>32.200000000000003</v>
      </c>
      <c r="H27" s="17">
        <f>[23]Janeiro!$C$11</f>
        <v>34.6</v>
      </c>
      <c r="I27" s="17">
        <f>[23]Janeiro!$C$12</f>
        <v>33.799999999999997</v>
      </c>
      <c r="J27" s="17">
        <f>[23]Janeiro!$C$13</f>
        <v>33</v>
      </c>
      <c r="K27" s="17">
        <f>[23]Janeiro!$C$14</f>
        <v>36</v>
      </c>
      <c r="L27" s="17">
        <f>[23]Janeiro!$C$15</f>
        <v>36.5</v>
      </c>
      <c r="M27" s="17">
        <f>[23]Janeiro!$C$16</f>
        <v>32.200000000000003</v>
      </c>
      <c r="N27" s="17">
        <f>[23]Janeiro!$C$17</f>
        <v>31</v>
      </c>
      <c r="O27" s="17">
        <f>[23]Janeiro!$C$18</f>
        <v>28.4</v>
      </c>
      <c r="P27" s="17">
        <f>[23]Janeiro!$C$19</f>
        <v>29.8</v>
      </c>
      <c r="Q27" s="17">
        <f>[23]Janeiro!$C$20</f>
        <v>31.5</v>
      </c>
      <c r="R27" s="17">
        <f>[23]Janeiro!$C$21</f>
        <v>33</v>
      </c>
      <c r="S27" s="17">
        <f>[23]Janeiro!$C$22</f>
        <v>33.700000000000003</v>
      </c>
      <c r="T27" s="17">
        <f>[23]Janeiro!$C$23</f>
        <v>34.799999999999997</v>
      </c>
      <c r="U27" s="17">
        <f>[23]Janeiro!$C$24</f>
        <v>35.9</v>
      </c>
      <c r="V27" s="17">
        <f>[23]Janeiro!$C$25</f>
        <v>34.299999999999997</v>
      </c>
      <c r="W27" s="17">
        <f>[23]Janeiro!$C$26</f>
        <v>34.200000000000003</v>
      </c>
      <c r="X27" s="17">
        <f>[23]Janeiro!$C$27</f>
        <v>33.200000000000003</v>
      </c>
      <c r="Y27" s="17">
        <f>[23]Janeiro!$C$28</f>
        <v>33.9</v>
      </c>
      <c r="Z27" s="17">
        <f>[23]Janeiro!$C$29</f>
        <v>27.8</v>
      </c>
      <c r="AA27" s="17">
        <f>[23]Janeiro!$C$30</f>
        <v>33.6</v>
      </c>
      <c r="AB27" s="17">
        <f>[23]Janeiro!$C$31</f>
        <v>33.799999999999997</v>
      </c>
      <c r="AC27" s="17">
        <f>[23]Janeiro!$C$32</f>
        <v>34.1</v>
      </c>
      <c r="AD27" s="17">
        <f>[23]Janeiro!$C$33</f>
        <v>35.4</v>
      </c>
      <c r="AE27" s="17">
        <f>[23]Janeiro!$C$34</f>
        <v>35.1</v>
      </c>
      <c r="AF27" s="17">
        <f>[23]Janeiro!$C$35</f>
        <v>35.6</v>
      </c>
      <c r="AG27" s="33">
        <f t="shared" si="5"/>
        <v>36.5</v>
      </c>
      <c r="AH27" s="35">
        <f t="shared" si="6"/>
        <v>33.519354838709674</v>
      </c>
    </row>
    <row r="28" spans="1:36" ht="17.100000000000001" customHeight="1" x14ac:dyDescent="0.2">
      <c r="A28" s="15" t="s">
        <v>18</v>
      </c>
      <c r="B28" s="17">
        <f>[24]Janeiro!$C$5</f>
        <v>29.8</v>
      </c>
      <c r="C28" s="17">
        <f>[24]Janeiro!$C$6</f>
        <v>31.3</v>
      </c>
      <c r="D28" s="17">
        <f>[24]Janeiro!$C$7</f>
        <v>32.200000000000003</v>
      </c>
      <c r="E28" s="17">
        <f>[24]Janeiro!$C$8</f>
        <v>31.9</v>
      </c>
      <c r="F28" s="17">
        <f>[24]Janeiro!$C$9</f>
        <v>32.299999999999997</v>
      </c>
      <c r="G28" s="17">
        <f>[24]Janeiro!$C$10</f>
        <v>32.6</v>
      </c>
      <c r="H28" s="17">
        <f>[24]Janeiro!$C$11</f>
        <v>30.9</v>
      </c>
      <c r="I28" s="17">
        <f>[24]Janeiro!$C$12</f>
        <v>30.7</v>
      </c>
      <c r="J28" s="17">
        <f>[24]Janeiro!$C$13</f>
        <v>30.2</v>
      </c>
      <c r="K28" s="17">
        <f>[24]Janeiro!$C$14</f>
        <v>31.1</v>
      </c>
      <c r="L28" s="17">
        <f>[24]Janeiro!$C$15</f>
        <v>29.1</v>
      </c>
      <c r="M28" s="17">
        <f>[24]Janeiro!$C$16</f>
        <v>28.2</v>
      </c>
      <c r="N28" s="17">
        <f>[24]Janeiro!$C$17</f>
        <v>28.9</v>
      </c>
      <c r="O28" s="17">
        <f>[24]Janeiro!$C$18</f>
        <v>29.2</v>
      </c>
      <c r="P28" s="17">
        <f>[24]Janeiro!$C$19</f>
        <v>29.1</v>
      </c>
      <c r="Q28" s="17">
        <f>[24]Janeiro!$C$20</f>
        <v>29.5</v>
      </c>
      <c r="R28" s="17">
        <f>[24]Janeiro!$C$21</f>
        <v>29.2</v>
      </c>
      <c r="S28" s="17">
        <f>[24]Janeiro!$C$22</f>
        <v>27.8</v>
      </c>
      <c r="T28" s="17">
        <f>[24]Janeiro!$C$23</f>
        <v>28.9</v>
      </c>
      <c r="U28" s="17">
        <f>[24]Janeiro!$C$24</f>
        <v>30.3</v>
      </c>
      <c r="V28" s="17">
        <f>[24]Janeiro!$C$25</f>
        <v>28.7</v>
      </c>
      <c r="W28" s="17">
        <f>[24]Janeiro!$C$26</f>
        <v>28.6</v>
      </c>
      <c r="X28" s="17">
        <f>[24]Janeiro!$C$27</f>
        <v>29.8</v>
      </c>
      <c r="Y28" s="17">
        <f>[24]Janeiro!$C$28</f>
        <v>29.6</v>
      </c>
      <c r="Z28" s="17">
        <f>[24]Janeiro!$C$29</f>
        <v>26.3</v>
      </c>
      <c r="AA28" s="17">
        <f>[24]Janeiro!$C$30</f>
        <v>29.5</v>
      </c>
      <c r="AB28" s="17">
        <f>[24]Janeiro!$C$31</f>
        <v>29.8</v>
      </c>
      <c r="AC28" s="17">
        <f>[24]Janeiro!$C$32</f>
        <v>30.7</v>
      </c>
      <c r="AD28" s="17">
        <f>[24]Janeiro!$C$33</f>
        <v>29</v>
      </c>
      <c r="AE28" s="17">
        <f>[24]Janeiro!$C$34</f>
        <v>31</v>
      </c>
      <c r="AF28" s="17">
        <f>[24]Janeiro!$C$35</f>
        <v>32.200000000000003</v>
      </c>
      <c r="AG28" s="33">
        <f t="shared" si="5"/>
        <v>32.6</v>
      </c>
      <c r="AH28" s="35">
        <f t="shared" si="6"/>
        <v>29.948387096774194</v>
      </c>
    </row>
    <row r="29" spans="1:36" ht="17.100000000000001" customHeight="1" x14ac:dyDescent="0.2">
      <c r="A29" s="15" t="s">
        <v>19</v>
      </c>
      <c r="B29" s="17">
        <f>[25]Janeiro!$C$5</f>
        <v>24.2</v>
      </c>
      <c r="C29" s="17">
        <f>[25]Janeiro!$C$6</f>
        <v>32.6</v>
      </c>
      <c r="D29" s="17">
        <f>[25]Janeiro!$C$7</f>
        <v>33.1</v>
      </c>
      <c r="E29" s="17">
        <f>[25]Janeiro!$C$8</f>
        <v>25.8</v>
      </c>
      <c r="F29" s="17">
        <f>[25]Janeiro!$C$9</f>
        <v>30.7</v>
      </c>
      <c r="G29" s="17">
        <f>[25]Janeiro!$C$10</f>
        <v>31.3</v>
      </c>
      <c r="H29" s="17">
        <f>[25]Janeiro!$C$11</f>
        <v>33.1</v>
      </c>
      <c r="I29" s="17">
        <f>[25]Janeiro!$C$12</f>
        <v>30.1</v>
      </c>
      <c r="J29" s="17">
        <f>[25]Janeiro!$C$13</f>
        <v>32.700000000000003</v>
      </c>
      <c r="K29" s="17">
        <f>[25]Janeiro!$C$14</f>
        <v>33.299999999999997</v>
      </c>
      <c r="L29" s="17">
        <f>[25]Janeiro!$C$15</f>
        <v>34.1</v>
      </c>
      <c r="M29" s="17">
        <f>[25]Janeiro!$C$16</f>
        <v>29.6</v>
      </c>
      <c r="N29" s="17">
        <f>[25]Janeiro!$C$17</f>
        <v>29.9</v>
      </c>
      <c r="O29" s="17">
        <f>[25]Janeiro!$C$18</f>
        <v>29.8</v>
      </c>
      <c r="P29" s="17">
        <f>[25]Janeiro!$C$19</f>
        <v>30.1</v>
      </c>
      <c r="Q29" s="17">
        <f>[25]Janeiro!$C$20</f>
        <v>31</v>
      </c>
      <c r="R29" s="17">
        <f>[25]Janeiro!$C$21</f>
        <v>32.700000000000003</v>
      </c>
      <c r="S29" s="17">
        <f>[25]Janeiro!$C$22</f>
        <v>32.1</v>
      </c>
      <c r="T29" s="17">
        <f>[25]Janeiro!$C$23</f>
        <v>33.200000000000003</v>
      </c>
      <c r="U29" s="17">
        <f>[25]Janeiro!$C$24</f>
        <v>33.6</v>
      </c>
      <c r="V29" s="17">
        <f>[25]Janeiro!$C$25</f>
        <v>34.299999999999997</v>
      </c>
      <c r="W29" s="17">
        <f>[25]Janeiro!$C$26</f>
        <v>33.799999999999997</v>
      </c>
      <c r="X29" s="17">
        <f>[25]Janeiro!$C$27</f>
        <v>32.299999999999997</v>
      </c>
      <c r="Y29" s="17">
        <f>[25]Janeiro!$C$28</f>
        <v>33.4</v>
      </c>
      <c r="Z29" s="17">
        <f>[25]Janeiro!$C$29</f>
        <v>28.7</v>
      </c>
      <c r="AA29" s="17">
        <f>[25]Janeiro!$C$30</f>
        <v>32.5</v>
      </c>
      <c r="AB29" s="17">
        <f>[25]Janeiro!$C$31</f>
        <v>33</v>
      </c>
      <c r="AC29" s="17">
        <f>[25]Janeiro!$C$32</f>
        <v>34</v>
      </c>
      <c r="AD29" s="17">
        <f>[25]Janeiro!$C$33</f>
        <v>34.700000000000003</v>
      </c>
      <c r="AE29" s="17">
        <f>[25]Janeiro!$C$34</f>
        <v>35.700000000000003</v>
      </c>
      <c r="AF29" s="17">
        <f>[25]Janeiro!$C$35</f>
        <v>35.299999999999997</v>
      </c>
      <c r="AG29" s="33">
        <f t="shared" si="5"/>
        <v>35.700000000000003</v>
      </c>
      <c r="AH29" s="35">
        <f t="shared" si="6"/>
        <v>31.958064516129038</v>
      </c>
    </row>
    <row r="30" spans="1:36" ht="17.100000000000001" customHeight="1" x14ac:dyDescent="0.2">
      <c r="A30" s="15" t="s">
        <v>31</v>
      </c>
      <c r="B30" s="17">
        <f>[26]Janeiro!$C$5</f>
        <v>31.2</v>
      </c>
      <c r="C30" s="17">
        <f>[26]Janeiro!$C$6</f>
        <v>32</v>
      </c>
      <c r="D30" s="17">
        <f>[26]Janeiro!$C$7</f>
        <v>33.299999999999997</v>
      </c>
      <c r="E30" s="17">
        <f>[26]Janeiro!$C$8</f>
        <v>33.1</v>
      </c>
      <c r="F30" s="17">
        <f>[26]Janeiro!$C$9</f>
        <v>34.200000000000003</v>
      </c>
      <c r="G30" s="17">
        <f>[26]Janeiro!$C$10</f>
        <v>30.8</v>
      </c>
      <c r="H30" s="17">
        <f>[26]Janeiro!$C$11</f>
        <v>32.5</v>
      </c>
      <c r="I30" s="17">
        <f>[26]Janeiro!$C$12</f>
        <v>32.5</v>
      </c>
      <c r="J30" s="17">
        <f>[26]Janeiro!$C$13</f>
        <v>32</v>
      </c>
      <c r="K30" s="17">
        <f>[26]Janeiro!$C$14</f>
        <v>33.4</v>
      </c>
      <c r="L30" s="17">
        <f>[26]Janeiro!$C$15</f>
        <v>33.9</v>
      </c>
      <c r="M30" s="17">
        <f>[26]Janeiro!$C$16</f>
        <v>31.2</v>
      </c>
      <c r="N30" s="17">
        <f>[26]Janeiro!$C$17</f>
        <v>29.6</v>
      </c>
      <c r="O30" s="17">
        <f>[26]Janeiro!$C$18</f>
        <v>29.8</v>
      </c>
      <c r="P30" s="17">
        <f>[26]Janeiro!$C$19</f>
        <v>28.4</v>
      </c>
      <c r="Q30" s="17">
        <f>[26]Janeiro!$C$20</f>
        <v>30</v>
      </c>
      <c r="R30" s="17">
        <f>[26]Janeiro!$C$21</f>
        <v>31.7</v>
      </c>
      <c r="S30" s="17">
        <f>[26]Janeiro!$C$22</f>
        <v>32.700000000000003</v>
      </c>
      <c r="T30" s="17">
        <f>[26]Janeiro!$C$23</f>
        <v>32.700000000000003</v>
      </c>
      <c r="U30" s="17">
        <f>[26]Janeiro!$C$24</f>
        <v>32.5</v>
      </c>
      <c r="V30" s="17">
        <f>[26]Janeiro!$C$25</f>
        <v>31.7</v>
      </c>
      <c r="W30" s="17">
        <f>[26]Janeiro!$C$26</f>
        <v>31.3</v>
      </c>
      <c r="X30" s="17">
        <f>[26]Janeiro!$C$27</f>
        <v>29.8</v>
      </c>
      <c r="Y30" s="17">
        <f>[26]Janeiro!$C$28</f>
        <v>31.7</v>
      </c>
      <c r="Z30" s="17">
        <f>[26]Janeiro!$C$29</f>
        <v>25.4</v>
      </c>
      <c r="AA30" s="17">
        <f>[26]Janeiro!$C$30</f>
        <v>30.2</v>
      </c>
      <c r="AB30" s="17">
        <f>[26]Janeiro!$C$31</f>
        <v>31.5</v>
      </c>
      <c r="AC30" s="17">
        <f>[26]Janeiro!$C$32</f>
        <v>33</v>
      </c>
      <c r="AD30" s="17">
        <f>[26]Janeiro!$C$33</f>
        <v>32.700000000000003</v>
      </c>
      <c r="AE30" s="17">
        <f>[26]Janeiro!$C$34</f>
        <v>33.299999999999997</v>
      </c>
      <c r="AF30" s="17">
        <f>[26]Janeiro!$C$35</f>
        <v>33.6</v>
      </c>
      <c r="AG30" s="33">
        <f t="shared" si="5"/>
        <v>34.200000000000003</v>
      </c>
      <c r="AH30" s="35">
        <f t="shared" si="6"/>
        <v>31.667741935483875</v>
      </c>
    </row>
    <row r="31" spans="1:36" ht="17.100000000000001" customHeight="1" x14ac:dyDescent="0.2">
      <c r="A31" s="15" t="s">
        <v>51</v>
      </c>
      <c r="B31" s="17">
        <f>[27]Janeiro!$C$5</f>
        <v>30.7</v>
      </c>
      <c r="C31" s="17">
        <f>[27]Janeiro!$C$6</f>
        <v>32.5</v>
      </c>
      <c r="D31" s="17">
        <f>[27]Janeiro!$C$7</f>
        <v>34</v>
      </c>
      <c r="E31" s="17">
        <f>[27]Janeiro!$C$8</f>
        <v>32.299999999999997</v>
      </c>
      <c r="F31" s="17">
        <f>[27]Janeiro!$C$9</f>
        <v>32.200000000000003</v>
      </c>
      <c r="G31" s="17">
        <f>[27]Janeiro!$C$10</f>
        <v>31.7</v>
      </c>
      <c r="H31" s="17">
        <f>[27]Janeiro!$C$11</f>
        <v>30.1</v>
      </c>
      <c r="I31" s="17">
        <f>[27]Janeiro!$C$12</f>
        <v>31.8</v>
      </c>
      <c r="J31" s="17">
        <f>[27]Janeiro!$C$13</f>
        <v>30.3</v>
      </c>
      <c r="K31" s="17">
        <f>[27]Janeiro!$C$14</f>
        <v>31.5</v>
      </c>
      <c r="L31" s="17">
        <f>[27]Janeiro!$C$15</f>
        <v>31.1</v>
      </c>
      <c r="M31" s="17">
        <f>[27]Janeiro!$C$16</f>
        <v>30.2</v>
      </c>
      <c r="N31" s="17">
        <f>[27]Janeiro!$C$17</f>
        <v>27.9</v>
      </c>
      <c r="O31" s="17">
        <f>[27]Janeiro!$C$18</f>
        <v>30.5</v>
      </c>
      <c r="P31" s="17">
        <f>[27]Janeiro!$C$19</f>
        <v>30.3</v>
      </c>
      <c r="Q31" s="17">
        <f>[27]Janeiro!$C$20</f>
        <v>29.7</v>
      </c>
      <c r="R31" s="17">
        <f>[27]Janeiro!$C$21</f>
        <v>31.3</v>
      </c>
      <c r="S31" s="17">
        <f>[27]Janeiro!$C$22</f>
        <v>30</v>
      </c>
      <c r="T31" s="17">
        <f>[27]Janeiro!$C$23</f>
        <v>29.8</v>
      </c>
      <c r="U31" s="17">
        <f>[27]Janeiro!$C$24</f>
        <v>30</v>
      </c>
      <c r="V31" s="17">
        <f>[27]Janeiro!$C$25</f>
        <v>29</v>
      </c>
      <c r="W31" s="17">
        <f>[27]Janeiro!$C$26</f>
        <v>25.7</v>
      </c>
      <c r="X31" s="17">
        <f>[27]Janeiro!$C$27</f>
        <v>28.1</v>
      </c>
      <c r="Y31" s="17">
        <f>[27]Janeiro!$C$28</f>
        <v>28.9</v>
      </c>
      <c r="Z31" s="17">
        <f>[27]Janeiro!$C$29</f>
        <v>28.6</v>
      </c>
      <c r="AA31" s="17">
        <f>[27]Janeiro!$C$30</f>
        <v>27.1</v>
      </c>
      <c r="AB31" s="17">
        <f>[27]Janeiro!$C$31</f>
        <v>30.1</v>
      </c>
      <c r="AC31" s="17">
        <f>[27]Janeiro!$C$32</f>
        <v>30.5</v>
      </c>
      <c r="AD31" s="17">
        <f>[27]Janeiro!$C$33</f>
        <v>31.3</v>
      </c>
      <c r="AE31" s="59">
        <f>[27]Janeiro!$C$34</f>
        <v>32.1</v>
      </c>
      <c r="AF31" s="59">
        <f>[27]Janeiro!$C$35</f>
        <v>32.1</v>
      </c>
      <c r="AG31" s="33">
        <f>MAX(B31:AF31)</f>
        <v>34</v>
      </c>
      <c r="AH31" s="35">
        <f>AVERAGE(B31:AF31)</f>
        <v>30.36774193548387</v>
      </c>
    </row>
    <row r="32" spans="1:36" ht="17.100000000000001" customHeight="1" x14ac:dyDescent="0.2">
      <c r="A32" s="15" t="s">
        <v>20</v>
      </c>
      <c r="B32" s="17">
        <f>[28]Janeiro!$C$5</f>
        <v>33.299999999999997</v>
      </c>
      <c r="C32" s="17">
        <f>[28]Janeiro!$C$6</f>
        <v>35.299999999999997</v>
      </c>
      <c r="D32" s="17">
        <f>[28]Janeiro!$C$7</f>
        <v>36.9</v>
      </c>
      <c r="E32" s="17">
        <f>[28]Janeiro!$C$8</f>
        <v>36</v>
      </c>
      <c r="F32" s="17">
        <f>[28]Janeiro!$C$9</f>
        <v>35.200000000000003</v>
      </c>
      <c r="G32" s="17">
        <f>[28]Janeiro!$C$10</f>
        <v>35.4</v>
      </c>
      <c r="H32" s="17">
        <f>[28]Janeiro!$C$11</f>
        <v>34.799999999999997</v>
      </c>
      <c r="I32" s="17">
        <f>[28]Janeiro!$C$12</f>
        <v>34.4</v>
      </c>
      <c r="J32" s="17">
        <f>[28]Janeiro!$C$13</f>
        <v>34.9</v>
      </c>
      <c r="K32" s="17">
        <f>[28]Janeiro!$C$14</f>
        <v>35.9</v>
      </c>
      <c r="L32" s="17">
        <f>[28]Janeiro!$C$15</f>
        <v>34.4</v>
      </c>
      <c r="M32" s="17">
        <f>[28]Janeiro!$C$16</f>
        <v>33.4</v>
      </c>
      <c r="N32" s="17">
        <f>[28]Janeiro!$C$17</f>
        <v>30.3</v>
      </c>
      <c r="O32" s="17">
        <f>[28]Janeiro!$C$18</f>
        <v>32.200000000000003</v>
      </c>
      <c r="P32" s="17">
        <f>[28]Janeiro!$C$19</f>
        <v>32.4</v>
      </c>
      <c r="Q32" s="17">
        <f>[28]Janeiro!$C$20</f>
        <v>32.1</v>
      </c>
      <c r="R32" s="17">
        <f>[28]Janeiro!$C$21</f>
        <v>33.200000000000003</v>
      </c>
      <c r="S32" s="17">
        <f>[28]Janeiro!$C$22</f>
        <v>33.6</v>
      </c>
      <c r="T32" s="17">
        <f>[28]Janeiro!$C$23</f>
        <v>35.1</v>
      </c>
      <c r="U32" s="17">
        <f>[28]Janeiro!$C$24</f>
        <v>35.9</v>
      </c>
      <c r="V32" s="17">
        <f>[28]Janeiro!$C$25</f>
        <v>34.5</v>
      </c>
      <c r="W32" s="17">
        <f>[28]Janeiro!$C$26</f>
        <v>33</v>
      </c>
      <c r="X32" s="17">
        <f>[28]Janeiro!$C$27</f>
        <v>34.6</v>
      </c>
      <c r="Y32" s="17">
        <f>[28]Janeiro!$C$28</f>
        <v>35.9</v>
      </c>
      <c r="Z32" s="17">
        <f>[28]Janeiro!$C$29</f>
        <v>32.299999999999997</v>
      </c>
      <c r="AA32" s="17">
        <f>[28]Janeiro!$C$30</f>
        <v>32.700000000000003</v>
      </c>
      <c r="AB32" s="17">
        <f>[28]Janeiro!$C$31</f>
        <v>34.5</v>
      </c>
      <c r="AC32" s="17">
        <f>[28]Janeiro!$C$32</f>
        <v>33.799999999999997</v>
      </c>
      <c r="AD32" s="17">
        <f>[28]Janeiro!$C$33</f>
        <v>35.6</v>
      </c>
      <c r="AE32" s="17">
        <f>[28]Janeiro!$C$34</f>
        <v>36</v>
      </c>
      <c r="AF32" s="17">
        <f>[28]Janeiro!$C$35</f>
        <v>37.299999999999997</v>
      </c>
      <c r="AG32" s="33">
        <f>MAX(B32:AF32)</f>
        <v>37.299999999999997</v>
      </c>
      <c r="AH32" s="35">
        <f>AVERAGE(B32:AF32)</f>
        <v>34.351612903225799</v>
      </c>
    </row>
    <row r="33" spans="1:35" s="5" customFormat="1" ht="17.100000000000001" customHeight="1" x14ac:dyDescent="0.2">
      <c r="A33" s="28" t="s">
        <v>33</v>
      </c>
      <c r="B33" s="29">
        <f t="shared" ref="B33:AG33" si="7">MAX(B5:B32)</f>
        <v>34.799999999999997</v>
      </c>
      <c r="C33" s="29">
        <f t="shared" si="7"/>
        <v>36.200000000000003</v>
      </c>
      <c r="D33" s="29">
        <f t="shared" si="7"/>
        <v>37.4</v>
      </c>
      <c r="E33" s="29">
        <f t="shared" si="7"/>
        <v>36</v>
      </c>
      <c r="F33" s="29">
        <f t="shared" si="7"/>
        <v>35.9</v>
      </c>
      <c r="G33" s="29">
        <f t="shared" si="7"/>
        <v>35.799999999999997</v>
      </c>
      <c r="H33" s="29">
        <f t="shared" si="7"/>
        <v>35.700000000000003</v>
      </c>
      <c r="I33" s="29">
        <f t="shared" si="7"/>
        <v>35</v>
      </c>
      <c r="J33" s="29">
        <f t="shared" si="7"/>
        <v>34.9</v>
      </c>
      <c r="K33" s="29">
        <f t="shared" si="7"/>
        <v>36.4</v>
      </c>
      <c r="L33" s="29">
        <f t="shared" si="7"/>
        <v>36.9</v>
      </c>
      <c r="M33" s="29">
        <f t="shared" si="7"/>
        <v>34.799999999999997</v>
      </c>
      <c r="N33" s="29">
        <f t="shared" si="7"/>
        <v>33.6</v>
      </c>
      <c r="O33" s="29">
        <f t="shared" si="7"/>
        <v>34.4</v>
      </c>
      <c r="P33" s="29">
        <f t="shared" si="7"/>
        <v>34.1</v>
      </c>
      <c r="Q33" s="29">
        <f t="shared" si="7"/>
        <v>33.200000000000003</v>
      </c>
      <c r="R33" s="29">
        <f t="shared" si="7"/>
        <v>35.1</v>
      </c>
      <c r="S33" s="29">
        <f t="shared" si="7"/>
        <v>34.299999999999997</v>
      </c>
      <c r="T33" s="29">
        <f t="shared" si="7"/>
        <v>35.4</v>
      </c>
      <c r="U33" s="29">
        <f t="shared" si="7"/>
        <v>35.9</v>
      </c>
      <c r="V33" s="29">
        <f t="shared" si="7"/>
        <v>35.700000000000003</v>
      </c>
      <c r="W33" s="29">
        <f t="shared" si="7"/>
        <v>35.1</v>
      </c>
      <c r="X33" s="29">
        <f t="shared" si="7"/>
        <v>34.6</v>
      </c>
      <c r="Y33" s="29">
        <f t="shared" si="7"/>
        <v>36</v>
      </c>
      <c r="Z33" s="29">
        <f t="shared" si="7"/>
        <v>32.5</v>
      </c>
      <c r="AA33" s="29">
        <f t="shared" si="7"/>
        <v>34.700000000000003</v>
      </c>
      <c r="AB33" s="29">
        <f t="shared" si="7"/>
        <v>34.5</v>
      </c>
      <c r="AC33" s="29">
        <f t="shared" si="7"/>
        <v>35.799999999999997</v>
      </c>
      <c r="AD33" s="29">
        <f t="shared" si="7"/>
        <v>35.6</v>
      </c>
      <c r="AE33" s="29">
        <f t="shared" si="7"/>
        <v>36</v>
      </c>
      <c r="AF33" s="29">
        <f t="shared" si="7"/>
        <v>37.299999999999997</v>
      </c>
      <c r="AG33" s="33">
        <f t="shared" si="7"/>
        <v>37.4</v>
      </c>
      <c r="AH33" s="35">
        <f>AVERAGE(AH5:AH32)</f>
        <v>32.323200992555833</v>
      </c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  <row r="42" spans="1:35" x14ac:dyDescent="0.2">
      <c r="J42" s="2" t="s">
        <v>54</v>
      </c>
      <c r="S42" s="2" t="s">
        <v>54</v>
      </c>
    </row>
    <row r="43" spans="1:35" x14ac:dyDescent="0.2">
      <c r="F43" s="2" t="s">
        <v>54</v>
      </c>
    </row>
  </sheetData>
  <mergeCells count="34">
    <mergeCell ref="D3:D4"/>
    <mergeCell ref="B3:B4"/>
    <mergeCell ref="AF3:AF4"/>
    <mergeCell ref="F3:F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N3:N4"/>
    <mergeCell ref="H3:H4"/>
    <mergeCell ref="A2:A4"/>
    <mergeCell ref="C3:C4"/>
    <mergeCell ref="AE3:AE4"/>
    <mergeCell ref="V3:V4"/>
    <mergeCell ref="B2:AG2"/>
    <mergeCell ref="E3:E4"/>
    <mergeCell ref="K3:K4"/>
    <mergeCell ref="U3:U4"/>
    <mergeCell ref="L3:L4"/>
    <mergeCell ref="M3:M4"/>
    <mergeCell ref="G3:G4"/>
    <mergeCell ref="T3:T4"/>
    <mergeCell ref="S3:S4"/>
    <mergeCell ref="J3:J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zoomScale="90" zoomScaleNormal="90" workbookViewId="0">
      <selection activeCell="F39" sqref="F39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02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50"/>
    </row>
    <row r="3" spans="1:34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42</v>
      </c>
      <c r="AH3" s="38" t="s">
        <v>40</v>
      </c>
    </row>
    <row r="4" spans="1:34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  <c r="AH4" s="38" t="s">
        <v>39</v>
      </c>
    </row>
    <row r="5" spans="1:34" s="5" customFormat="1" ht="20.100000000000001" customHeight="1" x14ac:dyDescent="0.2">
      <c r="A5" s="15" t="s">
        <v>47</v>
      </c>
      <c r="B5" s="16">
        <f>[1]Janeiro!$D$5</f>
        <v>23.6</v>
      </c>
      <c r="C5" s="16">
        <f>[1]Janeiro!$D$6</f>
        <v>22.8</v>
      </c>
      <c r="D5" s="16">
        <f>[1]Janeiro!$D$7</f>
        <v>23.5</v>
      </c>
      <c r="E5" s="16">
        <f>[1]Janeiro!$D$8</f>
        <v>21.8</v>
      </c>
      <c r="F5" s="16">
        <f>[1]Janeiro!$D$9</f>
        <v>21.4</v>
      </c>
      <c r="G5" s="16">
        <f>[1]Janeiro!$D$10</f>
        <v>21.6</v>
      </c>
      <c r="H5" s="16">
        <f>[1]Janeiro!$D$11</f>
        <v>22.4</v>
      </c>
      <c r="I5" s="16">
        <f>[1]Janeiro!$D$12</f>
        <v>21.7</v>
      </c>
      <c r="J5" s="16">
        <f>[1]Janeiro!$D$13</f>
        <v>19.899999999999999</v>
      </c>
      <c r="K5" s="16">
        <f>[1]Janeiro!$D$14</f>
        <v>21.9</v>
      </c>
      <c r="L5" s="16">
        <f>[1]Janeiro!$D$15</f>
        <v>21.7</v>
      </c>
      <c r="M5" s="16">
        <f>[1]Janeiro!$D$16</f>
        <v>22.5</v>
      </c>
      <c r="N5" s="16">
        <f>[1]Janeiro!$D$17</f>
        <v>20.6</v>
      </c>
      <c r="O5" s="16">
        <f>[1]Janeiro!$D$18</f>
        <v>20.8</v>
      </c>
      <c r="P5" s="16">
        <f>[1]Janeiro!$D$19</f>
        <v>21.3</v>
      </c>
      <c r="Q5" s="16">
        <f>[1]Janeiro!$D$20</f>
        <v>21.3</v>
      </c>
      <c r="R5" s="16">
        <f>[1]Janeiro!$D$21</f>
        <v>21.7</v>
      </c>
      <c r="S5" s="16">
        <f>[1]Janeiro!$D$22</f>
        <v>21.2</v>
      </c>
      <c r="T5" s="16">
        <f>[1]Janeiro!$D$23</f>
        <v>21.8</v>
      </c>
      <c r="U5" s="16">
        <f>[1]Janeiro!$D$24</f>
        <v>22</v>
      </c>
      <c r="V5" s="16">
        <f>[1]Janeiro!$D$25</f>
        <v>22</v>
      </c>
      <c r="W5" s="16">
        <f>[1]Janeiro!$D$26</f>
        <v>21.5</v>
      </c>
      <c r="X5" s="16">
        <f>[1]Janeiro!$D$27</f>
        <v>21.5</v>
      </c>
      <c r="Y5" s="16">
        <f>[1]Janeiro!$D$28</f>
        <v>23.2</v>
      </c>
      <c r="Z5" s="16">
        <f>[1]Janeiro!$D$29</f>
        <v>20.9</v>
      </c>
      <c r="AA5" s="16">
        <f>[1]Janeiro!$D$30</f>
        <v>20.8</v>
      </c>
      <c r="AB5" s="16">
        <f>[1]Janeiro!$D$31</f>
        <v>21</v>
      </c>
      <c r="AC5" s="16">
        <f>[1]Janeiro!$D$32</f>
        <v>19.399999999999999</v>
      </c>
      <c r="AD5" s="16">
        <f>[1]Janeiro!$D$33</f>
        <v>21.4</v>
      </c>
      <c r="AE5" s="16">
        <f>[1]Janeiro!$D$34</f>
        <v>20.6</v>
      </c>
      <c r="AF5" s="16">
        <f>[1]Janeiro!$D$35</f>
        <v>21.8</v>
      </c>
      <c r="AG5" s="31">
        <f>MIN(B5:AF5)</f>
        <v>19.399999999999999</v>
      </c>
      <c r="AH5" s="39">
        <f>AVERAGE(B5:AF5)</f>
        <v>21.599999999999998</v>
      </c>
    </row>
    <row r="6" spans="1:34" ht="17.100000000000001" customHeight="1" x14ac:dyDescent="0.2">
      <c r="A6" s="15" t="s">
        <v>0</v>
      </c>
      <c r="B6" s="17">
        <f>[2]Janeiro!$D$5</f>
        <v>23.4</v>
      </c>
      <c r="C6" s="17">
        <f>[2]Janeiro!$D$6</f>
        <v>23.3</v>
      </c>
      <c r="D6" s="17">
        <f>[2]Janeiro!$D$7</f>
        <v>22.7</v>
      </c>
      <c r="E6" s="17">
        <f>[2]Janeiro!$D$8</f>
        <v>20.3</v>
      </c>
      <c r="F6" s="17">
        <f>[2]Janeiro!$D$9</f>
        <v>20</v>
      </c>
      <c r="G6" s="17">
        <f>[2]Janeiro!$D$10</f>
        <v>20.6</v>
      </c>
      <c r="H6" s="17">
        <f>[2]Janeiro!$D$11</f>
        <v>19.3</v>
      </c>
      <c r="I6" s="17">
        <f>[2]Janeiro!$D$12</f>
        <v>20.2</v>
      </c>
      <c r="J6" s="17">
        <f>[2]Janeiro!$D$13</f>
        <v>19.399999999999999</v>
      </c>
      <c r="K6" s="17">
        <f>[2]Janeiro!$D$14</f>
        <v>19.600000000000001</v>
      </c>
      <c r="L6" s="17">
        <f>[2]Janeiro!$D$15</f>
        <v>20.5</v>
      </c>
      <c r="M6" s="17">
        <f>[2]Janeiro!$D$16</f>
        <v>20.100000000000001</v>
      </c>
      <c r="N6" s="17">
        <f>[2]Janeiro!$D$17</f>
        <v>19.5</v>
      </c>
      <c r="O6" s="17">
        <f>[2]Janeiro!$D$18</f>
        <v>19.7</v>
      </c>
      <c r="P6" s="17">
        <f>[2]Janeiro!$D$19</f>
        <v>20.6</v>
      </c>
      <c r="Q6" s="17">
        <f>[2]Janeiro!$D$20</f>
        <v>19.7</v>
      </c>
      <c r="R6" s="17">
        <f>[2]Janeiro!$D$21</f>
        <v>18.3</v>
      </c>
      <c r="S6" s="17">
        <f>[2]Janeiro!$D$22</f>
        <v>18.5</v>
      </c>
      <c r="T6" s="17">
        <f>[2]Janeiro!$D$23</f>
        <v>20.100000000000001</v>
      </c>
      <c r="U6" s="17">
        <f>[2]Janeiro!$D$24</f>
        <v>18.399999999999999</v>
      </c>
      <c r="V6" s="17">
        <f>[2]Janeiro!$D$25</f>
        <v>20</v>
      </c>
      <c r="W6" s="17">
        <f>[2]Janeiro!$D$26</f>
        <v>21</v>
      </c>
      <c r="X6" s="17">
        <f>[2]Janeiro!$D$27</f>
        <v>22.3</v>
      </c>
      <c r="Y6" s="17">
        <f>[2]Janeiro!$D$28</f>
        <v>21.7</v>
      </c>
      <c r="Z6" s="17">
        <f>[2]Janeiro!$D$29</f>
        <v>20.3</v>
      </c>
      <c r="AA6" s="17">
        <f>[2]Janeiro!$D$30</f>
        <v>19.7</v>
      </c>
      <c r="AB6" s="17">
        <f>[2]Janeiro!$D$31</f>
        <v>19.5</v>
      </c>
      <c r="AC6" s="17">
        <f>[2]Janeiro!$D$32</f>
        <v>20.5</v>
      </c>
      <c r="AD6" s="17">
        <f>[2]Janeiro!$D$33</f>
        <v>18.600000000000001</v>
      </c>
      <c r="AE6" s="17">
        <f>[2]Janeiro!$D$34</f>
        <v>18.899999999999999</v>
      </c>
      <c r="AF6" s="17">
        <f>[2]Janeiro!$D$35</f>
        <v>18.8</v>
      </c>
      <c r="AG6" s="32">
        <f t="shared" ref="AG6:AG16" si="1">MIN(B6:AF6)</f>
        <v>18.3</v>
      </c>
      <c r="AH6" s="35">
        <f>AVERAGE(B6:AF6)</f>
        <v>20.177419354838708</v>
      </c>
    </row>
    <row r="7" spans="1:34" ht="17.100000000000001" customHeight="1" x14ac:dyDescent="0.2">
      <c r="A7" s="15" t="s">
        <v>1</v>
      </c>
      <c r="B7" s="17">
        <f>[3]Janeiro!$D$5</f>
        <v>25.3</v>
      </c>
      <c r="C7" s="17">
        <f>[3]Janeiro!$D$6</f>
        <v>24.6</v>
      </c>
      <c r="D7" s="17">
        <f>[3]Janeiro!$D$7</f>
        <v>23.9</v>
      </c>
      <c r="E7" s="17">
        <f>[3]Janeiro!$D$8</f>
        <v>21.9</v>
      </c>
      <c r="F7" s="17">
        <f>[3]Janeiro!$D$9</f>
        <v>21.8</v>
      </c>
      <c r="G7" s="17">
        <f>[3]Janeiro!$D$10</f>
        <v>23.9</v>
      </c>
      <c r="H7" s="17">
        <f>[3]Janeiro!$D$11</f>
        <v>23.7</v>
      </c>
      <c r="I7" s="17">
        <f>[3]Janeiro!$D$12</f>
        <v>21.8</v>
      </c>
      <c r="J7" s="17">
        <f>[3]Janeiro!$D$13</f>
        <v>22.4</v>
      </c>
      <c r="K7" s="17">
        <f>[3]Janeiro!$D$14</f>
        <v>22.4</v>
      </c>
      <c r="L7" s="17">
        <f>[3]Janeiro!$D$15</f>
        <v>22.5</v>
      </c>
      <c r="M7" s="17">
        <f>[3]Janeiro!$D$16</f>
        <v>22.3</v>
      </c>
      <c r="N7" s="17">
        <f>[3]Janeiro!$D$17</f>
        <v>21.7</v>
      </c>
      <c r="O7" s="17">
        <f>[3]Janeiro!$D$18</f>
        <v>21.9</v>
      </c>
      <c r="P7" s="17">
        <f>[3]Janeiro!$D$19</f>
        <v>21.1</v>
      </c>
      <c r="Q7" s="17">
        <f>[3]Janeiro!$D$20</f>
        <v>23.1</v>
      </c>
      <c r="R7" s="17">
        <f>[3]Janeiro!$D$21</f>
        <v>22.1</v>
      </c>
      <c r="S7" s="17">
        <f>[3]Janeiro!$D$22</f>
        <v>21.6</v>
      </c>
      <c r="T7" s="17">
        <f>[3]Janeiro!$D$23</f>
        <v>21.9</v>
      </c>
      <c r="U7" s="17">
        <f>[3]Janeiro!$D$24</f>
        <v>22.7</v>
      </c>
      <c r="V7" s="17">
        <f>[3]Janeiro!$D$25</f>
        <v>23</v>
      </c>
      <c r="W7" s="17">
        <f>[3]Janeiro!$D$26</f>
        <v>23.5</v>
      </c>
      <c r="X7" s="17">
        <f>[3]Janeiro!$D$27</f>
        <v>23.8</v>
      </c>
      <c r="Y7" s="17">
        <f>[3]Janeiro!$D$28</f>
        <v>23.2</v>
      </c>
      <c r="Z7" s="17">
        <f>[3]Janeiro!$D$29</f>
        <v>21.6</v>
      </c>
      <c r="AA7" s="17">
        <f>[3]Janeiro!$D$30</f>
        <v>21.4</v>
      </c>
      <c r="AB7" s="17">
        <f>[3]Janeiro!$D$31</f>
        <v>21.1</v>
      </c>
      <c r="AC7" s="17">
        <f>[3]Janeiro!$D$32</f>
        <v>21.6</v>
      </c>
      <c r="AD7" s="17">
        <f>[3]Janeiro!$D$33</f>
        <v>19.600000000000001</v>
      </c>
      <c r="AE7" s="17">
        <f>[3]Janeiro!$D$34</f>
        <v>21.2</v>
      </c>
      <c r="AF7" s="17">
        <f>[3]Janeiro!$D$35</f>
        <v>22.8</v>
      </c>
      <c r="AG7" s="32">
        <f t="shared" si="1"/>
        <v>19.600000000000001</v>
      </c>
      <c r="AH7" s="35">
        <f t="shared" ref="AH7:AH15" si="2">AVERAGE(B7:AF7)</f>
        <v>22.43225806451613</v>
      </c>
    </row>
    <row r="8" spans="1:34" ht="17.100000000000001" customHeight="1" x14ac:dyDescent="0.2">
      <c r="A8" s="15" t="s">
        <v>62</v>
      </c>
      <c r="B8" s="17">
        <f>[4]Janeiro!$D$5</f>
        <v>22.7</v>
      </c>
      <c r="C8" s="17">
        <f>[4]Janeiro!$D$6</f>
        <v>22.7</v>
      </c>
      <c r="D8" s="17">
        <f>[4]Janeiro!$D$7</f>
        <v>24.9</v>
      </c>
      <c r="E8" s="17">
        <f>[4]Janeiro!$D$8</f>
        <v>23.4</v>
      </c>
      <c r="F8" s="17">
        <f>[4]Janeiro!$D$9</f>
        <v>21.8</v>
      </c>
      <c r="G8" s="17">
        <f>[4]Janeiro!$D$10</f>
        <v>22.2</v>
      </c>
      <c r="H8" s="17">
        <f>[4]Janeiro!$D$11</f>
        <v>22.5</v>
      </c>
      <c r="I8" s="17">
        <f>[4]Janeiro!$D$12</f>
        <v>22</v>
      </c>
      <c r="J8" s="17">
        <f>[4]Janeiro!$D$13</f>
        <v>20.5</v>
      </c>
      <c r="K8" s="17">
        <f>[4]Janeiro!$D$14</f>
        <v>22.8</v>
      </c>
      <c r="L8" s="17">
        <f>[4]Janeiro!$D$15</f>
        <v>24.2</v>
      </c>
      <c r="M8" s="17">
        <f>[4]Janeiro!$D$16</f>
        <v>20.9</v>
      </c>
      <c r="N8" s="17">
        <f>[4]Janeiro!$D$17</f>
        <v>20.2</v>
      </c>
      <c r="O8" s="17">
        <f>[4]Janeiro!$D$18</f>
        <v>20.100000000000001</v>
      </c>
      <c r="P8" s="17">
        <f>[4]Janeiro!$D$19</f>
        <v>21.1</v>
      </c>
      <c r="Q8" s="17">
        <f>[4]Janeiro!$D$20</f>
        <v>20.3</v>
      </c>
      <c r="R8" s="17">
        <f>[4]Janeiro!$D$21</f>
        <v>21.5</v>
      </c>
      <c r="S8" s="17">
        <f>[4]Janeiro!$D$22</f>
        <v>20.7</v>
      </c>
      <c r="T8" s="17">
        <f>[4]Janeiro!$D$23</f>
        <v>23.1</v>
      </c>
      <c r="U8" s="17">
        <f>[4]Janeiro!$D$24</f>
        <v>22.7</v>
      </c>
      <c r="V8" s="17">
        <f>[4]Janeiro!$D$25</f>
        <v>23.6</v>
      </c>
      <c r="W8" s="17">
        <f>[4]Janeiro!$D$26</f>
        <v>21.9</v>
      </c>
      <c r="X8" s="17">
        <f>[4]Janeiro!$D$27</f>
        <v>21.6</v>
      </c>
      <c r="Y8" s="17">
        <f>[4]Janeiro!$D$28</f>
        <v>23.8</v>
      </c>
      <c r="Z8" s="17">
        <f>[4]Janeiro!$D$29</f>
        <v>21.1</v>
      </c>
      <c r="AA8" s="17">
        <f>[4]Janeiro!$D$30</f>
        <v>21.5</v>
      </c>
      <c r="AB8" s="17">
        <f>[4]Janeiro!$D$31</f>
        <v>21.7</v>
      </c>
      <c r="AC8" s="17">
        <f>[4]Janeiro!$D$32</f>
        <v>20.100000000000001</v>
      </c>
      <c r="AD8" s="17">
        <f>[4]Janeiro!$D$33</f>
        <v>22.4</v>
      </c>
      <c r="AE8" s="17">
        <f>[4]Janeiro!$D$34</f>
        <v>22.2</v>
      </c>
      <c r="AF8" s="17">
        <f>[4]Janeiro!$D$35</f>
        <v>23.7</v>
      </c>
      <c r="AG8" s="32">
        <f t="shared" ref="AG8" si="3">MIN(B8:AF8)</f>
        <v>20.100000000000001</v>
      </c>
      <c r="AH8" s="35">
        <f t="shared" ref="AH8" si="4">AVERAGE(B8:AF8)</f>
        <v>22.061290322580653</v>
      </c>
    </row>
    <row r="9" spans="1:34" ht="17.100000000000001" customHeight="1" x14ac:dyDescent="0.2">
      <c r="A9" s="15" t="s">
        <v>48</v>
      </c>
      <c r="B9" s="17">
        <f>[5]Janeiro!$D$5</f>
        <v>22.1</v>
      </c>
      <c r="C9" s="17">
        <f>[5]Janeiro!$D$6</f>
        <v>24.7</v>
      </c>
      <c r="D9" s="17">
        <f>[5]Janeiro!$D$7</f>
        <v>24</v>
      </c>
      <c r="E9" s="17">
        <f>[5]Janeiro!$D$8</f>
        <v>23.1</v>
      </c>
      <c r="F9" s="17">
        <f>[5]Janeiro!$D$9</f>
        <v>22.1</v>
      </c>
      <c r="G9" s="17">
        <f>[5]Janeiro!$D$10</f>
        <v>21.9</v>
      </c>
      <c r="H9" s="17">
        <f>[5]Janeiro!$D$11</f>
        <v>21.1</v>
      </c>
      <c r="I9" s="17">
        <f>[5]Janeiro!$D$12</f>
        <v>22.2</v>
      </c>
      <c r="J9" s="17">
        <f>[5]Janeiro!$D$13</f>
        <v>22</v>
      </c>
      <c r="K9" s="17">
        <f>[5]Janeiro!$D$14</f>
        <v>20.6</v>
      </c>
      <c r="L9" s="17">
        <f>[5]Janeiro!$D$15</f>
        <v>21.8</v>
      </c>
      <c r="M9" s="17">
        <f>[5]Janeiro!$D$16</f>
        <v>21.5</v>
      </c>
      <c r="N9" s="17">
        <f>[5]Janeiro!$D$17</f>
        <v>20.3</v>
      </c>
      <c r="O9" s="17">
        <f>[5]Janeiro!$D$18</f>
        <v>20.9</v>
      </c>
      <c r="P9" s="17">
        <f>[5]Janeiro!$D$19</f>
        <v>21.4</v>
      </c>
      <c r="Q9" s="17">
        <f>[5]Janeiro!$D$20</f>
        <v>20.8</v>
      </c>
      <c r="R9" s="17">
        <f>[5]Janeiro!$D$21</f>
        <v>22.1</v>
      </c>
      <c r="S9" s="17">
        <f>[5]Janeiro!$D$22</f>
        <v>21.8</v>
      </c>
      <c r="T9" s="17">
        <f>[5]Janeiro!$D$23</f>
        <v>20.8</v>
      </c>
      <c r="U9" s="17">
        <f>[5]Janeiro!$D$24</f>
        <v>21.5</v>
      </c>
      <c r="V9" s="17">
        <f>[5]Janeiro!$D$25</f>
        <v>21.9</v>
      </c>
      <c r="W9" s="17">
        <f>[5]Janeiro!$D$26</f>
        <v>22.5</v>
      </c>
      <c r="X9" s="17">
        <f>[5]Janeiro!$D$27</f>
        <v>23.8</v>
      </c>
      <c r="Y9" s="17">
        <f>[5]Janeiro!$D$28</f>
        <v>23.3</v>
      </c>
      <c r="Z9" s="17">
        <f>[5]Janeiro!$D$29</f>
        <v>21.8</v>
      </c>
      <c r="AA9" s="17">
        <f>[5]Janeiro!$D$30</f>
        <v>21.4</v>
      </c>
      <c r="AB9" s="17">
        <f>[5]Janeiro!$D$31</f>
        <v>20.8</v>
      </c>
      <c r="AC9" s="17">
        <f>[5]Janeiro!$D$32</f>
        <v>21.6</v>
      </c>
      <c r="AD9" s="17">
        <f>[5]Janeiro!$D$33</f>
        <v>20</v>
      </c>
      <c r="AE9" s="17">
        <f>[5]Janeiro!$D$34</f>
        <v>20.8</v>
      </c>
      <c r="AF9" s="17">
        <f>[5]Janeiro!$D$35</f>
        <v>20.5</v>
      </c>
      <c r="AG9" s="32">
        <f t="shared" ref="AG9" si="5">MIN(B9:AF9)</f>
        <v>20</v>
      </c>
      <c r="AH9" s="35">
        <f t="shared" ref="AH9" si="6">AVERAGE(B9:AF9)</f>
        <v>21.777419354838706</v>
      </c>
    </row>
    <row r="10" spans="1:34" ht="17.100000000000001" customHeight="1" x14ac:dyDescent="0.2">
      <c r="A10" s="15" t="s">
        <v>2</v>
      </c>
      <c r="B10" s="17">
        <f>[6]Janeiro!$D$5</f>
        <v>23</v>
      </c>
      <c r="C10" s="17">
        <f>[6]Janeiro!$D$6</f>
        <v>22.9</v>
      </c>
      <c r="D10" s="17">
        <f>[6]Janeiro!$D$7</f>
        <v>22.8</v>
      </c>
      <c r="E10" s="17">
        <f>[6]Janeiro!$D$8</f>
        <v>20.7</v>
      </c>
      <c r="F10" s="17">
        <f>[6]Janeiro!$D$9</f>
        <v>20.7</v>
      </c>
      <c r="G10" s="17">
        <f>[6]Janeiro!$D$10</f>
        <v>22.2</v>
      </c>
      <c r="H10" s="17">
        <f>[6]Janeiro!$D$11</f>
        <v>21.4</v>
      </c>
      <c r="I10" s="17">
        <f>[6]Janeiro!$D$12</f>
        <v>19.8</v>
      </c>
      <c r="J10" s="17">
        <f>[6]Janeiro!$D$13</f>
        <v>19.899999999999999</v>
      </c>
      <c r="K10" s="17">
        <f>[6]Janeiro!$D$14</f>
        <v>18.8</v>
      </c>
      <c r="L10" s="17">
        <f>[6]Janeiro!$D$15</f>
        <v>19.600000000000001</v>
      </c>
      <c r="M10" s="17">
        <f>[6]Janeiro!$D$16</f>
        <v>20.3</v>
      </c>
      <c r="N10" s="17">
        <f>[6]Janeiro!$D$17</f>
        <v>18.600000000000001</v>
      </c>
      <c r="O10" s="17">
        <f>[6]Janeiro!$D$18</f>
        <v>19.600000000000001</v>
      </c>
      <c r="P10" s="17">
        <f>[6]Janeiro!$D$19</f>
        <v>20.100000000000001</v>
      </c>
      <c r="Q10" s="17">
        <f>[6]Janeiro!$D$20</f>
        <v>19.5</v>
      </c>
      <c r="R10" s="17">
        <f>[6]Janeiro!$D$21</f>
        <v>21.5</v>
      </c>
      <c r="S10" s="17">
        <f>[6]Janeiro!$D$22</f>
        <v>20.100000000000001</v>
      </c>
      <c r="T10" s="17">
        <f>[6]Janeiro!$D$23</f>
        <v>19.3</v>
      </c>
      <c r="U10" s="17">
        <f>[6]Janeiro!$D$24</f>
        <v>19.7</v>
      </c>
      <c r="V10" s="17">
        <f>[6]Janeiro!$D$25</f>
        <v>20.6</v>
      </c>
      <c r="W10" s="17">
        <f>[6]Janeiro!$D$26</f>
        <v>20</v>
      </c>
      <c r="X10" s="17">
        <f>[6]Janeiro!$D$27</f>
        <v>21.2</v>
      </c>
      <c r="Y10" s="17">
        <f>[6]Janeiro!$D$28</f>
        <v>21.5</v>
      </c>
      <c r="Z10" s="17">
        <f>[6]Janeiro!$D$29</f>
        <v>18.600000000000001</v>
      </c>
      <c r="AA10" s="17">
        <f>[6]Janeiro!$D$30</f>
        <v>19.7</v>
      </c>
      <c r="AB10" s="17">
        <f>[6]Janeiro!$D$31</f>
        <v>18.899999999999999</v>
      </c>
      <c r="AC10" s="17">
        <f>[6]Janeiro!$D$32</f>
        <v>19.600000000000001</v>
      </c>
      <c r="AD10" s="17">
        <f>[6]Janeiro!$D$33</f>
        <v>19.3</v>
      </c>
      <c r="AE10" s="17">
        <f>[6]Janeiro!$D$34</f>
        <v>19.100000000000001</v>
      </c>
      <c r="AF10" s="17">
        <f>[6]Janeiro!$D$35</f>
        <v>21</v>
      </c>
      <c r="AG10" s="32">
        <f t="shared" si="1"/>
        <v>18.600000000000001</v>
      </c>
      <c r="AH10" s="35">
        <f t="shared" si="2"/>
        <v>20.322580645161295</v>
      </c>
    </row>
    <row r="11" spans="1:34" ht="17.100000000000001" customHeight="1" x14ac:dyDescent="0.2">
      <c r="A11" s="15" t="s">
        <v>3</v>
      </c>
      <c r="B11" s="17">
        <f>[7]Janeiro!$D$5</f>
        <v>22.3</v>
      </c>
      <c r="C11" s="17">
        <f>[7]Janeiro!$D$6</f>
        <v>22.4</v>
      </c>
      <c r="D11" s="17">
        <f>[7]Janeiro!$D$7</f>
        <v>21.6</v>
      </c>
      <c r="E11" s="17">
        <f>[7]Janeiro!$D$8</f>
        <v>22</v>
      </c>
      <c r="F11" s="17">
        <f>[7]Janeiro!$D$9</f>
        <v>22.7</v>
      </c>
      <c r="G11" s="17">
        <f>[7]Janeiro!$D$10</f>
        <v>21</v>
      </c>
      <c r="H11" s="17">
        <f>[7]Janeiro!$D$11</f>
        <v>21</v>
      </c>
      <c r="I11" s="17">
        <f>[7]Janeiro!$D$12</f>
        <v>19.899999999999999</v>
      </c>
      <c r="J11" s="17">
        <f>[7]Janeiro!$D$13</f>
        <v>20.100000000000001</v>
      </c>
      <c r="K11" s="17">
        <f>[7]Janeiro!$D$14</f>
        <v>20.399999999999999</v>
      </c>
      <c r="L11" s="17">
        <f>[7]Janeiro!$D$15</f>
        <v>21</v>
      </c>
      <c r="M11" s="17">
        <f>[7]Janeiro!$D$16</f>
        <v>20.100000000000001</v>
      </c>
      <c r="N11" s="17">
        <f>[7]Janeiro!$D$17</f>
        <v>20.8</v>
      </c>
      <c r="O11" s="17">
        <f>[7]Janeiro!$D$18</f>
        <v>19.600000000000001</v>
      </c>
      <c r="P11" s="17">
        <f>[7]Janeiro!$D$19</f>
        <v>19.5</v>
      </c>
      <c r="Q11" s="17">
        <f>[7]Janeiro!$D$20</f>
        <v>20.399999999999999</v>
      </c>
      <c r="R11" s="17">
        <f>[7]Janeiro!$D$21</f>
        <v>21.2</v>
      </c>
      <c r="S11" s="17">
        <f>[7]Janeiro!$D$22</f>
        <v>20.7</v>
      </c>
      <c r="T11" s="17">
        <f>[7]Janeiro!$D$23</f>
        <v>20.6</v>
      </c>
      <c r="U11" s="17">
        <f>[7]Janeiro!$D$24</f>
        <v>20.7</v>
      </c>
      <c r="V11" s="17">
        <f>[7]Janeiro!$D$25</f>
        <v>21.5</v>
      </c>
      <c r="W11" s="17">
        <f>[7]Janeiro!$D$26</f>
        <v>22.3</v>
      </c>
      <c r="X11" s="17">
        <f>[7]Janeiro!$D$27</f>
        <v>20.399999999999999</v>
      </c>
      <c r="Y11" s="17">
        <f>[7]Janeiro!$D$28</f>
        <v>21.2</v>
      </c>
      <c r="Z11" s="17">
        <f>[7]Janeiro!$D$29</f>
        <v>20.8</v>
      </c>
      <c r="AA11" s="17">
        <f>[7]Janeiro!$D$30</f>
        <v>19.899999999999999</v>
      </c>
      <c r="AB11" s="17">
        <f>[7]Janeiro!$D$31</f>
        <v>19.100000000000001</v>
      </c>
      <c r="AC11" s="17">
        <f>[7]Janeiro!$D$32</f>
        <v>18.600000000000001</v>
      </c>
      <c r="AD11" s="17">
        <f>[7]Janeiro!$D$33</f>
        <v>19.600000000000001</v>
      </c>
      <c r="AE11" s="17">
        <f>[7]Janeiro!$D$34</f>
        <v>20.9</v>
      </c>
      <c r="AF11" s="17">
        <f>[7]Janeiro!$D$35</f>
        <v>22.1</v>
      </c>
      <c r="AG11" s="32">
        <f t="shared" si="1"/>
        <v>18.600000000000001</v>
      </c>
      <c r="AH11" s="35">
        <f>AVERAGE(B11:AF11)</f>
        <v>20.787096774193547</v>
      </c>
    </row>
    <row r="12" spans="1:34" ht="17.100000000000001" customHeight="1" x14ac:dyDescent="0.2">
      <c r="A12" s="15" t="s">
        <v>4</v>
      </c>
      <c r="B12" s="17">
        <f>[8]Janeiro!$D$5</f>
        <v>20.399999999999999</v>
      </c>
      <c r="C12" s="17">
        <f>[8]Janeiro!$D$6</f>
        <v>20</v>
      </c>
      <c r="D12" s="17">
        <f>[8]Janeiro!$D$7</f>
        <v>20.6</v>
      </c>
      <c r="E12" s="17">
        <f>[8]Janeiro!$D$8</f>
        <v>20.7</v>
      </c>
      <c r="F12" s="17">
        <f>[8]Janeiro!$D$9</f>
        <v>19.3</v>
      </c>
      <c r="G12" s="17">
        <f>[8]Janeiro!$D$10</f>
        <v>19.100000000000001</v>
      </c>
      <c r="H12" s="17">
        <f>[8]Janeiro!$D$11</f>
        <v>19.7</v>
      </c>
      <c r="I12" s="17">
        <f>[8]Janeiro!$D$12</f>
        <v>18.3</v>
      </c>
      <c r="J12" s="17">
        <f>[8]Janeiro!$D$13</f>
        <v>18.399999999999999</v>
      </c>
      <c r="K12" s="17">
        <f>[8]Janeiro!$D$14</f>
        <v>19</v>
      </c>
      <c r="L12" s="17">
        <f>[8]Janeiro!$D$15</f>
        <v>19.399999999999999</v>
      </c>
      <c r="M12" s="17">
        <f>[8]Janeiro!$D$16</f>
        <v>18.600000000000001</v>
      </c>
      <c r="N12" s="17">
        <f>[8]Janeiro!$D$17</f>
        <v>19.7</v>
      </c>
      <c r="O12" s="17">
        <f>[8]Janeiro!$D$18</f>
        <v>18</v>
      </c>
      <c r="P12" s="17">
        <f>[8]Janeiro!$D$19</f>
        <v>18.3</v>
      </c>
      <c r="Q12" s="17">
        <f>[8]Janeiro!$D$20</f>
        <v>17.8</v>
      </c>
      <c r="R12" s="17">
        <f>[8]Janeiro!$D$21</f>
        <v>20</v>
      </c>
      <c r="S12" s="17">
        <f>[8]Janeiro!$D$22</f>
        <v>19.8</v>
      </c>
      <c r="T12" s="17">
        <f>[8]Janeiro!$D$23</f>
        <v>19.3</v>
      </c>
      <c r="U12" s="17">
        <f>[8]Janeiro!$D$24</f>
        <v>18.3</v>
      </c>
      <c r="V12" s="17">
        <f>[8]Janeiro!$D$25</f>
        <v>19.5</v>
      </c>
      <c r="W12" s="17">
        <f>[8]Janeiro!$D$26</f>
        <v>19.8</v>
      </c>
      <c r="X12" s="17">
        <f>[8]Janeiro!$D$27</f>
        <v>18.399999999999999</v>
      </c>
      <c r="Y12" s="17">
        <f>[8]Janeiro!$D$28</f>
        <v>18.899999999999999</v>
      </c>
      <c r="Z12" s="17">
        <f>[8]Janeiro!$D$29</f>
        <v>17.8</v>
      </c>
      <c r="AA12" s="17">
        <f>[8]Janeiro!$D$30</f>
        <v>18.600000000000001</v>
      </c>
      <c r="AB12" s="17">
        <f>[8]Janeiro!$D$31</f>
        <v>18.2</v>
      </c>
      <c r="AC12" s="17">
        <f>[8]Janeiro!$D$32</f>
        <v>16.5</v>
      </c>
      <c r="AD12" s="17">
        <f>[8]Janeiro!$D$33</f>
        <v>17.7</v>
      </c>
      <c r="AE12" s="17">
        <f>[8]Janeiro!$D$34</f>
        <v>19.8</v>
      </c>
      <c r="AF12" s="17">
        <f>[8]Janeiro!$D$35</f>
        <v>20.6</v>
      </c>
      <c r="AG12" s="32">
        <f t="shared" si="1"/>
        <v>16.5</v>
      </c>
      <c r="AH12" s="35">
        <f t="shared" si="2"/>
        <v>19.048387096774196</v>
      </c>
    </row>
    <row r="13" spans="1:34" ht="17.100000000000001" customHeight="1" x14ac:dyDescent="0.2">
      <c r="A13" s="15" t="s">
        <v>5</v>
      </c>
      <c r="B13" s="17">
        <f>[9]Janeiro!$D$5</f>
        <v>25.1</v>
      </c>
      <c r="C13" s="17">
        <f>[9]Janeiro!$D$6</f>
        <v>25.2</v>
      </c>
      <c r="D13" s="18">
        <f>[9]Janeiro!$D$7</f>
        <v>25.9</v>
      </c>
      <c r="E13" s="18">
        <f>[9]Janeiro!$D$8</f>
        <v>24.6</v>
      </c>
      <c r="F13" s="18">
        <f>[9]Janeiro!$D$9</f>
        <v>21.5</v>
      </c>
      <c r="G13" s="18">
        <f>[9]Janeiro!$D$10</f>
        <v>23.5</v>
      </c>
      <c r="H13" s="18">
        <f>[9]Janeiro!$D$11</f>
        <v>23</v>
      </c>
      <c r="I13" s="18">
        <f>[9]Janeiro!$D$12</f>
        <v>23.8</v>
      </c>
      <c r="J13" s="18">
        <f>[9]Janeiro!$D$13</f>
        <v>22.1</v>
      </c>
      <c r="K13" s="18">
        <f>[9]Janeiro!$D$14</f>
        <v>24.1</v>
      </c>
      <c r="L13" s="18">
        <f>[9]Janeiro!$D$15</f>
        <v>23.8</v>
      </c>
      <c r="M13" s="18">
        <f>[9]Janeiro!$D$16</f>
        <v>24</v>
      </c>
      <c r="N13" s="18">
        <f>[9]Janeiro!$D$17</f>
        <v>22.2</v>
      </c>
      <c r="O13" s="18">
        <f>[9]Janeiro!$D$18</f>
        <v>23</v>
      </c>
      <c r="P13" s="17">
        <f>[9]Janeiro!$D$19</f>
        <v>23.6</v>
      </c>
      <c r="Q13" s="17">
        <f>[9]Janeiro!$D$20</f>
        <v>23.8</v>
      </c>
      <c r="R13" s="17">
        <f>[9]Janeiro!$D$21</f>
        <v>24.6</v>
      </c>
      <c r="S13" s="17">
        <f>[9]Janeiro!$D$22</f>
        <v>24.4</v>
      </c>
      <c r="T13" s="17">
        <f>[9]Janeiro!$D$23</f>
        <v>23.7</v>
      </c>
      <c r="U13" s="17">
        <f>[9]Janeiro!$D$24</f>
        <v>23.5</v>
      </c>
      <c r="V13" s="17">
        <f>[9]Janeiro!$D$25</f>
        <v>24</v>
      </c>
      <c r="W13" s="17">
        <f>[9]Janeiro!$D$26</f>
        <v>24.1</v>
      </c>
      <c r="X13" s="17">
        <f>[9]Janeiro!$D$27</f>
        <v>23.7</v>
      </c>
      <c r="Y13" s="17">
        <f>[9]Janeiro!$D$28</f>
        <v>23.5</v>
      </c>
      <c r="Z13" s="17">
        <f>[9]Janeiro!$D$29</f>
        <v>23.6</v>
      </c>
      <c r="AA13" s="17">
        <f>[9]Janeiro!$D$30</f>
        <v>18.600000000000001</v>
      </c>
      <c r="AB13" s="17">
        <f>[9]Janeiro!$D$31</f>
        <v>22.3</v>
      </c>
      <c r="AC13" s="17">
        <f>[9]Janeiro!$D$32</f>
        <v>23.6</v>
      </c>
      <c r="AD13" s="17">
        <f>[9]Janeiro!$D$33</f>
        <v>23.3</v>
      </c>
      <c r="AE13" s="17">
        <f>[9]Janeiro!$D$34</f>
        <v>23.9</v>
      </c>
      <c r="AF13" s="17">
        <f>[9]Janeiro!$D$35</f>
        <v>23.3</v>
      </c>
      <c r="AG13" s="32">
        <f t="shared" si="1"/>
        <v>18.600000000000001</v>
      </c>
      <c r="AH13" s="35">
        <f>AVERAGE(B13:AF13)</f>
        <v>23.525806451612901</v>
      </c>
    </row>
    <row r="14" spans="1:34" ht="17.100000000000001" customHeight="1" x14ac:dyDescent="0.2">
      <c r="A14" s="15" t="s">
        <v>50</v>
      </c>
      <c r="B14" s="17">
        <f>[10]Janeiro!$D$5</f>
        <v>21.6</v>
      </c>
      <c r="C14" s="17">
        <f>[10]Janeiro!$D$6</f>
        <v>19.5</v>
      </c>
      <c r="D14" s="18">
        <f>[10]Janeiro!$D$7</f>
        <v>19.8</v>
      </c>
      <c r="E14" s="18">
        <f>[10]Janeiro!$D$8</f>
        <v>20.5</v>
      </c>
      <c r="F14" s="18">
        <f>[10]Janeiro!$D$9</f>
        <v>19.3</v>
      </c>
      <c r="G14" s="18">
        <f>[10]Janeiro!$D$10</f>
        <v>18.899999999999999</v>
      </c>
      <c r="H14" s="18">
        <f>[10]Janeiro!$D$11</f>
        <v>19</v>
      </c>
      <c r="I14" s="18">
        <f>[10]Janeiro!$D$12</f>
        <v>18.7</v>
      </c>
      <c r="J14" s="18">
        <f>[10]Janeiro!$D$13</f>
        <v>16.899999999999999</v>
      </c>
      <c r="K14" s="18">
        <f>[10]Janeiro!$D$14</f>
        <v>18.2</v>
      </c>
      <c r="L14" s="18">
        <f>[10]Janeiro!$D$15</f>
        <v>18.8</v>
      </c>
      <c r="M14" s="18">
        <f>[10]Janeiro!$D$16</f>
        <v>18.3</v>
      </c>
      <c r="N14" s="18">
        <f>[10]Janeiro!$D$17</f>
        <v>20.2</v>
      </c>
      <c r="O14" s="18">
        <f>[10]Janeiro!$D$18</f>
        <v>18.5</v>
      </c>
      <c r="P14" s="17">
        <f>[10]Janeiro!$D$19</f>
        <v>19</v>
      </c>
      <c r="Q14" s="17">
        <f>[10]Janeiro!$D$20</f>
        <v>17.8</v>
      </c>
      <c r="R14" s="17">
        <f>[10]Janeiro!$D$21</f>
        <v>19.7</v>
      </c>
      <c r="S14" s="17">
        <f>[10]Janeiro!$D$22</f>
        <v>19.8</v>
      </c>
      <c r="T14" s="17">
        <f>[10]Janeiro!$D$23</f>
        <v>19.600000000000001</v>
      </c>
      <c r="U14" s="17">
        <f>[10]Janeiro!$D$24</f>
        <v>18.7</v>
      </c>
      <c r="V14" s="17">
        <f>[10]Janeiro!$D$25</f>
        <v>18.899999999999999</v>
      </c>
      <c r="W14" s="17">
        <f>[10]Janeiro!$D$26</f>
        <v>20</v>
      </c>
      <c r="X14" s="17">
        <f>[10]Janeiro!$D$27</f>
        <v>18.7</v>
      </c>
      <c r="Y14" s="17">
        <f>[10]Janeiro!$D$28</f>
        <v>19.2</v>
      </c>
      <c r="Z14" s="17">
        <f>[10]Janeiro!$D$29</f>
        <v>18.600000000000001</v>
      </c>
      <c r="AA14" s="17">
        <f>[10]Janeiro!$D$30</f>
        <v>19.100000000000001</v>
      </c>
      <c r="AB14" s="17">
        <f>[10]Janeiro!$D$31</f>
        <v>16.7</v>
      </c>
      <c r="AC14" s="17">
        <f>[10]Janeiro!$D$32</f>
        <v>17.399999999999999</v>
      </c>
      <c r="AD14" s="17">
        <f>[10]Janeiro!$D$33</f>
        <v>18.600000000000001</v>
      </c>
      <c r="AE14" s="17">
        <f>[10]Janeiro!$D$34</f>
        <v>18.8</v>
      </c>
      <c r="AF14" s="17">
        <f>[10]Janeiro!$D$35</f>
        <v>19.3</v>
      </c>
      <c r="AG14" s="32">
        <f>MIN(B14:AF14)</f>
        <v>16.7</v>
      </c>
      <c r="AH14" s="35">
        <f>AVERAGE(B14:AF14)</f>
        <v>18.970967741935482</v>
      </c>
    </row>
    <row r="15" spans="1:34" ht="17.100000000000001" customHeight="1" x14ac:dyDescent="0.2">
      <c r="A15" s="15" t="s">
        <v>6</v>
      </c>
      <c r="B15" s="18">
        <f>[11]Janeiro!$D$5</f>
        <v>23.4</v>
      </c>
      <c r="C15" s="18">
        <f>[11]Janeiro!$D$6</f>
        <v>22.1</v>
      </c>
      <c r="D15" s="18">
        <f>[11]Janeiro!$D$7</f>
        <v>22.6</v>
      </c>
      <c r="E15" s="18">
        <f>[11]Janeiro!$D$8</f>
        <v>21.5</v>
      </c>
      <c r="F15" s="18">
        <f>[11]Janeiro!$D$9</f>
        <v>21.2</v>
      </c>
      <c r="G15" s="18">
        <f>[11]Janeiro!$D$10</f>
        <v>22.1</v>
      </c>
      <c r="H15" s="18">
        <f>[11]Janeiro!$D$11</f>
        <v>21.3</v>
      </c>
      <c r="I15" s="18">
        <f>[11]Janeiro!$D$12</f>
        <v>21</v>
      </c>
      <c r="J15" s="18">
        <f>[11]Janeiro!$D$13</f>
        <v>20.9</v>
      </c>
      <c r="K15" s="18">
        <f>[11]Janeiro!$D$14</f>
        <v>21.5</v>
      </c>
      <c r="L15" s="18">
        <f>[11]Janeiro!$D$15</f>
        <v>20.9</v>
      </c>
      <c r="M15" s="18">
        <f>[11]Janeiro!$D$16</f>
        <v>21.9</v>
      </c>
      <c r="N15" s="18">
        <f>[11]Janeiro!$D$17</f>
        <v>21.5</v>
      </c>
      <c r="O15" s="18">
        <f>[11]Janeiro!$D$18</f>
        <v>21.6</v>
      </c>
      <c r="P15" s="18">
        <f>[11]Janeiro!$D$19</f>
        <v>20.6</v>
      </c>
      <c r="Q15" s="18">
        <f>[11]Janeiro!$D$20</f>
        <v>20.8</v>
      </c>
      <c r="R15" s="18">
        <f>[11]Janeiro!$D$21</f>
        <v>22.3</v>
      </c>
      <c r="S15" s="18">
        <f>[11]Janeiro!$D$22</f>
        <v>22.2</v>
      </c>
      <c r="T15" s="18">
        <f>[11]Janeiro!$D$23</f>
        <v>22.5</v>
      </c>
      <c r="U15" s="18">
        <f>[11]Janeiro!$D$24</f>
        <v>21</v>
      </c>
      <c r="V15" s="18">
        <f>[11]Janeiro!$D$25</f>
        <v>21.9</v>
      </c>
      <c r="W15" s="18">
        <f>[11]Janeiro!$D$26</f>
        <v>22.2</v>
      </c>
      <c r="X15" s="18">
        <f>[11]Janeiro!$D$27</f>
        <v>21.5</v>
      </c>
      <c r="Y15" s="18">
        <f>[11]Janeiro!$D$28</f>
        <v>21.1</v>
      </c>
      <c r="Z15" s="18">
        <f>[11]Janeiro!$D$29</f>
        <v>20.2</v>
      </c>
      <c r="AA15" s="18">
        <f>[11]Janeiro!$D$30</f>
        <v>22.3</v>
      </c>
      <c r="AB15" s="18">
        <f>[11]Janeiro!$D$31</f>
        <v>21</v>
      </c>
      <c r="AC15" s="18">
        <f>[11]Janeiro!$D$32</f>
        <v>19.5</v>
      </c>
      <c r="AD15" s="18">
        <f>[11]Janeiro!$D$33</f>
        <v>19.8</v>
      </c>
      <c r="AE15" s="18">
        <f>[11]Janeiro!$D$34</f>
        <v>21.2</v>
      </c>
      <c r="AF15" s="18">
        <f>[11]Janeiro!$D$35</f>
        <v>19.899999999999999</v>
      </c>
      <c r="AG15" s="32">
        <f t="shared" si="1"/>
        <v>19.5</v>
      </c>
      <c r="AH15" s="35">
        <f t="shared" si="2"/>
        <v>21.403225806451612</v>
      </c>
    </row>
    <row r="16" spans="1:34" ht="17.100000000000001" customHeight="1" x14ac:dyDescent="0.2">
      <c r="A16" s="15" t="s">
        <v>7</v>
      </c>
      <c r="B16" s="18">
        <f>[12]Janeiro!$D$5</f>
        <v>22.8</v>
      </c>
      <c r="C16" s="18">
        <f>[12]Janeiro!$D$6</f>
        <v>22.2</v>
      </c>
      <c r="D16" s="18">
        <f>[12]Janeiro!$D$7</f>
        <v>21.7</v>
      </c>
      <c r="E16" s="18">
        <f>[12]Janeiro!$D$8</f>
        <v>20.8</v>
      </c>
      <c r="F16" s="18">
        <f>[12]Janeiro!$D$9</f>
        <v>19.899999999999999</v>
      </c>
      <c r="G16" s="18">
        <f>[12]Janeiro!$D$10</f>
        <v>20.2</v>
      </c>
      <c r="H16" s="18">
        <f>[12]Janeiro!$D$11</f>
        <v>19.5</v>
      </c>
      <c r="I16" s="18">
        <f>[12]Janeiro!$D$12</f>
        <v>20.399999999999999</v>
      </c>
      <c r="J16" s="18">
        <f>[12]Janeiro!$D$13</f>
        <v>20</v>
      </c>
      <c r="K16" s="18">
        <f>[12]Janeiro!$D$14</f>
        <v>21.5</v>
      </c>
      <c r="L16" s="18">
        <f>[12]Janeiro!$D$15</f>
        <v>22.1</v>
      </c>
      <c r="M16" s="18">
        <f>[12]Janeiro!$D$16</f>
        <v>20.7</v>
      </c>
      <c r="N16" s="18">
        <f>[12]Janeiro!$D$17</f>
        <v>19.7</v>
      </c>
      <c r="O16" s="18">
        <f>[12]Janeiro!$D$18</f>
        <v>19.5</v>
      </c>
      <c r="P16" s="18">
        <f>[12]Janeiro!$D$19</f>
        <v>20.9</v>
      </c>
      <c r="Q16" s="18">
        <f>[12]Janeiro!$D$20</f>
        <v>20.5</v>
      </c>
      <c r="R16" s="18">
        <f>[12]Janeiro!$D$21</f>
        <v>20.3</v>
      </c>
      <c r="S16" s="18">
        <f>[12]Janeiro!$D$22</f>
        <v>19.2</v>
      </c>
      <c r="T16" s="18">
        <f>[12]Janeiro!$D$23</f>
        <v>19.899999999999999</v>
      </c>
      <c r="U16" s="18">
        <f>[12]Janeiro!$D$24</f>
        <v>21</v>
      </c>
      <c r="V16" s="18">
        <f>[12]Janeiro!$D$25</f>
        <v>20.9</v>
      </c>
      <c r="W16" s="18">
        <f>[12]Janeiro!$D$26</f>
        <v>20.8</v>
      </c>
      <c r="X16" s="18">
        <f>[12]Janeiro!$D$27</f>
        <v>22.3</v>
      </c>
      <c r="Y16" s="18">
        <f>[12]Janeiro!$D$28</f>
        <v>20.8</v>
      </c>
      <c r="Z16" s="18">
        <f>[12]Janeiro!$D$29</f>
        <v>19.600000000000001</v>
      </c>
      <c r="AA16" s="18">
        <f>[12]Janeiro!$D$30</f>
        <v>20.6</v>
      </c>
      <c r="AB16" s="18">
        <f>[12]Janeiro!$D$31</f>
        <v>20.399999999999999</v>
      </c>
      <c r="AC16" s="18">
        <f>[12]Janeiro!$D$32</f>
        <v>20.5</v>
      </c>
      <c r="AD16" s="18">
        <f>[12]Janeiro!$D$33</f>
        <v>20.3</v>
      </c>
      <c r="AE16" s="18">
        <f>[12]Janeiro!$D$34</f>
        <v>20.6</v>
      </c>
      <c r="AF16" s="18">
        <f>[12]Janeiro!$D$35</f>
        <v>21.5</v>
      </c>
      <c r="AG16" s="32">
        <f t="shared" si="1"/>
        <v>19.2</v>
      </c>
      <c r="AH16" s="35">
        <f>AVERAGE(B16:AF16)</f>
        <v>20.680645161290318</v>
      </c>
    </row>
    <row r="17" spans="1:37" ht="17.100000000000001" customHeight="1" x14ac:dyDescent="0.2">
      <c r="A17" s="15" t="s">
        <v>8</v>
      </c>
      <c r="B17" s="18">
        <f>[13]Janeiro!$D$5</f>
        <v>24</v>
      </c>
      <c r="C17" s="18">
        <f>[13]Janeiro!$D$6</f>
        <v>23.5</v>
      </c>
      <c r="D17" s="18">
        <f>[13]Janeiro!$D$7</f>
        <v>23.1</v>
      </c>
      <c r="E17" s="18">
        <f>[13]Janeiro!$D$8</f>
        <v>22.1</v>
      </c>
      <c r="F17" s="18">
        <f>[13]Janeiro!$D$9</f>
        <v>21.5</v>
      </c>
      <c r="G17" s="18">
        <f>[13]Janeiro!$D$10</f>
        <v>21.5</v>
      </c>
      <c r="H17" s="18">
        <f>[13]Janeiro!$D$11</f>
        <v>20.7</v>
      </c>
      <c r="I17" s="18">
        <f>[13]Janeiro!$D$12</f>
        <v>21.5</v>
      </c>
      <c r="J17" s="18">
        <f>[13]Janeiro!$D$13</f>
        <v>21.2</v>
      </c>
      <c r="K17" s="18">
        <f>[13]Janeiro!$D$14</f>
        <v>21.8</v>
      </c>
      <c r="L17" s="18">
        <f>[13]Janeiro!$D$15</f>
        <v>22.2</v>
      </c>
      <c r="M17" s="18">
        <f>[13]Janeiro!$D$16</f>
        <v>20.7</v>
      </c>
      <c r="N17" s="18">
        <f>[13]Janeiro!$D$17</f>
        <v>19.899999999999999</v>
      </c>
      <c r="O17" s="18">
        <f>[13]Janeiro!$D$18</f>
        <v>20.2</v>
      </c>
      <c r="P17" s="18">
        <f>[13]Janeiro!$D$19</f>
        <v>20.8</v>
      </c>
      <c r="Q17" s="18">
        <f>[13]Janeiro!$D$20</f>
        <v>20.2</v>
      </c>
      <c r="R17" s="18">
        <f>[13]Janeiro!$D$21</f>
        <v>19.100000000000001</v>
      </c>
      <c r="S17" s="18">
        <f>[13]Janeiro!$D$22</f>
        <v>19.600000000000001</v>
      </c>
      <c r="T17" s="18">
        <f>[13]Janeiro!$D$23</f>
        <v>22.2</v>
      </c>
      <c r="U17" s="18">
        <f>[13]Janeiro!$D$24</f>
        <v>20.8</v>
      </c>
      <c r="V17" s="18">
        <f>[13]Janeiro!$D$25</f>
        <v>22</v>
      </c>
      <c r="W17" s="18">
        <f>[13]Janeiro!$D$26</f>
        <v>21.8</v>
      </c>
      <c r="X17" s="18">
        <f>[13]Janeiro!$D$27</f>
        <v>22.7</v>
      </c>
      <c r="Y17" s="18">
        <f>[13]Janeiro!$D$28</f>
        <v>23.1</v>
      </c>
      <c r="Z17" s="18">
        <f>[13]Janeiro!$D$29</f>
        <v>22.1</v>
      </c>
      <c r="AA17" s="18">
        <f>[13]Janeiro!$D$30</f>
        <v>21.1</v>
      </c>
      <c r="AB17" s="18">
        <f>[13]Janeiro!$D$31</f>
        <v>21.4</v>
      </c>
      <c r="AC17" s="18">
        <f>[13]Janeiro!$D$32</f>
        <v>21.5</v>
      </c>
      <c r="AD17" s="18">
        <f>[13]Janeiro!$D$33</f>
        <v>21.7</v>
      </c>
      <c r="AE17" s="18">
        <f>[13]Janeiro!$D$34</f>
        <v>20.399999999999999</v>
      </c>
      <c r="AF17" s="18">
        <f>[13]Janeiro!$D$35</f>
        <v>22</v>
      </c>
      <c r="AG17" s="32">
        <f>MIN(B17:AF17)</f>
        <v>19.100000000000001</v>
      </c>
      <c r="AH17" s="35">
        <f>AVERAGE(B17:AF17)</f>
        <v>21.496774193548386</v>
      </c>
      <c r="AK17" s="27" t="s">
        <v>54</v>
      </c>
    </row>
    <row r="18" spans="1:37" ht="17.100000000000001" customHeight="1" x14ac:dyDescent="0.2">
      <c r="A18" s="15" t="s">
        <v>9</v>
      </c>
      <c r="B18" s="48" t="str">
        <f>[14]Janeiro!$D$5</f>
        <v>*</v>
      </c>
      <c r="C18" s="48" t="str">
        <f>[14]Janeiro!$D$6</f>
        <v>*</v>
      </c>
      <c r="D18" s="48" t="str">
        <f>[14]Janeiro!$D$7</f>
        <v>*</v>
      </c>
      <c r="E18" s="48" t="str">
        <f>[14]Janeiro!$D$8</f>
        <v>*</v>
      </c>
      <c r="F18" s="48" t="str">
        <f>[14]Janeiro!$D$9</f>
        <v>*</v>
      </c>
      <c r="G18" s="48" t="str">
        <f>[14]Janeiro!$D$10</f>
        <v>*</v>
      </c>
      <c r="H18" s="48" t="str">
        <f>[14]Janeiro!$D$11</f>
        <v>*</v>
      </c>
      <c r="I18" s="48" t="str">
        <f>[14]Janeiro!$D$12</f>
        <v>*</v>
      </c>
      <c r="J18" s="48" t="str">
        <f>[14]Janeiro!$D$13</f>
        <v>*</v>
      </c>
      <c r="K18" s="48" t="str">
        <f>[14]Janeiro!$D$14</f>
        <v>*</v>
      </c>
      <c r="L18" s="48" t="str">
        <f>[14]Janeiro!$D$15</f>
        <v>*</v>
      </c>
      <c r="M18" s="48" t="str">
        <f>[14]Janeiro!$D$16</f>
        <v>*</v>
      </c>
      <c r="N18" s="48" t="str">
        <f>[14]Janeiro!$D$17</f>
        <v>*</v>
      </c>
      <c r="O18" s="48" t="str">
        <f>[14]Janeiro!$D$18</f>
        <v>*</v>
      </c>
      <c r="P18" s="48" t="str">
        <f>[14]Janeiro!$D$19</f>
        <v>*</v>
      </c>
      <c r="Q18" s="48" t="str">
        <f>[14]Janeiro!$D$20</f>
        <v>*</v>
      </c>
      <c r="R18" s="48" t="str">
        <f>[14]Janeiro!$D$21</f>
        <v>*</v>
      </c>
      <c r="S18" s="48" t="str">
        <f>[14]Janeiro!$D$22</f>
        <v>*</v>
      </c>
      <c r="T18" s="48" t="str">
        <f>[14]Janeiro!$D$23</f>
        <v>*</v>
      </c>
      <c r="U18" s="48" t="str">
        <f>[14]Janeiro!$D$24</f>
        <v>*</v>
      </c>
      <c r="V18" s="48" t="str">
        <f>[14]Janeiro!$D$25</f>
        <v>*</v>
      </c>
      <c r="W18" s="48" t="str">
        <f>[14]Janeiro!$D$26</f>
        <v>*</v>
      </c>
      <c r="X18" s="48" t="str">
        <f>[14]Janeiro!$D$27</f>
        <v>*</v>
      </c>
      <c r="Y18" s="48" t="str">
        <f>[14]Janeiro!$D$28</f>
        <v>*</v>
      </c>
      <c r="Z18" s="48" t="str">
        <f>[14]Janeiro!$D$29</f>
        <v>*</v>
      </c>
      <c r="AA18" s="48" t="str">
        <f>[14]Janeiro!$D$30</f>
        <v>*</v>
      </c>
      <c r="AB18" s="48" t="str">
        <f>[14]Janeiro!$D$31</f>
        <v>*</v>
      </c>
      <c r="AC18" s="48" t="str">
        <f>[14]Janeiro!$D$32</f>
        <v>*</v>
      </c>
      <c r="AD18" s="48" t="str">
        <f>[14]Janeiro!$D$33</f>
        <v>*</v>
      </c>
      <c r="AE18" s="48" t="str">
        <f>[14]Janeiro!$D$34</f>
        <v>*</v>
      </c>
      <c r="AF18" s="48" t="str">
        <f>[14]Janeiro!$D$35</f>
        <v>*</v>
      </c>
      <c r="AG18" s="58" t="s">
        <v>63</v>
      </c>
      <c r="AH18" s="56" t="s">
        <v>63</v>
      </c>
    </row>
    <row r="19" spans="1:37" ht="17.100000000000001" customHeight="1" x14ac:dyDescent="0.2">
      <c r="A19" s="15" t="s">
        <v>49</v>
      </c>
      <c r="B19" s="18">
        <f>[15]Janeiro!$D$5</f>
        <v>24.6</v>
      </c>
      <c r="C19" s="18">
        <f>[15]Janeiro!$D$6</f>
        <v>24.5</v>
      </c>
      <c r="D19" s="18">
        <f>[15]Janeiro!$D$7</f>
        <v>24.6</v>
      </c>
      <c r="E19" s="18">
        <f>[15]Janeiro!$D$8</f>
        <v>23.2</v>
      </c>
      <c r="F19" s="18">
        <f>[15]Janeiro!$D$9</f>
        <v>21.9</v>
      </c>
      <c r="G19" s="18">
        <f>[15]Janeiro!$D$10</f>
        <v>23</v>
      </c>
      <c r="H19" s="18">
        <f>[15]Janeiro!$D$11</f>
        <v>20.8</v>
      </c>
      <c r="I19" s="18">
        <f>[15]Janeiro!$D$12</f>
        <v>21.9</v>
      </c>
      <c r="J19" s="18">
        <f>[15]Janeiro!$D$13</f>
        <v>21.9</v>
      </c>
      <c r="K19" s="18">
        <f>[15]Janeiro!$D$14</f>
        <v>23</v>
      </c>
      <c r="L19" s="18">
        <f>[15]Janeiro!$D$15</f>
        <v>22.7</v>
      </c>
      <c r="M19" s="18">
        <f>[15]Janeiro!$D$16</f>
        <v>22.3</v>
      </c>
      <c r="N19" s="18">
        <f>[15]Janeiro!$D$17</f>
        <v>22.4</v>
      </c>
      <c r="O19" s="18">
        <f>[15]Janeiro!$D$18</f>
        <v>22.2</v>
      </c>
      <c r="P19" s="18">
        <f>[15]Janeiro!$D$19</f>
        <v>21.8</v>
      </c>
      <c r="Q19" s="18">
        <f>[15]Janeiro!$D$20</f>
        <v>22.1</v>
      </c>
      <c r="R19" s="18">
        <f>[15]Janeiro!$D$21</f>
        <v>23</v>
      </c>
      <c r="S19" s="18">
        <f>[15]Janeiro!$D$22</f>
        <v>21</v>
      </c>
      <c r="T19" s="18">
        <f>[15]Janeiro!$D$23</f>
        <v>20.7</v>
      </c>
      <c r="U19" s="18">
        <f>[15]Janeiro!$D$24</f>
        <v>21.5</v>
      </c>
      <c r="V19" s="18">
        <f>[15]Janeiro!$D$25</f>
        <v>22.9</v>
      </c>
      <c r="W19" s="18">
        <f>[15]Janeiro!$D$26</f>
        <v>23.6</v>
      </c>
      <c r="X19" s="18">
        <f>[15]Janeiro!$D$27</f>
        <v>23.4</v>
      </c>
      <c r="Y19" s="18">
        <f>[15]Janeiro!$D$28</f>
        <v>23.4</v>
      </c>
      <c r="Z19" s="18">
        <f>[15]Janeiro!$D$29</f>
        <v>21.9</v>
      </c>
      <c r="AA19" s="18">
        <f>[15]Janeiro!$D$30</f>
        <v>22.1</v>
      </c>
      <c r="AB19" s="18">
        <f>[15]Janeiro!$D$31</f>
        <v>20.8</v>
      </c>
      <c r="AC19" s="18">
        <f>[15]Janeiro!$D$32</f>
        <v>21.6</v>
      </c>
      <c r="AD19" s="18">
        <f>[15]Janeiro!$D$33</f>
        <v>20.100000000000001</v>
      </c>
      <c r="AE19" s="18">
        <f>[15]Janeiro!$D$34</f>
        <v>21</v>
      </c>
      <c r="AF19" s="18">
        <f>[15]Janeiro!$D$35</f>
        <v>21.5</v>
      </c>
      <c r="AG19" s="32">
        <f t="shared" ref="AG19" si="7">MIN(B19:AF19)</f>
        <v>20.100000000000001</v>
      </c>
      <c r="AH19" s="35">
        <f t="shared" ref="AH19" si="8">AVERAGE(B19:AF19)</f>
        <v>22.303225806451611</v>
      </c>
    </row>
    <row r="20" spans="1:37" ht="17.100000000000001" customHeight="1" x14ac:dyDescent="0.2">
      <c r="A20" s="15" t="s">
        <v>10</v>
      </c>
      <c r="B20" s="18">
        <f>[16]Janeiro!$D$5</f>
        <v>24.8</v>
      </c>
      <c r="C20" s="18">
        <f>[16]Janeiro!$D$6</f>
        <v>23.7</v>
      </c>
      <c r="D20" s="18">
        <f>[16]Janeiro!$D$7</f>
        <v>23.6</v>
      </c>
      <c r="E20" s="18">
        <f>[16]Janeiro!$D$8</f>
        <v>20.9</v>
      </c>
      <c r="F20" s="18">
        <f>[16]Janeiro!$D$9</f>
        <v>21.6</v>
      </c>
      <c r="G20" s="18">
        <f>[16]Janeiro!$D$10</f>
        <v>20.6</v>
      </c>
      <c r="H20" s="18">
        <f>[16]Janeiro!$D$11</f>
        <v>20.7</v>
      </c>
      <c r="I20" s="18">
        <f>[16]Janeiro!$D$12</f>
        <v>21.4</v>
      </c>
      <c r="J20" s="18">
        <f>[16]Janeiro!$D$13</f>
        <v>21.2</v>
      </c>
      <c r="K20" s="18">
        <f>[16]Janeiro!$D$14</f>
        <v>21.2</v>
      </c>
      <c r="L20" s="18">
        <f>[16]Janeiro!$D$15</f>
        <v>22</v>
      </c>
      <c r="M20" s="18">
        <f>[16]Janeiro!$D$16</f>
        <v>21.2</v>
      </c>
      <c r="N20" s="18">
        <f>[16]Janeiro!$D$17</f>
        <v>21</v>
      </c>
      <c r="O20" s="18">
        <f>[16]Janeiro!$D$18</f>
        <v>20</v>
      </c>
      <c r="P20" s="18">
        <f>[16]Janeiro!$D$19</f>
        <v>21.2</v>
      </c>
      <c r="Q20" s="18">
        <f>[16]Janeiro!$D$20</f>
        <v>19.7</v>
      </c>
      <c r="R20" s="18">
        <f>[16]Janeiro!$D$21</f>
        <v>19.8</v>
      </c>
      <c r="S20" s="18">
        <f>[16]Janeiro!$D$22</f>
        <v>20</v>
      </c>
      <c r="T20" s="18">
        <f>[16]Janeiro!$D$23</f>
        <v>21.9</v>
      </c>
      <c r="U20" s="18">
        <f>[16]Janeiro!$D$24</f>
        <v>20.3</v>
      </c>
      <c r="V20" s="18">
        <f>[16]Janeiro!$D$25</f>
        <v>21.7</v>
      </c>
      <c r="W20" s="18">
        <f>[16]Janeiro!$D$26</f>
        <v>22.6</v>
      </c>
      <c r="X20" s="18">
        <f>[16]Janeiro!$D$27</f>
        <v>22.8</v>
      </c>
      <c r="Y20" s="18">
        <f>[16]Janeiro!$D$28</f>
        <v>22.2</v>
      </c>
      <c r="Z20" s="18">
        <f>[16]Janeiro!$D$29</f>
        <v>20.9</v>
      </c>
      <c r="AA20" s="18">
        <f>[16]Janeiro!$D$30</f>
        <v>21.4</v>
      </c>
      <c r="AB20" s="18">
        <f>[16]Janeiro!$D$31</f>
        <v>20.9</v>
      </c>
      <c r="AC20" s="18">
        <f>[16]Janeiro!$D$32</f>
        <v>21.4</v>
      </c>
      <c r="AD20" s="18">
        <f>[16]Janeiro!$D$33</f>
        <v>20.8</v>
      </c>
      <c r="AE20" s="18">
        <f>[16]Janeiro!$D$34</f>
        <v>20.5</v>
      </c>
      <c r="AF20" s="18">
        <f>[16]Janeiro!$D$35</f>
        <v>21.4</v>
      </c>
      <c r="AG20" s="32">
        <f t="shared" ref="AG20:AG30" si="9">MIN(B20:AF20)</f>
        <v>19.7</v>
      </c>
      <c r="AH20" s="35">
        <f t="shared" ref="AH20:AH30" si="10">AVERAGE(B20:AF20)</f>
        <v>21.399999999999995</v>
      </c>
    </row>
    <row r="21" spans="1:37" ht="17.100000000000001" customHeight="1" x14ac:dyDescent="0.2">
      <c r="A21" s="15" t="s">
        <v>11</v>
      </c>
      <c r="B21" s="18">
        <f>[17]Janeiro!$D$5</f>
        <v>23.6</v>
      </c>
      <c r="C21" s="18">
        <f>[17]Janeiro!$D$6</f>
        <v>22.3</v>
      </c>
      <c r="D21" s="18">
        <f>[17]Janeiro!$D$7</f>
        <v>21.6</v>
      </c>
      <c r="E21" s="18">
        <f>[17]Janeiro!$D$8</f>
        <v>21.6</v>
      </c>
      <c r="F21" s="18">
        <f>[17]Janeiro!$D$9</f>
        <v>20.399999999999999</v>
      </c>
      <c r="G21" s="18">
        <f>[17]Janeiro!$D$10</f>
        <v>21.2</v>
      </c>
      <c r="H21" s="18">
        <f>[17]Janeiro!$D$11</f>
        <v>20.7</v>
      </c>
      <c r="I21" s="18">
        <f>[17]Janeiro!$D$12</f>
        <v>20</v>
      </c>
      <c r="J21" s="18">
        <f>[17]Janeiro!$D$13</f>
        <v>19.7</v>
      </c>
      <c r="K21" s="18">
        <f>[17]Janeiro!$D$14</f>
        <v>19.100000000000001</v>
      </c>
      <c r="L21" s="18">
        <f>[17]Janeiro!$D$15</f>
        <v>19.8</v>
      </c>
      <c r="M21" s="18">
        <f>[17]Janeiro!$D$16</f>
        <v>20</v>
      </c>
      <c r="N21" s="18">
        <f>[17]Janeiro!$D$17</f>
        <v>19.3</v>
      </c>
      <c r="O21" s="18">
        <f>[17]Janeiro!$D$18</f>
        <v>20.5</v>
      </c>
      <c r="P21" s="18">
        <f>[17]Janeiro!$D$19</f>
        <v>21.1</v>
      </c>
      <c r="Q21" s="18">
        <f>[17]Janeiro!$D$20</f>
        <v>20.100000000000001</v>
      </c>
      <c r="R21" s="18">
        <f>[17]Janeiro!$D$21</f>
        <v>21.4</v>
      </c>
      <c r="S21" s="18">
        <f>[17]Janeiro!$D$22</f>
        <v>20</v>
      </c>
      <c r="T21" s="18">
        <f>[17]Janeiro!$D$23</f>
        <v>18.7</v>
      </c>
      <c r="U21" s="18">
        <f>[17]Janeiro!$D$24</f>
        <v>20.6</v>
      </c>
      <c r="V21" s="17">
        <f>[17]Janeiro!$D$25</f>
        <v>21.2</v>
      </c>
      <c r="W21" s="17">
        <f>[17]Janeiro!$D$26</f>
        <v>20.3</v>
      </c>
      <c r="X21" s="18">
        <f>[17]Janeiro!$D$27</f>
        <v>22.5</v>
      </c>
      <c r="Y21" s="18">
        <f>[17]Janeiro!$D$28</f>
        <v>21.3</v>
      </c>
      <c r="Z21" s="18">
        <f>[17]Janeiro!$D$29</f>
        <v>20.100000000000001</v>
      </c>
      <c r="AA21" s="18">
        <f>[17]Janeiro!$D$30</f>
        <v>18.899999999999999</v>
      </c>
      <c r="AB21" s="18">
        <f>[17]Janeiro!$D$31</f>
        <v>18.399999999999999</v>
      </c>
      <c r="AC21" s="18">
        <f>[17]Janeiro!$D$32</f>
        <v>18.7</v>
      </c>
      <c r="AD21" s="18">
        <f>[17]Janeiro!$D$33</f>
        <v>17.7</v>
      </c>
      <c r="AE21" s="18">
        <f>[17]Janeiro!$D$34</f>
        <v>18.8</v>
      </c>
      <c r="AF21" s="18">
        <f>[17]Janeiro!$D$35</f>
        <v>19.2</v>
      </c>
      <c r="AG21" s="32">
        <f t="shared" si="9"/>
        <v>17.7</v>
      </c>
      <c r="AH21" s="35">
        <f t="shared" si="10"/>
        <v>20.283870967741937</v>
      </c>
    </row>
    <row r="22" spans="1:37" ht="17.100000000000001" customHeight="1" x14ac:dyDescent="0.2">
      <c r="A22" s="15" t="s">
        <v>12</v>
      </c>
      <c r="B22" s="18">
        <f>[18]Janeiro!$D$5</f>
        <v>24.6</v>
      </c>
      <c r="C22" s="18">
        <f>[18]Janeiro!$D$6</f>
        <v>24.1</v>
      </c>
      <c r="D22" s="18">
        <f>[18]Janeiro!$D$7</f>
        <v>24</v>
      </c>
      <c r="E22" s="18">
        <f>[18]Janeiro!$D$8</f>
        <v>22.5</v>
      </c>
      <c r="F22" s="18">
        <f>[18]Janeiro!$D$9</f>
        <v>22.2</v>
      </c>
      <c r="G22" s="18">
        <f>[18]Janeiro!$D$10</f>
        <v>23.4</v>
      </c>
      <c r="H22" s="18">
        <f>[18]Janeiro!$D$11</f>
        <v>23.1</v>
      </c>
      <c r="I22" s="18">
        <f>[18]Janeiro!$D$12</f>
        <v>21.8</v>
      </c>
      <c r="J22" s="18">
        <f>[18]Janeiro!$D$13</f>
        <v>21.9</v>
      </c>
      <c r="K22" s="18">
        <f>[18]Janeiro!$D$14</f>
        <v>21.8</v>
      </c>
      <c r="L22" s="18">
        <f>[18]Janeiro!$D$15</f>
        <v>22.4</v>
      </c>
      <c r="M22" s="18">
        <f>[18]Janeiro!$D$16</f>
        <v>22.9</v>
      </c>
      <c r="N22" s="18">
        <f>[18]Janeiro!$D$17</f>
        <v>22.1</v>
      </c>
      <c r="O22" s="18">
        <f>[18]Janeiro!$D$18</f>
        <v>22.5</v>
      </c>
      <c r="P22" s="18">
        <f>[18]Janeiro!$D$19</f>
        <v>22.4</v>
      </c>
      <c r="Q22" s="18">
        <f>[18]Janeiro!$D$20</f>
        <v>23.1</v>
      </c>
      <c r="R22" s="18">
        <f>[18]Janeiro!$D$21</f>
        <v>23.4</v>
      </c>
      <c r="S22" s="18">
        <f>[18]Janeiro!$D$22</f>
        <v>21.8</v>
      </c>
      <c r="T22" s="18">
        <f>[18]Janeiro!$D$23</f>
        <v>21.5</v>
      </c>
      <c r="U22" s="18">
        <f>[18]Janeiro!$D$24</f>
        <v>22.5</v>
      </c>
      <c r="V22" s="18">
        <f>[18]Janeiro!$D$25</f>
        <v>23.3</v>
      </c>
      <c r="W22" s="18">
        <f>[18]Janeiro!$D$26</f>
        <v>23.5</v>
      </c>
      <c r="X22" s="18">
        <f>[18]Janeiro!$D$27</f>
        <v>24.1</v>
      </c>
      <c r="Y22" s="18">
        <f>[18]Janeiro!$D$28</f>
        <v>22.8</v>
      </c>
      <c r="Z22" s="18">
        <f>[18]Janeiro!$D$29</f>
        <v>23.4</v>
      </c>
      <c r="AA22" s="18">
        <f>[18]Janeiro!$D$30</f>
        <v>22.4</v>
      </c>
      <c r="AB22" s="18">
        <f>[18]Janeiro!$D$31</f>
        <v>20.8</v>
      </c>
      <c r="AC22" s="18">
        <f>[18]Janeiro!$D$32</f>
        <v>21.3</v>
      </c>
      <c r="AD22" s="18">
        <f>[18]Janeiro!$D$33</f>
        <v>20.6</v>
      </c>
      <c r="AE22" s="18">
        <f>[18]Janeiro!$D$34</f>
        <v>20.9</v>
      </c>
      <c r="AF22" s="18">
        <f>[18]Janeiro!$D$35</f>
        <v>21.7</v>
      </c>
      <c r="AG22" s="32">
        <f t="shared" si="9"/>
        <v>20.6</v>
      </c>
      <c r="AH22" s="35">
        <f t="shared" si="10"/>
        <v>22.541935483870965</v>
      </c>
    </row>
    <row r="23" spans="1:37" ht="17.100000000000001" customHeight="1" x14ac:dyDescent="0.2">
      <c r="A23" s="15" t="s">
        <v>13</v>
      </c>
      <c r="B23" s="18">
        <f>[19]Janeiro!$D$5</f>
        <v>24.8</v>
      </c>
      <c r="C23" s="18">
        <f>[19]Janeiro!$D$6</f>
        <v>23.6</v>
      </c>
      <c r="D23" s="18">
        <f>[19]Janeiro!$D$7</f>
        <v>24.1</v>
      </c>
      <c r="E23" s="18">
        <f>[19]Janeiro!$D$8</f>
        <v>23.3</v>
      </c>
      <c r="F23" s="18">
        <f>[19]Janeiro!$D$9</f>
        <v>22</v>
      </c>
      <c r="G23" s="18">
        <f>[19]Janeiro!$D$10</f>
        <v>22.2</v>
      </c>
      <c r="H23" s="18">
        <f>[19]Janeiro!$D$11</f>
        <v>21.8</v>
      </c>
      <c r="I23" s="18">
        <f>[19]Janeiro!$D$12</f>
        <v>21.2</v>
      </c>
      <c r="J23" s="18">
        <f>[19]Janeiro!$D$13</f>
        <v>21.3</v>
      </c>
      <c r="K23" s="18">
        <f>[19]Janeiro!$D$14</f>
        <v>19.899999999999999</v>
      </c>
      <c r="L23" s="18">
        <f>[19]Janeiro!$D$15</f>
        <v>20.8</v>
      </c>
      <c r="M23" s="18">
        <f>[19]Janeiro!$D$16</f>
        <v>21.9</v>
      </c>
      <c r="N23" s="18">
        <f>[19]Janeiro!$D$17</f>
        <v>22.7</v>
      </c>
      <c r="O23" s="18">
        <f>[19]Janeiro!$D$18</f>
        <v>20.9</v>
      </c>
      <c r="P23" s="18">
        <f>[19]Janeiro!$D$19</f>
        <v>22.9</v>
      </c>
      <c r="Q23" s="18">
        <f>[19]Janeiro!$D$20</f>
        <v>21.4</v>
      </c>
      <c r="R23" s="18">
        <f>[19]Janeiro!$D$21</f>
        <v>21.9</v>
      </c>
      <c r="S23" s="18">
        <f>[19]Janeiro!$D$22</f>
        <v>23</v>
      </c>
      <c r="T23" s="18">
        <f>[19]Janeiro!$D$23</f>
        <v>21.9</v>
      </c>
      <c r="U23" s="18">
        <f>[19]Janeiro!$D$24</f>
        <v>23.2</v>
      </c>
      <c r="V23" s="18">
        <f>[19]Janeiro!$D$25</f>
        <v>23.4</v>
      </c>
      <c r="W23" s="18">
        <f>[19]Janeiro!$D$26</f>
        <v>23.4</v>
      </c>
      <c r="X23" s="18">
        <f>[19]Janeiro!$D$27</f>
        <v>23.6</v>
      </c>
      <c r="Y23" s="18">
        <f>[19]Janeiro!$D$28</f>
        <v>22.9</v>
      </c>
      <c r="Z23" s="18">
        <f>[19]Janeiro!$D$29</f>
        <v>22.3</v>
      </c>
      <c r="AA23" s="18">
        <f>[19]Janeiro!$D$30</f>
        <v>19.600000000000001</v>
      </c>
      <c r="AB23" s="18">
        <f>[19]Janeiro!$D$31</f>
        <v>21.6</v>
      </c>
      <c r="AC23" s="18">
        <f>[19]Janeiro!$D$32</f>
        <v>21.4</v>
      </c>
      <c r="AD23" s="18">
        <f>[19]Janeiro!$D$33</f>
        <v>21.9</v>
      </c>
      <c r="AE23" s="18">
        <f>[19]Janeiro!$D$34</f>
        <v>21.7</v>
      </c>
      <c r="AF23" s="18">
        <f>[19]Janeiro!$D$35</f>
        <v>21</v>
      </c>
      <c r="AG23" s="32">
        <f t="shared" si="9"/>
        <v>19.600000000000001</v>
      </c>
      <c r="AH23" s="35">
        <f t="shared" si="10"/>
        <v>22.180645161290315</v>
      </c>
      <c r="AK23" s="27" t="s">
        <v>54</v>
      </c>
    </row>
    <row r="24" spans="1:37" ht="17.100000000000001" customHeight="1" x14ac:dyDescent="0.2">
      <c r="A24" s="15" t="s">
        <v>14</v>
      </c>
      <c r="B24" s="18">
        <f>[20]Janeiro!$D$5</f>
        <v>23.4</v>
      </c>
      <c r="C24" s="18">
        <f>[20]Janeiro!$D$6</f>
        <v>23.8</v>
      </c>
      <c r="D24" s="18">
        <f>[20]Janeiro!$D$7</f>
        <v>22.7</v>
      </c>
      <c r="E24" s="18">
        <f>[20]Janeiro!$D$8</f>
        <v>23.4</v>
      </c>
      <c r="F24" s="18">
        <f>[20]Janeiro!$D$9</f>
        <v>22.7</v>
      </c>
      <c r="G24" s="18">
        <f>[20]Janeiro!$D$10</f>
        <v>21.2</v>
      </c>
      <c r="H24" s="18">
        <f>[20]Janeiro!$D$11</f>
        <v>19.899999999999999</v>
      </c>
      <c r="I24" s="18">
        <f>[20]Janeiro!$D$12</f>
        <v>21.4</v>
      </c>
      <c r="J24" s="18">
        <f>[20]Janeiro!$D$13</f>
        <v>20.7</v>
      </c>
      <c r="K24" s="18">
        <f>[20]Janeiro!$D$14</f>
        <v>22.2</v>
      </c>
      <c r="L24" s="18">
        <f>[20]Janeiro!$D$15</f>
        <v>22.2</v>
      </c>
      <c r="M24" s="18">
        <f>[20]Janeiro!$D$16</f>
        <v>20.6</v>
      </c>
      <c r="N24" s="18">
        <f>[20]Janeiro!$D$17</f>
        <v>21.5</v>
      </c>
      <c r="O24" s="18">
        <f>[20]Janeiro!$D$18</f>
        <v>20.100000000000001</v>
      </c>
      <c r="P24" s="18">
        <f>[20]Janeiro!$D$19</f>
        <v>20.7</v>
      </c>
      <c r="Q24" s="18">
        <f>[20]Janeiro!$D$20</f>
        <v>21</v>
      </c>
      <c r="R24" s="18">
        <f>[20]Janeiro!$D$21</f>
        <v>22.1</v>
      </c>
      <c r="S24" s="18">
        <f>[20]Janeiro!$D$22</f>
        <v>21.2</v>
      </c>
      <c r="T24" s="18">
        <f>[20]Janeiro!$D$23</f>
        <v>21.8</v>
      </c>
      <c r="U24" s="18">
        <f>[20]Janeiro!$D$24</f>
        <v>22.7</v>
      </c>
      <c r="V24" s="18">
        <f>[20]Janeiro!$D$25</f>
        <v>22.3</v>
      </c>
      <c r="W24" s="18">
        <f>[20]Janeiro!$D$26</f>
        <v>23.1</v>
      </c>
      <c r="X24" s="18">
        <f>[20]Janeiro!$D$27</f>
        <v>22</v>
      </c>
      <c r="Y24" s="18">
        <f>[20]Janeiro!$D$28</f>
        <v>22.1</v>
      </c>
      <c r="Z24" s="18">
        <f>[20]Janeiro!$D$29</f>
        <v>21.2</v>
      </c>
      <c r="AA24" s="18">
        <f>[20]Janeiro!$D$30</f>
        <v>19.399999999999999</v>
      </c>
      <c r="AB24" s="18">
        <f>[20]Janeiro!$D$31</f>
        <v>20.5</v>
      </c>
      <c r="AC24" s="18">
        <f>[20]Janeiro!$D$32</f>
        <v>18</v>
      </c>
      <c r="AD24" s="18">
        <f>[20]Janeiro!$D$33</f>
        <v>20.6</v>
      </c>
      <c r="AE24" s="18">
        <f>[20]Janeiro!$D$34</f>
        <v>21.2</v>
      </c>
      <c r="AF24" s="18">
        <f>[20]Janeiro!$D$35</f>
        <v>22.3</v>
      </c>
      <c r="AG24" s="32">
        <f t="shared" si="9"/>
        <v>18</v>
      </c>
      <c r="AH24" s="35">
        <f t="shared" si="10"/>
        <v>21.548387096774196</v>
      </c>
    </row>
    <row r="25" spans="1:37" ht="17.100000000000001" customHeight="1" x14ac:dyDescent="0.2">
      <c r="A25" s="15" t="s">
        <v>15</v>
      </c>
      <c r="B25" s="18">
        <f>[21]Janeiro!$D$5</f>
        <v>22.7</v>
      </c>
      <c r="C25" s="18">
        <f>[21]Janeiro!$D$6</f>
        <v>23</v>
      </c>
      <c r="D25" s="18">
        <f>[21]Janeiro!$D$7</f>
        <v>23.5</v>
      </c>
      <c r="E25" s="18">
        <f>[21]Janeiro!$D$8</f>
        <v>21.1</v>
      </c>
      <c r="F25" s="18">
        <f>[21]Janeiro!$D$9</f>
        <v>19.8</v>
      </c>
      <c r="G25" s="18">
        <f>[21]Janeiro!$D$10</f>
        <v>19.600000000000001</v>
      </c>
      <c r="H25" s="18">
        <f>[21]Janeiro!$D$11</f>
        <v>19.3</v>
      </c>
      <c r="I25" s="18">
        <f>[21]Janeiro!$D$12</f>
        <v>20</v>
      </c>
      <c r="J25" s="18">
        <f>[21]Janeiro!$D$13</f>
        <v>19.100000000000001</v>
      </c>
      <c r="K25" s="18">
        <f>[21]Janeiro!$D$14</f>
        <v>20</v>
      </c>
      <c r="L25" s="18">
        <f>[21]Janeiro!$D$15</f>
        <v>19.7</v>
      </c>
      <c r="M25" s="18">
        <f>[21]Janeiro!$D$16</f>
        <v>19.5</v>
      </c>
      <c r="N25" s="18">
        <f>[21]Janeiro!$D$17</f>
        <v>19.7</v>
      </c>
      <c r="O25" s="18">
        <f>[21]Janeiro!$D$18</f>
        <v>18.399999999999999</v>
      </c>
      <c r="P25" s="18">
        <f>[21]Janeiro!$D$19</f>
        <v>19.600000000000001</v>
      </c>
      <c r="Q25" s="18">
        <f>[21]Janeiro!$D$20</f>
        <v>18.899999999999999</v>
      </c>
      <c r="R25" s="18">
        <f>[21]Janeiro!$D$21</f>
        <v>19</v>
      </c>
      <c r="S25" s="18">
        <f>[21]Janeiro!$D$22</f>
        <v>19.2</v>
      </c>
      <c r="T25" s="18">
        <f>[21]Janeiro!$D$23</f>
        <v>20.7</v>
      </c>
      <c r="U25" s="18">
        <f>[21]Janeiro!$D$24</f>
        <v>20.5</v>
      </c>
      <c r="V25" s="18">
        <f>[21]Janeiro!$D$25</f>
        <v>20.399999999999999</v>
      </c>
      <c r="W25" s="18">
        <f>[21]Janeiro!$D$26</f>
        <v>20.5</v>
      </c>
      <c r="X25" s="18">
        <f>[21]Janeiro!$D$27</f>
        <v>21.9</v>
      </c>
      <c r="Y25" s="18">
        <f>[21]Janeiro!$D$28</f>
        <v>21.9</v>
      </c>
      <c r="Z25" s="18">
        <f>[21]Janeiro!$D$29</f>
        <v>19.2</v>
      </c>
      <c r="AA25" s="18">
        <f>[21]Janeiro!$D$30</f>
        <v>19.2</v>
      </c>
      <c r="AB25" s="18">
        <f>[21]Janeiro!$D$31</f>
        <v>19.2</v>
      </c>
      <c r="AC25" s="18">
        <f>[21]Janeiro!$D$32</f>
        <v>20.2</v>
      </c>
      <c r="AD25" s="18">
        <f>[21]Janeiro!$D$33</f>
        <v>22.2</v>
      </c>
      <c r="AE25" s="18">
        <f>[21]Janeiro!$D$34</f>
        <v>22.5</v>
      </c>
      <c r="AF25" s="18">
        <f>[21]Janeiro!$D$35</f>
        <v>19.399999999999999</v>
      </c>
      <c r="AG25" s="32">
        <f t="shared" si="9"/>
        <v>18.399999999999999</v>
      </c>
      <c r="AH25" s="35">
        <f t="shared" si="10"/>
        <v>20.319354838709678</v>
      </c>
    </row>
    <row r="26" spans="1:37" ht="17.100000000000001" customHeight="1" x14ac:dyDescent="0.2">
      <c r="A26" s="15" t="s">
        <v>16</v>
      </c>
      <c r="B26" s="48" t="str">
        <f>[22]Janeiro!$D$5</f>
        <v>*</v>
      </c>
      <c r="C26" s="48" t="str">
        <f>[22]Janeiro!$D$6</f>
        <v>*</v>
      </c>
      <c r="D26" s="48" t="str">
        <f>[22]Janeiro!$D$7</f>
        <v>*</v>
      </c>
      <c r="E26" s="48" t="str">
        <f>[22]Janeiro!$D$8</f>
        <v>*</v>
      </c>
      <c r="F26" s="48" t="str">
        <f>[22]Janeiro!$D$9</f>
        <v>*</v>
      </c>
      <c r="G26" s="48" t="str">
        <f>[22]Janeiro!$D$10</f>
        <v>*</v>
      </c>
      <c r="H26" s="48" t="str">
        <f>[22]Janeiro!$D$11</f>
        <v>*</v>
      </c>
      <c r="I26" s="48" t="str">
        <f>[22]Janeiro!$D$12</f>
        <v>*</v>
      </c>
      <c r="J26" s="48" t="str">
        <f>[22]Janeiro!$D$13</f>
        <v>*</v>
      </c>
      <c r="K26" s="48" t="str">
        <f>[22]Janeiro!$D$14</f>
        <v>*</v>
      </c>
      <c r="L26" s="48" t="str">
        <f>[22]Janeiro!$D$15</f>
        <v>*</v>
      </c>
      <c r="M26" s="48" t="str">
        <f>[22]Janeiro!$D$16</f>
        <v>*</v>
      </c>
      <c r="N26" s="48" t="str">
        <f>[22]Janeiro!$D$17</f>
        <v>*</v>
      </c>
      <c r="O26" s="48" t="str">
        <f>[22]Janeiro!$D$18</f>
        <v>*</v>
      </c>
      <c r="P26" s="48" t="str">
        <f>[22]Janeiro!$D$19</f>
        <v>*</v>
      </c>
      <c r="Q26" s="48" t="str">
        <f>[22]Janeiro!$D$20</f>
        <v>*</v>
      </c>
      <c r="R26" s="48" t="str">
        <f>[22]Janeiro!$D$21</f>
        <v>*</v>
      </c>
      <c r="S26" s="48" t="str">
        <f>[22]Janeiro!$D$22</f>
        <v>*</v>
      </c>
      <c r="T26" s="48" t="str">
        <f>[22]Janeiro!$D$23</f>
        <v>*</v>
      </c>
      <c r="U26" s="48" t="str">
        <f>[22]Janeiro!$D$24</f>
        <v>*</v>
      </c>
      <c r="V26" s="48" t="str">
        <f>[22]Janeiro!$D$25</f>
        <v>*</v>
      </c>
      <c r="W26" s="48" t="str">
        <f>[22]Janeiro!$D$26</f>
        <v>*</v>
      </c>
      <c r="X26" s="48" t="str">
        <f>[22]Janeiro!$D$27</f>
        <v>*</v>
      </c>
      <c r="Y26" s="48" t="str">
        <f>[22]Janeiro!$D$28</f>
        <v>*</v>
      </c>
      <c r="Z26" s="48" t="str">
        <f>[22]Janeiro!$D$29</f>
        <v>*</v>
      </c>
      <c r="AA26" s="48" t="str">
        <f>[22]Janeiro!$D$30</f>
        <v>*</v>
      </c>
      <c r="AB26" s="48" t="str">
        <f>[22]Janeiro!$D$31</f>
        <v>*</v>
      </c>
      <c r="AC26" s="48" t="str">
        <f>[22]Janeiro!$D$32</f>
        <v>*</v>
      </c>
      <c r="AD26" s="48" t="str">
        <f>[22]Janeiro!$D$33</f>
        <v>*</v>
      </c>
      <c r="AE26" s="48" t="str">
        <f>[22]Janeiro!$D$34</f>
        <v>*</v>
      </c>
      <c r="AF26" s="48" t="str">
        <f>[22]Janeiro!$D$35</f>
        <v>*</v>
      </c>
      <c r="AG26" s="58" t="s">
        <v>63</v>
      </c>
      <c r="AH26" s="56" t="s">
        <v>63</v>
      </c>
    </row>
    <row r="27" spans="1:37" ht="17.100000000000001" customHeight="1" x14ac:dyDescent="0.2">
      <c r="A27" s="15" t="s">
        <v>17</v>
      </c>
      <c r="B27" s="18">
        <f>[23]Janeiro!$D$5</f>
        <v>24</v>
      </c>
      <c r="C27" s="18">
        <f>[23]Janeiro!$D$6</f>
        <v>22.9</v>
      </c>
      <c r="D27" s="18">
        <f>[23]Janeiro!$D$7</f>
        <v>22.1</v>
      </c>
      <c r="E27" s="18">
        <f>[23]Janeiro!$D$8</f>
        <v>21.6</v>
      </c>
      <c r="F27" s="18">
        <f>[23]Janeiro!$D$9</f>
        <v>21</v>
      </c>
      <c r="G27" s="18">
        <f>[23]Janeiro!$D$10</f>
        <v>21.6</v>
      </c>
      <c r="H27" s="18">
        <f>[23]Janeiro!$D$11</f>
        <v>20.3</v>
      </c>
      <c r="I27" s="18">
        <f>[23]Janeiro!$D$12</f>
        <v>19.3</v>
      </c>
      <c r="J27" s="18">
        <f>[23]Janeiro!$D$13</f>
        <v>21.1</v>
      </c>
      <c r="K27" s="18">
        <f>[23]Janeiro!$D$14</f>
        <v>19.5</v>
      </c>
      <c r="L27" s="18">
        <f>[23]Janeiro!$D$15</f>
        <v>20.5</v>
      </c>
      <c r="M27" s="18">
        <f>[23]Janeiro!$D$16</f>
        <v>21.3</v>
      </c>
      <c r="N27" s="18">
        <f>[23]Janeiro!$D$17</f>
        <v>21.2</v>
      </c>
      <c r="O27" s="18">
        <f>[23]Janeiro!$D$18</f>
        <v>20.5</v>
      </c>
      <c r="P27" s="18">
        <f>[23]Janeiro!$D$19</f>
        <v>20.8</v>
      </c>
      <c r="Q27" s="18">
        <f>[23]Janeiro!$D$20</f>
        <v>19.600000000000001</v>
      </c>
      <c r="R27" s="18">
        <f>[23]Janeiro!$D$21</f>
        <v>20.5</v>
      </c>
      <c r="S27" s="18">
        <f>[23]Janeiro!$D$22</f>
        <v>18.899999999999999</v>
      </c>
      <c r="T27" s="18">
        <f>[23]Janeiro!$D$23</f>
        <v>19.8</v>
      </c>
      <c r="U27" s="18">
        <f>[23]Janeiro!$D$24</f>
        <v>19.899999999999999</v>
      </c>
      <c r="V27" s="18">
        <f>[23]Janeiro!$D$25</f>
        <v>21.8</v>
      </c>
      <c r="W27" s="18">
        <f>[23]Janeiro!$D$26</f>
        <v>21.1</v>
      </c>
      <c r="X27" s="18">
        <f>[23]Janeiro!$D$27</f>
        <v>22.6</v>
      </c>
      <c r="Y27" s="18">
        <f>[23]Janeiro!$D$28</f>
        <v>21.8</v>
      </c>
      <c r="Z27" s="18">
        <f>[23]Janeiro!$D$29</f>
        <v>19.7</v>
      </c>
      <c r="AA27" s="18">
        <f>[23]Janeiro!$D$30</f>
        <v>19.7</v>
      </c>
      <c r="AB27" s="18">
        <f>[23]Janeiro!$D$31</f>
        <v>19</v>
      </c>
      <c r="AC27" s="18">
        <f>[23]Janeiro!$D$32</f>
        <v>19.8</v>
      </c>
      <c r="AD27" s="18">
        <f>[23]Janeiro!$D$33</f>
        <v>18.600000000000001</v>
      </c>
      <c r="AE27" s="18">
        <f>[23]Janeiro!$D$34</f>
        <v>18.899999999999999</v>
      </c>
      <c r="AF27" s="18">
        <f>[23]Janeiro!$D$35</f>
        <v>21</v>
      </c>
      <c r="AG27" s="32">
        <f t="shared" si="9"/>
        <v>18.600000000000001</v>
      </c>
      <c r="AH27" s="35">
        <f t="shared" si="10"/>
        <v>20.658064516129034</v>
      </c>
    </row>
    <row r="28" spans="1:37" ht="17.100000000000001" customHeight="1" x14ac:dyDescent="0.2">
      <c r="A28" s="15" t="s">
        <v>18</v>
      </c>
      <c r="B28" s="18">
        <f>[24]Janeiro!$D$5</f>
        <v>21.9</v>
      </c>
      <c r="C28" s="18">
        <f>[24]Janeiro!$D$6</f>
        <v>19.899999999999999</v>
      </c>
      <c r="D28" s="18">
        <f>[24]Janeiro!$D$7</f>
        <v>20.7</v>
      </c>
      <c r="E28" s="18">
        <f>[24]Janeiro!$D$8</f>
        <v>19.8</v>
      </c>
      <c r="F28" s="18">
        <f>[24]Janeiro!$D$9</f>
        <v>20.100000000000001</v>
      </c>
      <c r="G28" s="18">
        <f>[24]Janeiro!$D$10</f>
        <v>19.5</v>
      </c>
      <c r="H28" s="18">
        <f>[24]Janeiro!$D$11</f>
        <v>18.600000000000001</v>
      </c>
      <c r="I28" s="18">
        <f>[24]Janeiro!$D$12</f>
        <v>18.8</v>
      </c>
      <c r="J28" s="18">
        <f>[24]Janeiro!$D$13</f>
        <v>18.399999999999999</v>
      </c>
      <c r="K28" s="18">
        <f>[24]Janeiro!$D$14</f>
        <v>19.100000000000001</v>
      </c>
      <c r="L28" s="18">
        <f>[24]Janeiro!$D$15</f>
        <v>19.100000000000001</v>
      </c>
      <c r="M28" s="18">
        <f>[24]Janeiro!$D$16</f>
        <v>19.5</v>
      </c>
      <c r="N28" s="18">
        <f>[24]Janeiro!$D$17</f>
        <v>19.8</v>
      </c>
      <c r="O28" s="18">
        <f>[24]Janeiro!$D$18</f>
        <v>19.2</v>
      </c>
      <c r="P28" s="18">
        <f>[24]Janeiro!$D$19</f>
        <v>18.8</v>
      </c>
      <c r="Q28" s="18">
        <f>[24]Janeiro!$D$20</f>
        <v>18</v>
      </c>
      <c r="R28" s="18">
        <f>[24]Janeiro!$D$21</f>
        <v>19.600000000000001</v>
      </c>
      <c r="S28" s="18">
        <f>[24]Janeiro!$D$22</f>
        <v>19.2</v>
      </c>
      <c r="T28" s="18">
        <f>[24]Janeiro!$D$23</f>
        <v>19.5</v>
      </c>
      <c r="U28" s="18">
        <f>[24]Janeiro!$D$24</f>
        <v>18.2</v>
      </c>
      <c r="V28" s="18">
        <f>[24]Janeiro!$D$25</f>
        <v>19.899999999999999</v>
      </c>
      <c r="W28" s="18">
        <f>[24]Janeiro!$D$26</f>
        <v>20</v>
      </c>
      <c r="X28" s="18">
        <f>[24]Janeiro!$D$27</f>
        <v>19.7</v>
      </c>
      <c r="Y28" s="18">
        <f>[24]Janeiro!$D$28</f>
        <v>19</v>
      </c>
      <c r="Z28" s="18">
        <f>[24]Janeiro!$D$29</f>
        <v>19.2</v>
      </c>
      <c r="AA28" s="18">
        <f>[24]Janeiro!$D$30</f>
        <v>19.2</v>
      </c>
      <c r="AB28" s="18">
        <f>[24]Janeiro!$D$31</f>
        <v>18.5</v>
      </c>
      <c r="AC28" s="18">
        <f>[24]Janeiro!$D$32</f>
        <v>18.8</v>
      </c>
      <c r="AD28" s="18">
        <f>[24]Janeiro!$D$33</f>
        <v>17.899999999999999</v>
      </c>
      <c r="AE28" s="18">
        <f>[24]Janeiro!$D$34</f>
        <v>19.399999999999999</v>
      </c>
      <c r="AF28" s="18">
        <f>[24]Janeiro!$D$35</f>
        <v>19.5</v>
      </c>
      <c r="AG28" s="32">
        <f t="shared" si="9"/>
        <v>17.899999999999999</v>
      </c>
      <c r="AH28" s="35">
        <f t="shared" si="10"/>
        <v>19.316129032258065</v>
      </c>
    </row>
    <row r="29" spans="1:37" ht="17.100000000000001" customHeight="1" x14ac:dyDescent="0.2">
      <c r="A29" s="15" t="s">
        <v>19</v>
      </c>
      <c r="B29" s="18">
        <f>[25]Janeiro!$D$5</f>
        <v>23.6</v>
      </c>
      <c r="C29" s="18">
        <f>[25]Janeiro!$D$6</f>
        <v>23.4</v>
      </c>
      <c r="D29" s="18">
        <f>[25]Janeiro!$D$7</f>
        <v>21.6</v>
      </c>
      <c r="E29" s="18">
        <f>[25]Janeiro!$D$8</f>
        <v>20.9</v>
      </c>
      <c r="F29" s="18">
        <f>[25]Janeiro!$D$9</f>
        <v>21.8</v>
      </c>
      <c r="G29" s="18">
        <f>[25]Janeiro!$D$10</f>
        <v>21.3</v>
      </c>
      <c r="H29" s="18">
        <f>[25]Janeiro!$D$11</f>
        <v>20.2</v>
      </c>
      <c r="I29" s="18">
        <f>[25]Janeiro!$D$12</f>
        <v>20.3</v>
      </c>
      <c r="J29" s="18">
        <f>[25]Janeiro!$D$13</f>
        <v>19.899999999999999</v>
      </c>
      <c r="K29" s="18">
        <f>[25]Janeiro!$D$14</f>
        <v>21.5</v>
      </c>
      <c r="L29" s="18">
        <f>[25]Janeiro!$D$15</f>
        <v>23</v>
      </c>
      <c r="M29" s="18">
        <f>[25]Janeiro!$D$16</f>
        <v>20.399999999999999</v>
      </c>
      <c r="N29" s="18">
        <f>[25]Janeiro!$D$17</f>
        <v>20.399999999999999</v>
      </c>
      <c r="O29" s="18">
        <f>[25]Janeiro!$D$18</f>
        <v>20</v>
      </c>
      <c r="P29" s="18">
        <f>[25]Janeiro!$D$19</f>
        <v>19.7</v>
      </c>
      <c r="Q29" s="18">
        <f>[25]Janeiro!$D$20</f>
        <v>19.5</v>
      </c>
      <c r="R29" s="18">
        <f>[25]Janeiro!$D$21</f>
        <v>19.899999999999999</v>
      </c>
      <c r="S29" s="18">
        <f>[25]Janeiro!$D$22</f>
        <v>20.399999999999999</v>
      </c>
      <c r="T29" s="18">
        <f>[25]Janeiro!$D$23</f>
        <v>21.6</v>
      </c>
      <c r="U29" s="18">
        <f>[25]Janeiro!$D$24</f>
        <v>21.7</v>
      </c>
      <c r="V29" s="18">
        <f>[25]Janeiro!$D$25</f>
        <v>21.4</v>
      </c>
      <c r="W29" s="18">
        <f>[25]Janeiro!$D$26</f>
        <v>22.3</v>
      </c>
      <c r="X29" s="18">
        <f>[25]Janeiro!$D$27</f>
        <v>22.5</v>
      </c>
      <c r="Y29" s="18">
        <f>[25]Janeiro!$D$28</f>
        <v>22</v>
      </c>
      <c r="Z29" s="18">
        <f>[25]Janeiro!$D$29</f>
        <v>21.1</v>
      </c>
      <c r="AA29" s="18">
        <f>[25]Janeiro!$D$30</f>
        <v>22</v>
      </c>
      <c r="AB29" s="18">
        <f>[25]Janeiro!$D$31</f>
        <v>20.5</v>
      </c>
      <c r="AC29" s="18">
        <f>[25]Janeiro!$D$32</f>
        <v>21.8</v>
      </c>
      <c r="AD29" s="18">
        <f>[25]Janeiro!$D$33</f>
        <v>21</v>
      </c>
      <c r="AE29" s="18">
        <f>[25]Janeiro!$D$34</f>
        <v>21.4</v>
      </c>
      <c r="AF29" s="18">
        <f>[25]Janeiro!$D$35</f>
        <v>20.7</v>
      </c>
      <c r="AG29" s="32">
        <f t="shared" si="9"/>
        <v>19.5</v>
      </c>
      <c r="AH29" s="35">
        <f t="shared" si="10"/>
        <v>21.219354838709673</v>
      </c>
    </row>
    <row r="30" spans="1:37" ht="17.100000000000001" customHeight="1" x14ac:dyDescent="0.2">
      <c r="A30" s="15" t="s">
        <v>31</v>
      </c>
      <c r="B30" s="18">
        <f>[26]Janeiro!$D$5</f>
        <v>23.5</v>
      </c>
      <c r="C30" s="18">
        <f>[26]Janeiro!$D$6</f>
        <v>22.9</v>
      </c>
      <c r="D30" s="18">
        <f>[26]Janeiro!$D$7</f>
        <v>23.6</v>
      </c>
      <c r="E30" s="18">
        <f>[26]Janeiro!$D$8</f>
        <v>21.8</v>
      </c>
      <c r="F30" s="18">
        <f>[26]Janeiro!$D$9</f>
        <v>20.8</v>
      </c>
      <c r="G30" s="18">
        <f>[26]Janeiro!$D$10</f>
        <v>20.7</v>
      </c>
      <c r="H30" s="18">
        <f>[26]Janeiro!$D$11</f>
        <v>22.5</v>
      </c>
      <c r="I30" s="18">
        <f>[26]Janeiro!$D$12</f>
        <v>20.100000000000001</v>
      </c>
      <c r="J30" s="18">
        <f>[26]Janeiro!$D$13</f>
        <v>20.7</v>
      </c>
      <c r="K30" s="18">
        <f>[26]Janeiro!$D$14</f>
        <v>20.9</v>
      </c>
      <c r="L30" s="18">
        <f>[26]Janeiro!$D$15</f>
        <v>21.2</v>
      </c>
      <c r="M30" s="18">
        <f>[26]Janeiro!$D$16</f>
        <v>20.9</v>
      </c>
      <c r="N30" s="18">
        <f>[26]Janeiro!$D$17</f>
        <v>20.3</v>
      </c>
      <c r="O30" s="18">
        <f>[26]Janeiro!$D$18</f>
        <v>19.600000000000001</v>
      </c>
      <c r="P30" s="18">
        <f>[26]Janeiro!$D$19</f>
        <v>20.3</v>
      </c>
      <c r="Q30" s="18">
        <f>[26]Janeiro!$D$20</f>
        <v>20.399999999999999</v>
      </c>
      <c r="R30" s="18">
        <f>[26]Janeiro!$D$21</f>
        <v>20.7</v>
      </c>
      <c r="S30" s="18">
        <f>[26]Janeiro!$D$22</f>
        <v>19.8</v>
      </c>
      <c r="T30" s="18">
        <f>[26]Janeiro!$D$23</f>
        <v>21.2</v>
      </c>
      <c r="U30" s="18">
        <f>[26]Janeiro!$D$24</f>
        <v>20.7</v>
      </c>
      <c r="V30" s="18">
        <f>[26]Janeiro!$D$25</f>
        <v>21.5</v>
      </c>
      <c r="W30" s="18">
        <f>[26]Janeiro!$D$26</f>
        <v>21.2</v>
      </c>
      <c r="X30" s="18">
        <f>[26]Janeiro!$D$27</f>
        <v>22</v>
      </c>
      <c r="Y30" s="18">
        <f>[26]Janeiro!$D$28</f>
        <v>21.3</v>
      </c>
      <c r="Z30" s="18">
        <f>[26]Janeiro!$D$29</f>
        <v>19.600000000000001</v>
      </c>
      <c r="AA30" s="18">
        <f>[26]Janeiro!$D$30</f>
        <v>19.7</v>
      </c>
      <c r="AB30" s="18">
        <f>[26]Janeiro!$D$31</f>
        <v>18.899999999999999</v>
      </c>
      <c r="AC30" s="18">
        <f>[26]Janeiro!$D$32</f>
        <v>18.899999999999999</v>
      </c>
      <c r="AD30" s="18">
        <f>[26]Janeiro!$D$33</f>
        <v>19.5</v>
      </c>
      <c r="AE30" s="18">
        <f>[26]Janeiro!$D$34</f>
        <v>20.100000000000001</v>
      </c>
      <c r="AF30" s="18">
        <f>[26]Janeiro!$D$35</f>
        <v>20.9</v>
      </c>
      <c r="AG30" s="32">
        <f t="shared" si="9"/>
        <v>18.899999999999999</v>
      </c>
      <c r="AH30" s="35">
        <f t="shared" si="10"/>
        <v>20.845161290322579</v>
      </c>
    </row>
    <row r="31" spans="1:37" ht="17.100000000000001" customHeight="1" x14ac:dyDescent="0.2">
      <c r="A31" s="15" t="s">
        <v>51</v>
      </c>
      <c r="B31" s="18">
        <f>[27]Janeiro!$D$5</f>
        <v>22.7</v>
      </c>
      <c r="C31" s="18">
        <f>[27]Janeiro!$D$6</f>
        <v>21.7</v>
      </c>
      <c r="D31" s="18">
        <f>[27]Janeiro!$D$7</f>
        <v>22.9</v>
      </c>
      <c r="E31" s="18">
        <f>[27]Janeiro!$D$8</f>
        <v>22.5</v>
      </c>
      <c r="F31" s="18">
        <f>[27]Janeiro!$D$9</f>
        <v>20.9</v>
      </c>
      <c r="G31" s="18">
        <f>[27]Janeiro!$D$10</f>
        <v>21</v>
      </c>
      <c r="H31" s="18">
        <f>[27]Janeiro!$D$11</f>
        <v>19.600000000000001</v>
      </c>
      <c r="I31" s="18">
        <f>[27]Janeiro!$D$12</f>
        <v>20.2</v>
      </c>
      <c r="J31" s="18">
        <f>[27]Janeiro!$D$13</f>
        <v>20.5</v>
      </c>
      <c r="K31" s="18">
        <f>[27]Janeiro!$D$14</f>
        <v>21.4</v>
      </c>
      <c r="L31" s="18">
        <f>[27]Janeiro!$D$15</f>
        <v>19.8</v>
      </c>
      <c r="M31" s="18">
        <f>[27]Janeiro!$D$16</f>
        <v>20.5</v>
      </c>
      <c r="N31" s="18">
        <f>[27]Janeiro!$D$17</f>
        <v>20.8</v>
      </c>
      <c r="O31" s="18">
        <f>[27]Janeiro!$D$18</f>
        <v>20.8</v>
      </c>
      <c r="P31" s="18">
        <f>[27]Janeiro!$D$19</f>
        <v>19.5</v>
      </c>
      <c r="Q31" s="18">
        <f>[27]Janeiro!$D$20</f>
        <v>19.8</v>
      </c>
      <c r="R31" s="18">
        <f>[27]Janeiro!$D$21</f>
        <v>22.1</v>
      </c>
      <c r="S31" s="18">
        <f>[27]Janeiro!$D$22</f>
        <v>21.4</v>
      </c>
      <c r="T31" s="18">
        <f>[27]Janeiro!$D$23</f>
        <v>21.9</v>
      </c>
      <c r="U31" s="18">
        <f>[27]Janeiro!$D$24</f>
        <v>20.5</v>
      </c>
      <c r="V31" s="18">
        <f>[27]Janeiro!$D$25</f>
        <v>21.2</v>
      </c>
      <c r="W31" s="18">
        <f>[27]Janeiro!$D$26</f>
        <v>21.2</v>
      </c>
      <c r="X31" s="18">
        <f>[27]Janeiro!$D$27</f>
        <v>20.8</v>
      </c>
      <c r="Y31" s="18">
        <f>[27]Janeiro!$D$28</f>
        <v>20.5</v>
      </c>
      <c r="Z31" s="18">
        <f>[27]Janeiro!$D$29</f>
        <v>20.2</v>
      </c>
      <c r="AA31" s="18">
        <f>[27]Janeiro!$D$30</f>
        <v>20.9</v>
      </c>
      <c r="AB31" s="18">
        <f>[27]Janeiro!$D$31</f>
        <v>19.899999999999999</v>
      </c>
      <c r="AC31" s="18">
        <f>[27]Janeiro!$D$32</f>
        <v>17.7</v>
      </c>
      <c r="AD31" s="18">
        <f>[27]Janeiro!$D$33</f>
        <v>19.600000000000001</v>
      </c>
      <c r="AE31" s="59">
        <f>[27]Janeiro!$D$34</f>
        <v>19.7</v>
      </c>
      <c r="AF31" s="59">
        <f>[27]Janeiro!$D$35</f>
        <v>19.7</v>
      </c>
      <c r="AG31" s="32">
        <f>MIN(B31:AF31)</f>
        <v>17.7</v>
      </c>
      <c r="AH31" s="35">
        <f>AVERAGE(B31:AF31)</f>
        <v>20.70645161290323</v>
      </c>
    </row>
    <row r="32" spans="1:37" ht="17.100000000000001" customHeight="1" x14ac:dyDescent="0.2">
      <c r="A32" s="15" t="s">
        <v>20</v>
      </c>
      <c r="B32" s="18">
        <f>[28]Janeiro!$D$5</f>
        <v>23.9</v>
      </c>
      <c r="C32" s="18">
        <f>[28]Janeiro!$D$6</f>
        <v>24</v>
      </c>
      <c r="D32" s="18">
        <f>[28]Janeiro!$D$7</f>
        <v>24.9</v>
      </c>
      <c r="E32" s="18">
        <f>[28]Janeiro!$D$8</f>
        <v>23.7</v>
      </c>
      <c r="F32" s="18">
        <f>[28]Janeiro!$D$9</f>
        <v>23</v>
      </c>
      <c r="G32" s="18">
        <f>[28]Janeiro!$D$10</f>
        <v>23.2</v>
      </c>
      <c r="H32" s="18">
        <f>[28]Janeiro!$D$11</f>
        <v>22.6</v>
      </c>
      <c r="I32" s="18">
        <f>[28]Janeiro!$D$12</f>
        <v>22.7</v>
      </c>
      <c r="J32" s="18">
        <f>[28]Janeiro!$D$13</f>
        <v>19.5</v>
      </c>
      <c r="K32" s="18">
        <f>[28]Janeiro!$D$14</f>
        <v>22.3</v>
      </c>
      <c r="L32" s="18">
        <f>[28]Janeiro!$D$15</f>
        <v>23.8</v>
      </c>
      <c r="M32" s="18">
        <f>[28]Janeiro!$D$16</f>
        <v>21.4</v>
      </c>
      <c r="N32" s="18">
        <f>[28]Janeiro!$D$17</f>
        <v>20.8</v>
      </c>
      <c r="O32" s="18">
        <f>[28]Janeiro!$D$18</f>
        <v>20.2</v>
      </c>
      <c r="P32" s="18">
        <f>[28]Janeiro!$D$19</f>
        <v>21.2</v>
      </c>
      <c r="Q32" s="18">
        <f>[28]Janeiro!$D$20</f>
        <v>20.6</v>
      </c>
      <c r="R32" s="18">
        <f>[28]Janeiro!$D$21</f>
        <v>23</v>
      </c>
      <c r="S32" s="18">
        <f>[28]Janeiro!$D$22</f>
        <v>22.7</v>
      </c>
      <c r="T32" s="18">
        <f>[28]Janeiro!$D$23</f>
        <v>23.3</v>
      </c>
      <c r="U32" s="18">
        <f>[28]Janeiro!$D$24</f>
        <v>22.3</v>
      </c>
      <c r="V32" s="18">
        <f>[28]Janeiro!$D$25</f>
        <v>24</v>
      </c>
      <c r="W32" s="18">
        <f>[28]Janeiro!$D$26</f>
        <v>23.9</v>
      </c>
      <c r="X32" s="18">
        <f>[28]Janeiro!$D$27</f>
        <v>23</v>
      </c>
      <c r="Y32" s="18">
        <f>[28]Janeiro!$D$28</f>
        <v>24.3</v>
      </c>
      <c r="Z32" s="18">
        <f>[28]Janeiro!$D$29</f>
        <v>21.5</v>
      </c>
      <c r="AA32" s="18">
        <f>[28]Janeiro!$D$30</f>
        <v>21.5</v>
      </c>
      <c r="AB32" s="18">
        <f>[28]Janeiro!$D$31</f>
        <v>22</v>
      </c>
      <c r="AC32" s="18">
        <f>[28]Janeiro!$D$32</f>
        <v>20</v>
      </c>
      <c r="AD32" s="18">
        <f>[28]Janeiro!$D$33</f>
        <v>22.9</v>
      </c>
      <c r="AE32" s="18">
        <f>[28]Janeiro!$D$34</f>
        <v>22.1</v>
      </c>
      <c r="AF32" s="18">
        <f>[28]Janeiro!$D$35</f>
        <v>24.2</v>
      </c>
      <c r="AG32" s="32">
        <f>MIN(B32:AF32)</f>
        <v>19.5</v>
      </c>
      <c r="AH32" s="35">
        <f>AVERAGE(B32:AF32)</f>
        <v>22.532258064516128</v>
      </c>
    </row>
    <row r="33" spans="1:35" s="5" customFormat="1" ht="17.100000000000001" customHeight="1" x14ac:dyDescent="0.2">
      <c r="A33" s="28" t="s">
        <v>35</v>
      </c>
      <c r="B33" s="29">
        <f t="shared" ref="B33:AG33" si="11">MIN(B5:B32)</f>
        <v>20.399999999999999</v>
      </c>
      <c r="C33" s="29">
        <f t="shared" si="11"/>
        <v>19.5</v>
      </c>
      <c r="D33" s="29">
        <f t="shared" si="11"/>
        <v>19.8</v>
      </c>
      <c r="E33" s="29">
        <f t="shared" si="11"/>
        <v>19.8</v>
      </c>
      <c r="F33" s="29">
        <f t="shared" si="11"/>
        <v>19.3</v>
      </c>
      <c r="G33" s="29">
        <f t="shared" si="11"/>
        <v>18.899999999999999</v>
      </c>
      <c r="H33" s="29">
        <f t="shared" si="11"/>
        <v>18.600000000000001</v>
      </c>
      <c r="I33" s="29">
        <f t="shared" si="11"/>
        <v>18.3</v>
      </c>
      <c r="J33" s="29">
        <f t="shared" si="11"/>
        <v>16.899999999999999</v>
      </c>
      <c r="K33" s="29">
        <f t="shared" si="11"/>
        <v>18.2</v>
      </c>
      <c r="L33" s="29">
        <f t="shared" si="11"/>
        <v>18.8</v>
      </c>
      <c r="M33" s="29">
        <f t="shared" si="11"/>
        <v>18.3</v>
      </c>
      <c r="N33" s="29">
        <f t="shared" si="11"/>
        <v>18.600000000000001</v>
      </c>
      <c r="O33" s="29">
        <f t="shared" si="11"/>
        <v>18</v>
      </c>
      <c r="P33" s="29">
        <f t="shared" si="11"/>
        <v>18.3</v>
      </c>
      <c r="Q33" s="29">
        <f t="shared" si="11"/>
        <v>17.8</v>
      </c>
      <c r="R33" s="29">
        <f t="shared" si="11"/>
        <v>18.3</v>
      </c>
      <c r="S33" s="29">
        <f t="shared" si="11"/>
        <v>18.5</v>
      </c>
      <c r="T33" s="29">
        <f t="shared" si="11"/>
        <v>18.7</v>
      </c>
      <c r="U33" s="29">
        <f t="shared" si="11"/>
        <v>18.2</v>
      </c>
      <c r="V33" s="29">
        <f t="shared" si="11"/>
        <v>18.899999999999999</v>
      </c>
      <c r="W33" s="29">
        <f t="shared" si="11"/>
        <v>19.8</v>
      </c>
      <c r="X33" s="29">
        <f t="shared" si="11"/>
        <v>18.399999999999999</v>
      </c>
      <c r="Y33" s="29">
        <f t="shared" si="11"/>
        <v>18.899999999999999</v>
      </c>
      <c r="Z33" s="29">
        <f t="shared" si="11"/>
        <v>17.8</v>
      </c>
      <c r="AA33" s="29">
        <f t="shared" si="11"/>
        <v>18.600000000000001</v>
      </c>
      <c r="AB33" s="29">
        <f t="shared" si="11"/>
        <v>16.7</v>
      </c>
      <c r="AC33" s="29">
        <f t="shared" si="11"/>
        <v>16.5</v>
      </c>
      <c r="AD33" s="29">
        <f t="shared" si="11"/>
        <v>17.7</v>
      </c>
      <c r="AE33" s="29">
        <f t="shared" si="11"/>
        <v>18.8</v>
      </c>
      <c r="AF33" s="29">
        <f t="shared" si="11"/>
        <v>18.8</v>
      </c>
      <c r="AG33" s="32">
        <f t="shared" si="11"/>
        <v>16.5</v>
      </c>
      <c r="AH33" s="35">
        <f>AVERAGE(AH5:AH32)</f>
        <v>21.159181141439209</v>
      </c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  <row r="39" spans="1:35" x14ac:dyDescent="0.2">
      <c r="G39" s="2" t="s">
        <v>54</v>
      </c>
    </row>
  </sheetData>
  <mergeCells count="34">
    <mergeCell ref="I3:I4"/>
    <mergeCell ref="N3:N4"/>
    <mergeCell ref="K3:K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U3:U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G40" sqref="G4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7" ht="20.100000000000001" customHeight="1" x14ac:dyDescent="0.2">
      <c r="A1" s="102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7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7"/>
    </row>
    <row r="3" spans="1:37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40</v>
      </c>
      <c r="AH3" s="8"/>
    </row>
    <row r="4" spans="1:37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  <c r="AH4" s="8"/>
    </row>
    <row r="5" spans="1:37" s="5" customFormat="1" ht="20.100000000000001" customHeight="1" x14ac:dyDescent="0.2">
      <c r="A5" s="15" t="s">
        <v>47</v>
      </c>
      <c r="B5" s="16">
        <f>[1]Janeiro!$E$5</f>
        <v>77.291666666666671</v>
      </c>
      <c r="C5" s="16">
        <f>[1]Janeiro!$E$6</f>
        <v>64.958333333333329</v>
      </c>
      <c r="D5" s="16">
        <f>[1]Janeiro!$E$7</f>
        <v>61.083333333333336</v>
      </c>
      <c r="E5" s="16">
        <f>[1]Janeiro!$E$8</f>
        <v>70.25</v>
      </c>
      <c r="F5" s="16">
        <f>[1]Janeiro!$E$9</f>
        <v>78.375</v>
      </c>
      <c r="G5" s="16">
        <f>[1]Janeiro!$E$10</f>
        <v>69.875</v>
      </c>
      <c r="H5" s="16">
        <f>[1]Janeiro!$E$11</f>
        <v>63.083333333333336</v>
      </c>
      <c r="I5" s="16">
        <f>[1]Janeiro!$E$12</f>
        <v>62.833333333333336</v>
      </c>
      <c r="J5" s="16">
        <f>[1]Janeiro!$E$13</f>
        <v>76.583333333333329</v>
      </c>
      <c r="K5" s="16">
        <f>[1]Janeiro!$E$14</f>
        <v>65.25</v>
      </c>
      <c r="L5" s="16">
        <f>[1]Janeiro!$E$15</f>
        <v>62.125</v>
      </c>
      <c r="M5" s="16">
        <f>[1]Janeiro!$E$16</f>
        <v>72.583333333333329</v>
      </c>
      <c r="N5" s="16">
        <f>[1]Janeiro!$E$17</f>
        <v>84.708333333333329</v>
      </c>
      <c r="O5" s="16">
        <f>[1]Janeiro!$E$18</f>
        <v>79.708333333333329</v>
      </c>
      <c r="P5" s="16">
        <f>[1]Janeiro!$E$19</f>
        <v>75.458333333333329</v>
      </c>
      <c r="Q5" s="16">
        <f>[1]Janeiro!$E$20</f>
        <v>76.083333333333329</v>
      </c>
      <c r="R5" s="16">
        <f>[1]Janeiro!$E$21</f>
        <v>75.666666666666671</v>
      </c>
      <c r="S5" s="16">
        <f>[1]Janeiro!$E$22</f>
        <v>75.041666666666671</v>
      </c>
      <c r="T5" s="16">
        <f>[1]Janeiro!$E$23</f>
        <v>74.125</v>
      </c>
      <c r="U5" s="16">
        <f>[1]Janeiro!$E$24</f>
        <v>68.25</v>
      </c>
      <c r="V5" s="16">
        <f>[1]Janeiro!$E$25</f>
        <v>65.125</v>
      </c>
      <c r="W5" s="16">
        <f>[1]Janeiro!$E$26</f>
        <v>77.416666666666671</v>
      </c>
      <c r="X5" s="16">
        <f>[1]Janeiro!$E$27</f>
        <v>68.125</v>
      </c>
      <c r="Y5" s="16">
        <f>[1]Janeiro!$E$28</f>
        <v>62.583333333333336</v>
      </c>
      <c r="Z5" s="16">
        <f>[1]Janeiro!$E$29</f>
        <v>73.875</v>
      </c>
      <c r="AA5" s="16">
        <f>[1]Janeiro!$E$30</f>
        <v>71.833333333333329</v>
      </c>
      <c r="AB5" s="16">
        <f>[1]Janeiro!$E$31</f>
        <v>65.333333333333329</v>
      </c>
      <c r="AC5" s="16">
        <f>[1]Janeiro!$E$32</f>
        <v>66.5</v>
      </c>
      <c r="AD5" s="16">
        <f>[1]Janeiro!$E$33</f>
        <v>58.791666666666664</v>
      </c>
      <c r="AE5" s="16">
        <f>[1]Janeiro!$E$34</f>
        <v>59.833333333333336</v>
      </c>
      <c r="AF5" s="16">
        <f>[1]Janeiro!$E$35</f>
        <v>65.083333333333329</v>
      </c>
      <c r="AG5" s="31">
        <f>AVERAGE(B5:AF5)</f>
        <v>69.930107526881727</v>
      </c>
      <c r="AH5" s="8"/>
    </row>
    <row r="6" spans="1:37" ht="17.100000000000001" customHeight="1" x14ac:dyDescent="0.2">
      <c r="A6" s="15" t="s">
        <v>0</v>
      </c>
      <c r="B6" s="17">
        <f>[2]Janeiro!$E$5</f>
        <v>81.083333333333329</v>
      </c>
      <c r="C6" s="17">
        <f>[2]Janeiro!$E$6</f>
        <v>75.5</v>
      </c>
      <c r="D6" s="17">
        <f>[2]Janeiro!$E$7</f>
        <v>75.166666666666671</v>
      </c>
      <c r="E6" s="17">
        <f>[2]Janeiro!$E$8</f>
        <v>92.208333333333329</v>
      </c>
      <c r="F6" s="17">
        <f>[2]Janeiro!$E$9</f>
        <v>84.208333333333329</v>
      </c>
      <c r="G6" s="17">
        <f>[2]Janeiro!$E$10</f>
        <v>78.5</v>
      </c>
      <c r="H6" s="17">
        <f>[2]Janeiro!$E$11</f>
        <v>80.541666666666671</v>
      </c>
      <c r="I6" s="17">
        <f>[2]Janeiro!$E$12</f>
        <v>82.833333333333329</v>
      </c>
      <c r="J6" s="17">
        <f>[2]Janeiro!$E$13</f>
        <v>81.625</v>
      </c>
      <c r="K6" s="17">
        <f>[2]Janeiro!$E$14</f>
        <v>74.333333333333329</v>
      </c>
      <c r="L6" s="17">
        <f>[2]Janeiro!$E$15</f>
        <v>75.5</v>
      </c>
      <c r="M6" s="17">
        <f>[2]Janeiro!$E$16</f>
        <v>83.125</v>
      </c>
      <c r="N6" s="17">
        <f>[2]Janeiro!$E$17</f>
        <v>87.375</v>
      </c>
      <c r="O6" s="17">
        <f>[2]Janeiro!$E$18</f>
        <v>82.791666666666671</v>
      </c>
      <c r="P6" s="17">
        <f>[2]Janeiro!$E$19</f>
        <v>84.833333333333329</v>
      </c>
      <c r="Q6" s="17">
        <f>[2]Janeiro!$E$20</f>
        <v>93.066666666666663</v>
      </c>
      <c r="R6" s="17">
        <f>[2]Janeiro!$E$21</f>
        <v>82.875</v>
      </c>
      <c r="S6" s="17">
        <f>[2]Janeiro!$E$22</f>
        <v>78.833333333333329</v>
      </c>
      <c r="T6" s="17">
        <f>[2]Janeiro!$E$23</f>
        <v>79.333333333333329</v>
      </c>
      <c r="U6" s="17">
        <f>[2]Janeiro!$E$24</f>
        <v>74.75</v>
      </c>
      <c r="V6" s="17">
        <f>[2]Janeiro!$E$25</f>
        <v>76.291666666666671</v>
      </c>
      <c r="W6" s="17">
        <f>[2]Janeiro!$E$26</f>
        <v>73.166666666666671</v>
      </c>
      <c r="X6" s="17">
        <f>[2]Janeiro!$E$27</f>
        <v>75.125</v>
      </c>
      <c r="Y6" s="17">
        <f>[2]Janeiro!$E$28</f>
        <v>77.75</v>
      </c>
      <c r="Z6" s="17">
        <f>[2]Janeiro!$E$29</f>
        <v>90.458333333333329</v>
      </c>
      <c r="AA6" s="17">
        <f>[2]Janeiro!$E$30</f>
        <v>79.541666666666671</v>
      </c>
      <c r="AB6" s="17">
        <f>[2]Janeiro!$E$31</f>
        <v>75.125</v>
      </c>
      <c r="AC6" s="17">
        <f>[2]Janeiro!$E$32</f>
        <v>68.708333333333329</v>
      </c>
      <c r="AD6" s="17">
        <f>[2]Janeiro!$E$33</f>
        <v>70.875</v>
      </c>
      <c r="AE6" s="17">
        <f>[2]Janeiro!$E$34</f>
        <v>75.083333333333329</v>
      </c>
      <c r="AF6" s="17">
        <f>[2]Janeiro!$E$35</f>
        <v>74.083333333333329</v>
      </c>
      <c r="AG6" s="32">
        <f t="shared" ref="AG6:AG19" si="1">AVERAGE(B6:AF6)</f>
        <v>79.506182795698933</v>
      </c>
    </row>
    <row r="7" spans="1:37" ht="17.100000000000001" customHeight="1" x14ac:dyDescent="0.2">
      <c r="A7" s="15" t="s">
        <v>1</v>
      </c>
      <c r="B7" s="17">
        <f>[3]Janeiro!$E$5</f>
        <v>79.333333333333329</v>
      </c>
      <c r="C7" s="17">
        <f>[3]Janeiro!$E$6</f>
        <v>73.041666666666671</v>
      </c>
      <c r="D7" s="17">
        <f>[3]Janeiro!$E$7</f>
        <v>79.333333333333329</v>
      </c>
      <c r="E7" s="17">
        <f>[3]Janeiro!$E$8</f>
        <v>81.125</v>
      </c>
      <c r="F7" s="17">
        <f>[3]Janeiro!$E$9</f>
        <v>68.75</v>
      </c>
      <c r="G7" s="17">
        <f>[3]Janeiro!$E$10</f>
        <v>69.333333333333329</v>
      </c>
      <c r="H7" s="17">
        <f>[3]Janeiro!$E$11</f>
        <v>68.208333333333329</v>
      </c>
      <c r="I7" s="17">
        <f>[3]Janeiro!$E$12</f>
        <v>73.416666666666671</v>
      </c>
      <c r="J7" s="17">
        <f>[3]Janeiro!$E$13</f>
        <v>75.583333333333329</v>
      </c>
      <c r="K7" s="17">
        <f>[3]Janeiro!$E$14</f>
        <v>63.041666666666664</v>
      </c>
      <c r="L7" s="17">
        <f>[3]Janeiro!$E$15</f>
        <v>68.666666666666671</v>
      </c>
      <c r="M7" s="17">
        <f>[3]Janeiro!$E$16</f>
        <v>70.666666666666671</v>
      </c>
      <c r="N7" s="17">
        <f>[3]Janeiro!$E$17</f>
        <v>83.166666666666671</v>
      </c>
      <c r="O7" s="17">
        <f>[3]Janeiro!$E$18</f>
        <v>78.833333333333329</v>
      </c>
      <c r="P7" s="17">
        <f>[3]Janeiro!$E$19</f>
        <v>84.125</v>
      </c>
      <c r="Q7" s="17">
        <f>[3]Janeiro!$E$20</f>
        <v>89.933333333333337</v>
      </c>
      <c r="R7" s="17">
        <f>[3]Janeiro!$E$21</f>
        <v>84.125</v>
      </c>
      <c r="S7" s="17">
        <f>[3]Janeiro!$E$22</f>
        <v>83.333333333333329</v>
      </c>
      <c r="T7" s="17">
        <f>[3]Janeiro!$E$23</f>
        <v>77.916666666666671</v>
      </c>
      <c r="U7" s="17">
        <f>[3]Janeiro!$E$24</f>
        <v>73.541666666666671</v>
      </c>
      <c r="V7" s="17">
        <f>[3]Janeiro!$E$25</f>
        <v>76</v>
      </c>
      <c r="W7" s="17">
        <f>[3]Janeiro!$E$26</f>
        <v>74.666666666666671</v>
      </c>
      <c r="X7" s="17">
        <f>[3]Janeiro!$E$27</f>
        <v>80.833333333333329</v>
      </c>
      <c r="Y7" s="17">
        <f>[3]Janeiro!$E$28</f>
        <v>74.708333333333329</v>
      </c>
      <c r="Z7" s="17">
        <f>[3]Janeiro!$E$29</f>
        <v>87.083333333333329</v>
      </c>
      <c r="AA7" s="17">
        <f>[3]Janeiro!$E$30</f>
        <v>86.75</v>
      </c>
      <c r="AB7" s="17">
        <f>[3]Janeiro!$E$31</f>
        <v>79.476190476190482</v>
      </c>
      <c r="AC7" s="17">
        <f>[3]Janeiro!$E$32</f>
        <v>76.708333333333329</v>
      </c>
      <c r="AD7" s="17">
        <f>[3]Janeiro!$E$33</f>
        <v>75.541666666666671</v>
      </c>
      <c r="AE7" s="17">
        <f>[3]Janeiro!$E$34</f>
        <v>72.291666666666671</v>
      </c>
      <c r="AF7" s="17">
        <f>[3]Janeiro!$E$35</f>
        <v>76.222222222222229</v>
      </c>
      <c r="AG7" s="32">
        <f t="shared" si="1"/>
        <v>76.959895033282109</v>
      </c>
    </row>
    <row r="8" spans="1:37" ht="17.100000000000001" customHeight="1" x14ac:dyDescent="0.2">
      <c r="A8" s="15" t="s">
        <v>62</v>
      </c>
      <c r="B8" s="17">
        <f>[4]Janeiro!$E$5</f>
        <v>84.25</v>
      </c>
      <c r="C8" s="17">
        <f>[4]Janeiro!$E$6</f>
        <v>70.708333333333329</v>
      </c>
      <c r="D8" s="17">
        <f>[4]Janeiro!$E$7</f>
        <v>64.125</v>
      </c>
      <c r="E8" s="17">
        <f>[4]Janeiro!$E$8</f>
        <v>73.958333333333329</v>
      </c>
      <c r="F8" s="17">
        <f>[4]Janeiro!$E$9</f>
        <v>73.458333333333329</v>
      </c>
      <c r="G8" s="17">
        <f>[4]Janeiro!$E$10</f>
        <v>67.208333333333329</v>
      </c>
      <c r="H8" s="17">
        <f>[4]Janeiro!$E$11</f>
        <v>67.125</v>
      </c>
      <c r="I8" s="17">
        <f>[4]Janeiro!$E$12</f>
        <v>67.958333333333329</v>
      </c>
      <c r="J8" s="17">
        <f>[4]Janeiro!$E$13</f>
        <v>67.166666666666671</v>
      </c>
      <c r="K8" s="17">
        <f>[4]Janeiro!$E$14</f>
        <v>57.541666666666664</v>
      </c>
      <c r="L8" s="17">
        <f>[4]Janeiro!$E$15</f>
        <v>54.166666666666664</v>
      </c>
      <c r="M8" s="17">
        <f>[4]Janeiro!$E$16</f>
        <v>70.541666666666671</v>
      </c>
      <c r="N8" s="17">
        <f>[4]Janeiro!$E$17</f>
        <v>85.416666666666671</v>
      </c>
      <c r="O8" s="17">
        <f>[4]Janeiro!$E$18</f>
        <v>77.625</v>
      </c>
      <c r="P8" s="17">
        <f>[4]Janeiro!$E$19</f>
        <v>72.333333333333329</v>
      </c>
      <c r="Q8" s="17">
        <f>[4]Janeiro!$E$20</f>
        <v>76.75</v>
      </c>
      <c r="R8" s="17">
        <f>[4]Janeiro!$E$21</f>
        <v>80.708333333333329</v>
      </c>
      <c r="S8" s="17">
        <f>[4]Janeiro!$E$22</f>
        <v>72.875</v>
      </c>
      <c r="T8" s="17">
        <f>[4]Janeiro!$E$23</f>
        <v>62.083333333333336</v>
      </c>
      <c r="U8" s="17">
        <f>[4]Janeiro!$E$24</f>
        <v>51.291666666666664</v>
      </c>
      <c r="V8" s="17">
        <f>[4]Janeiro!$E$25</f>
        <v>59.291666666666664</v>
      </c>
      <c r="W8" s="17">
        <f>[4]Janeiro!$E$26</f>
        <v>68.416666666666671</v>
      </c>
      <c r="X8" s="17">
        <f>[4]Janeiro!$E$27</f>
        <v>69.25</v>
      </c>
      <c r="Y8" s="17">
        <f>[4]Janeiro!$E$28</f>
        <v>60.875</v>
      </c>
      <c r="Z8" s="17">
        <f>[4]Janeiro!$E$29</f>
        <v>76.041666666666671</v>
      </c>
      <c r="AA8" s="17">
        <f>[4]Janeiro!$E$30</f>
        <v>76.666666666666671</v>
      </c>
      <c r="AB8" s="17">
        <f>[4]Janeiro!$E$31</f>
        <v>66.375</v>
      </c>
      <c r="AC8" s="17">
        <f>[4]Janeiro!$E$32</f>
        <v>64.083333333333329</v>
      </c>
      <c r="AD8" s="17">
        <f>[4]Janeiro!$E$33</f>
        <v>49.916666666666664</v>
      </c>
      <c r="AE8" s="17">
        <f>[4]Janeiro!$E$34</f>
        <v>46.208333333333336</v>
      </c>
      <c r="AF8" s="17">
        <f>[4]Janeiro!$E$35</f>
        <v>49.708333333333336</v>
      </c>
      <c r="AG8" s="32">
        <f t="shared" si="1"/>
        <v>67.229838709677423</v>
      </c>
    </row>
    <row r="9" spans="1:37" ht="17.100000000000001" customHeight="1" x14ac:dyDescent="0.2">
      <c r="A9" s="15" t="s">
        <v>48</v>
      </c>
      <c r="B9" s="17">
        <f>[5]Janeiro!$E$5</f>
        <v>83.333333333333329</v>
      </c>
      <c r="C9" s="17">
        <f>[5]Janeiro!$E$6</f>
        <v>72.75</v>
      </c>
      <c r="D9" s="17">
        <f>[5]Janeiro!$E$7</f>
        <v>73.416666666666671</v>
      </c>
      <c r="E9" s="17">
        <f>[5]Janeiro!$E$8</f>
        <v>89.625</v>
      </c>
      <c r="F9" s="17">
        <f>[5]Janeiro!$E$9</f>
        <v>82.125</v>
      </c>
      <c r="G9" s="17">
        <f>[5]Janeiro!$E$10</f>
        <v>78.708333333333329</v>
      </c>
      <c r="H9" s="17">
        <f>[5]Janeiro!$E$11</f>
        <v>74.875</v>
      </c>
      <c r="I9" s="17">
        <f>[5]Janeiro!$E$12</f>
        <v>80.458333333333329</v>
      </c>
      <c r="J9" s="17">
        <f>[5]Janeiro!$E$13</f>
        <v>74.416666666666671</v>
      </c>
      <c r="K9" s="17">
        <f>[5]Janeiro!$E$14</f>
        <v>69.583333333333329</v>
      </c>
      <c r="L9" s="17">
        <f>[5]Janeiro!$E$15</f>
        <v>70.166666666666671</v>
      </c>
      <c r="M9" s="17">
        <f>[5]Janeiro!$E$16</f>
        <v>72.958333333333329</v>
      </c>
      <c r="N9" s="17">
        <f>[5]Janeiro!$E$17</f>
        <v>82.083333333333329</v>
      </c>
      <c r="O9" s="17">
        <f>[5]Janeiro!$E$18</f>
        <v>81.791666666666671</v>
      </c>
      <c r="P9" s="17">
        <f>[5]Janeiro!$E$19</f>
        <v>81.75</v>
      </c>
      <c r="Q9" s="17">
        <f>[5]Janeiro!$E$20</f>
        <v>88.4</v>
      </c>
      <c r="R9" s="17">
        <f>[5]Janeiro!$E$21</f>
        <v>82.75</v>
      </c>
      <c r="S9" s="17">
        <f>[5]Janeiro!$E$22</f>
        <v>80.791666666666671</v>
      </c>
      <c r="T9" s="17">
        <f>[5]Janeiro!$E$23</f>
        <v>72.541666666666671</v>
      </c>
      <c r="U9" s="17">
        <f>[5]Janeiro!$E$24</f>
        <v>75.458333333333329</v>
      </c>
      <c r="V9" s="17">
        <f>[5]Janeiro!$E$25</f>
        <v>73.416666666666671</v>
      </c>
      <c r="W9" s="17">
        <f>[5]Janeiro!$E$26</f>
        <v>74.166666666666671</v>
      </c>
      <c r="X9" s="17">
        <f>[5]Janeiro!$E$27</f>
        <v>75.458333333333329</v>
      </c>
      <c r="Y9" s="17">
        <f>[5]Janeiro!$E$28</f>
        <v>70.875</v>
      </c>
      <c r="Z9" s="17">
        <f>[5]Janeiro!$E$29</f>
        <v>86.5</v>
      </c>
      <c r="AA9" s="17">
        <f>[5]Janeiro!$E$30</f>
        <v>87</v>
      </c>
      <c r="AB9" s="17">
        <f>[5]Janeiro!$E$31</f>
        <v>79</v>
      </c>
      <c r="AC9" s="17">
        <f>[5]Janeiro!$E$32</f>
        <v>74.833333333333329</v>
      </c>
      <c r="AD9" s="17">
        <f>[5]Janeiro!$E$33</f>
        <v>76.041666666666671</v>
      </c>
      <c r="AE9" s="17">
        <f>[5]Janeiro!$E$34</f>
        <v>75.291666666666671</v>
      </c>
      <c r="AF9" s="17">
        <f>[5]Janeiro!$E$35</f>
        <v>71.958333333333329</v>
      </c>
      <c r="AG9" s="32">
        <f t="shared" si="1"/>
        <v>77.823387096774212</v>
      </c>
    </row>
    <row r="10" spans="1:37" ht="17.100000000000001" customHeight="1" x14ac:dyDescent="0.2">
      <c r="A10" s="15" t="s">
        <v>2</v>
      </c>
      <c r="B10" s="17">
        <f>[6]Janeiro!$E$5</f>
        <v>80.458333333333329</v>
      </c>
      <c r="C10" s="17">
        <f>[6]Janeiro!$E$6</f>
        <v>74.666666666666671</v>
      </c>
      <c r="D10" s="17">
        <f>[6]Janeiro!$E$7</f>
        <v>72</v>
      </c>
      <c r="E10" s="17">
        <f>[6]Janeiro!$E$8</f>
        <v>73.083333333333329</v>
      </c>
      <c r="F10" s="17">
        <f>[6]Janeiro!$E$9</f>
        <v>73</v>
      </c>
      <c r="G10" s="17">
        <f>[6]Janeiro!$E$10</f>
        <v>66.458333333333329</v>
      </c>
      <c r="H10" s="17">
        <f>[6]Janeiro!$E$11</f>
        <v>67</v>
      </c>
      <c r="I10" s="17">
        <f>[6]Janeiro!$E$12</f>
        <v>72.375</v>
      </c>
      <c r="J10" s="17">
        <f>[6]Janeiro!$E$13</f>
        <v>73.791666666666671</v>
      </c>
      <c r="K10" s="17">
        <f>[6]Janeiro!$E$14</f>
        <v>62.75</v>
      </c>
      <c r="L10" s="17">
        <f>[6]Janeiro!$E$15</f>
        <v>73.875</v>
      </c>
      <c r="M10" s="17">
        <f>[6]Janeiro!$E$16</f>
        <v>77.125</v>
      </c>
      <c r="N10" s="17">
        <f>[6]Janeiro!$E$17</f>
        <v>82.541666666666671</v>
      </c>
      <c r="O10" s="17">
        <f>[6]Janeiro!$E$18</f>
        <v>76.083333333333329</v>
      </c>
      <c r="P10" s="17">
        <f>[6]Janeiro!$E$19</f>
        <v>75.375</v>
      </c>
      <c r="Q10" s="17">
        <f>[6]Janeiro!$E$20</f>
        <v>77.458333333333329</v>
      </c>
      <c r="R10" s="17">
        <f>[6]Janeiro!$E$21</f>
        <v>79.041666666666671</v>
      </c>
      <c r="S10" s="17">
        <f>[6]Janeiro!$E$22</f>
        <v>76.958333333333329</v>
      </c>
      <c r="T10" s="17">
        <f>[6]Janeiro!$E$23</f>
        <v>80</v>
      </c>
      <c r="U10" s="17">
        <f>[6]Janeiro!$E$24</f>
        <v>77.833333333333329</v>
      </c>
      <c r="V10" s="17">
        <f>[6]Janeiro!$E$25</f>
        <v>80.458333333333329</v>
      </c>
      <c r="W10" s="17">
        <f>[6]Janeiro!$E$26</f>
        <v>78.041666666666671</v>
      </c>
      <c r="X10" s="17">
        <f>[6]Janeiro!$E$27</f>
        <v>77.083333333333329</v>
      </c>
      <c r="Y10" s="17">
        <f>[6]Janeiro!$E$28</f>
        <v>75.75</v>
      </c>
      <c r="Z10" s="17">
        <f>[6]Janeiro!$E$29</f>
        <v>83.291666666666671</v>
      </c>
      <c r="AA10" s="17">
        <f>[6]Janeiro!$E$30</f>
        <v>75.916666666666671</v>
      </c>
      <c r="AB10" s="17">
        <f>[6]Janeiro!$E$31</f>
        <v>74.375</v>
      </c>
      <c r="AC10" s="17">
        <f>[6]Janeiro!$E$32</f>
        <v>74.791666666666671</v>
      </c>
      <c r="AD10" s="17">
        <f>[6]Janeiro!$E$33</f>
        <v>71.958333333333329</v>
      </c>
      <c r="AE10" s="17">
        <f>[6]Janeiro!$E$34</f>
        <v>64.041666666666671</v>
      </c>
      <c r="AF10" s="17">
        <f>[6]Janeiro!$E$35</f>
        <v>71.166666666666671</v>
      </c>
      <c r="AG10" s="32">
        <f t="shared" si="1"/>
        <v>74.798387096774178</v>
      </c>
    </row>
    <row r="11" spans="1:37" ht="17.100000000000001" customHeight="1" x14ac:dyDescent="0.2">
      <c r="A11" s="15" t="s">
        <v>3</v>
      </c>
      <c r="B11" s="17">
        <f>[7]Janeiro!$E$5</f>
        <v>77.333333333333329</v>
      </c>
      <c r="C11" s="17">
        <f>[7]Janeiro!$E$6</f>
        <v>74.25</v>
      </c>
      <c r="D11" s="17">
        <f>[7]Janeiro!$E$7</f>
        <v>65.208333333333329</v>
      </c>
      <c r="E11" s="17">
        <f>[7]Janeiro!$E$8</f>
        <v>63.208333333333336</v>
      </c>
      <c r="F11" s="17">
        <f>[7]Janeiro!$E$9</f>
        <v>65.041666666666671</v>
      </c>
      <c r="G11" s="17">
        <f>[7]Janeiro!$E$10</f>
        <v>60.291666666666664</v>
      </c>
      <c r="H11" s="17">
        <f>[7]Janeiro!$E$11</f>
        <v>67.458333333333329</v>
      </c>
      <c r="I11" s="17">
        <f>[7]Janeiro!$E$12</f>
        <v>71.333333333333329</v>
      </c>
      <c r="J11" s="17">
        <f>[7]Janeiro!$E$13</f>
        <v>68.625</v>
      </c>
      <c r="K11" s="17">
        <f>[7]Janeiro!$E$14</f>
        <v>62.916666666666664</v>
      </c>
      <c r="L11" s="17">
        <f>[7]Janeiro!$E$15</f>
        <v>70.583333333333329</v>
      </c>
      <c r="M11" s="17">
        <f>[7]Janeiro!$E$16</f>
        <v>74.416666666666671</v>
      </c>
      <c r="N11" s="17">
        <f>[7]Janeiro!$E$17</f>
        <v>78.625</v>
      </c>
      <c r="O11" s="17">
        <f>[7]Janeiro!$E$18</f>
        <v>77.833333333333329</v>
      </c>
      <c r="P11" s="17">
        <f>[7]Janeiro!$E$19</f>
        <v>76.958333333333329</v>
      </c>
      <c r="Q11" s="17">
        <f>[7]Janeiro!$E$20</f>
        <v>70.458333333333329</v>
      </c>
      <c r="R11" s="17">
        <f>[7]Janeiro!$E$21</f>
        <v>69.208333333333329</v>
      </c>
      <c r="S11" s="17">
        <f>[7]Janeiro!$E$22</f>
        <v>74.875</v>
      </c>
      <c r="T11" s="17">
        <f>[7]Janeiro!$E$23</f>
        <v>71.666666666666671</v>
      </c>
      <c r="U11" s="17">
        <f>[7]Janeiro!$E$24</f>
        <v>65.166666666666671</v>
      </c>
      <c r="V11" s="17">
        <f>[7]Janeiro!$E$25</f>
        <v>72.833333333333329</v>
      </c>
      <c r="W11" s="17">
        <f>[7]Janeiro!$E$26</f>
        <v>75.833333333333329</v>
      </c>
      <c r="X11" s="17">
        <f>[7]Janeiro!$E$27</f>
        <v>72.791666666666671</v>
      </c>
      <c r="Y11" s="17">
        <f>[7]Janeiro!$E$28</f>
        <v>74.083333333333329</v>
      </c>
      <c r="Z11" s="17">
        <f>[7]Janeiro!$E$29</f>
        <v>77.25</v>
      </c>
      <c r="AA11" s="17">
        <f>[7]Janeiro!$E$30</f>
        <v>76.458333333333329</v>
      </c>
      <c r="AB11" s="17">
        <f>[7]Janeiro!$E$31</f>
        <v>70</v>
      </c>
      <c r="AC11" s="17">
        <f>[7]Janeiro!$E$32</f>
        <v>68.875</v>
      </c>
      <c r="AD11" s="17">
        <f>[7]Janeiro!$E$33</f>
        <v>60.708333333333336</v>
      </c>
      <c r="AE11" s="17">
        <f>[7]Janeiro!$E$34</f>
        <v>58.25</v>
      </c>
      <c r="AF11" s="17">
        <f>[7]Janeiro!$E$35</f>
        <v>53.166666666666664</v>
      </c>
      <c r="AG11" s="32">
        <f t="shared" si="1"/>
        <v>69.86155913978493</v>
      </c>
      <c r="AK11" s="27" t="s">
        <v>54</v>
      </c>
    </row>
    <row r="12" spans="1:37" ht="17.100000000000001" customHeight="1" x14ac:dyDescent="0.2">
      <c r="A12" s="15" t="s">
        <v>4</v>
      </c>
      <c r="B12" s="17">
        <f>[8]Janeiro!$E$5</f>
        <v>79.083333333333329</v>
      </c>
      <c r="C12" s="17">
        <f>[8]Janeiro!$E$6</f>
        <v>73.916666666666671</v>
      </c>
      <c r="D12" s="17">
        <f>[8]Janeiro!$E$7</f>
        <v>64.083333333333329</v>
      </c>
      <c r="E12" s="17">
        <f>[8]Janeiro!$E$8</f>
        <v>67.25</v>
      </c>
      <c r="F12" s="17">
        <f>[8]Janeiro!$E$9</f>
        <v>73.125</v>
      </c>
      <c r="G12" s="17">
        <f>[8]Janeiro!$E$10</f>
        <v>59</v>
      </c>
      <c r="H12" s="17">
        <f>[8]Janeiro!$E$11</f>
        <v>65.541666666666671</v>
      </c>
      <c r="I12" s="17">
        <f>[8]Janeiro!$E$12</f>
        <v>70.166666666666671</v>
      </c>
      <c r="J12" s="17">
        <f>[8]Janeiro!$E$13</f>
        <v>74.333333333333329</v>
      </c>
      <c r="K12" s="17">
        <f>[8]Janeiro!$E$14</f>
        <v>59.75</v>
      </c>
      <c r="L12" s="17">
        <f>[8]Janeiro!$E$15</f>
        <v>74.458333333333329</v>
      </c>
      <c r="M12" s="17">
        <f>[8]Janeiro!$E$16</f>
        <v>67.625</v>
      </c>
      <c r="N12" s="17">
        <f>[8]Janeiro!$E$17</f>
        <v>84</v>
      </c>
      <c r="O12" s="17">
        <f>[8]Janeiro!$E$18</f>
        <v>84.416666666666671</v>
      </c>
      <c r="P12" s="17">
        <f>[8]Janeiro!$E$19</f>
        <v>80.666666666666671</v>
      </c>
      <c r="Q12" s="17">
        <f>[8]Janeiro!$E$20</f>
        <v>78.416666666666671</v>
      </c>
      <c r="R12" s="17">
        <f>[8]Janeiro!$E$21</f>
        <v>75.25</v>
      </c>
      <c r="S12" s="17">
        <f>[8]Janeiro!$E$22</f>
        <v>85.208333333333329</v>
      </c>
      <c r="T12" s="17">
        <f>[8]Janeiro!$E$23</f>
        <v>78.083333333333329</v>
      </c>
      <c r="U12" s="17">
        <f>[8]Janeiro!$E$24</f>
        <v>74.541666666666671</v>
      </c>
      <c r="V12" s="17">
        <f>[8]Janeiro!$E$25</f>
        <v>84.541666666666671</v>
      </c>
      <c r="W12" s="17">
        <f>[8]Janeiro!$E$26</f>
        <v>86.791666666666671</v>
      </c>
      <c r="X12" s="17">
        <f>[8]Janeiro!$E$27</f>
        <v>79.041666666666671</v>
      </c>
      <c r="Y12" s="17">
        <f>[8]Janeiro!$E$28</f>
        <v>82.416666666666671</v>
      </c>
      <c r="Z12" s="17">
        <f>[8]Janeiro!$E$29</f>
        <v>88.166666666666671</v>
      </c>
      <c r="AA12" s="17">
        <f>[8]Janeiro!$E$30</f>
        <v>77.041666666666671</v>
      </c>
      <c r="AB12" s="17">
        <f>[8]Janeiro!$E$31</f>
        <v>78.041666666666671</v>
      </c>
      <c r="AC12" s="17">
        <f>[8]Janeiro!$E$32</f>
        <v>70.875</v>
      </c>
      <c r="AD12" s="17">
        <f>[8]Janeiro!$E$33</f>
        <v>73.75</v>
      </c>
      <c r="AE12" s="17">
        <f>[8]Janeiro!$E$34</f>
        <v>61.625</v>
      </c>
      <c r="AF12" s="17">
        <f>[8]Janeiro!$E$35</f>
        <v>56.375</v>
      </c>
      <c r="AG12" s="32">
        <f t="shared" si="1"/>
        <v>74.438172043010766</v>
      </c>
    </row>
    <row r="13" spans="1:37" ht="17.100000000000001" customHeight="1" x14ac:dyDescent="0.2">
      <c r="A13" s="15" t="s">
        <v>5</v>
      </c>
      <c r="B13" s="17">
        <f>[9]Janeiro!$E$5</f>
        <v>75.25</v>
      </c>
      <c r="C13" s="17">
        <f>[9]Janeiro!$E$6</f>
        <v>70.291666666666671</v>
      </c>
      <c r="D13" s="17">
        <f>[9]Janeiro!$E$7</f>
        <v>69.916666666666671</v>
      </c>
      <c r="E13" s="17">
        <f>[9]Janeiro!$E$8</f>
        <v>74.708333333333329</v>
      </c>
      <c r="F13" s="17">
        <f>[9]Janeiro!$E$9</f>
        <v>72.833333333333329</v>
      </c>
      <c r="G13" s="17">
        <f>[9]Janeiro!$E$10</f>
        <v>68.125</v>
      </c>
      <c r="H13" s="17">
        <f>[9]Janeiro!$E$11</f>
        <v>73.958333333333329</v>
      </c>
      <c r="I13" s="17">
        <f>[9]Janeiro!$E$12</f>
        <v>74.625</v>
      </c>
      <c r="J13" s="17">
        <f>[9]Janeiro!$E$13</f>
        <v>73.833333333333329</v>
      </c>
      <c r="K13" s="17">
        <f>[9]Janeiro!$E$14</f>
        <v>68.375</v>
      </c>
      <c r="L13" s="17">
        <f>[9]Janeiro!$E$15</f>
        <v>63.333333333333336</v>
      </c>
      <c r="M13" s="17">
        <f>[9]Janeiro!$E$16</f>
        <v>70.375</v>
      </c>
      <c r="N13" s="17">
        <f>[9]Janeiro!$E$17</f>
        <v>83.541666666666671</v>
      </c>
      <c r="O13" s="17">
        <f>[9]Janeiro!$E$18</f>
        <v>77.208333333333329</v>
      </c>
      <c r="P13" s="17">
        <f>[9]Janeiro!$E$19</f>
        <v>78.208333333333329</v>
      </c>
      <c r="Q13" s="17">
        <f>[9]Janeiro!$E$20</f>
        <v>77.416666666666671</v>
      </c>
      <c r="R13" s="17">
        <f>[9]Janeiro!$E$21</f>
        <v>78.333333333333329</v>
      </c>
      <c r="S13" s="17">
        <f>[9]Janeiro!$E$22</f>
        <v>80.791666666666671</v>
      </c>
      <c r="T13" s="17">
        <f>[9]Janeiro!$E$23</f>
        <v>80.833333333333329</v>
      </c>
      <c r="U13" s="17">
        <f>[9]Janeiro!$E$24</f>
        <v>87.208333333333329</v>
      </c>
      <c r="V13" s="17">
        <f>[9]Janeiro!$E$25</f>
        <v>87</v>
      </c>
      <c r="W13" s="17">
        <f>[9]Janeiro!$E$26</f>
        <v>84.708333333333329</v>
      </c>
      <c r="X13" s="17">
        <f>[9]Janeiro!$E$27</f>
        <v>81.125</v>
      </c>
      <c r="Y13" s="17">
        <f>[9]Janeiro!$E$28</f>
        <v>81</v>
      </c>
      <c r="Z13" s="17">
        <f>[9]Janeiro!$E$29</f>
        <v>83.375</v>
      </c>
      <c r="AA13" s="17">
        <f>[9]Janeiro!$E$30</f>
        <v>84.625</v>
      </c>
      <c r="AB13" s="17">
        <f>[9]Janeiro!$E$31</f>
        <v>79.166666666666671</v>
      </c>
      <c r="AC13" s="17">
        <f>[9]Janeiro!$E$32</f>
        <v>67.541666666666671</v>
      </c>
      <c r="AD13" s="17">
        <f>[9]Janeiro!$E$33</f>
        <v>65.5</v>
      </c>
      <c r="AE13" s="17">
        <f>[9]Janeiro!$E$34</f>
        <v>65.041666666666671</v>
      </c>
      <c r="AF13" s="17">
        <f>[9]Janeiro!$E$35</f>
        <v>66.166666666666671</v>
      </c>
      <c r="AG13" s="32">
        <f t="shared" si="1"/>
        <v>75.62634408602149</v>
      </c>
    </row>
    <row r="14" spans="1:37" ht="17.100000000000001" customHeight="1" x14ac:dyDescent="0.2">
      <c r="A14" s="15" t="s">
        <v>50</v>
      </c>
      <c r="B14" s="17">
        <f>[10]Janeiro!$E$5</f>
        <v>76.291666666666671</v>
      </c>
      <c r="C14" s="17">
        <f>[10]Janeiro!$E$6</f>
        <v>78.416666666666671</v>
      </c>
      <c r="D14" s="17">
        <f>[10]Janeiro!$E$7</f>
        <v>67.458333333333329</v>
      </c>
      <c r="E14" s="17">
        <f>[10]Janeiro!$E$8</f>
        <v>66.958333333333329</v>
      </c>
      <c r="F14" s="17">
        <f>[10]Janeiro!$E$9</f>
        <v>71.166666666666671</v>
      </c>
      <c r="G14" s="17">
        <f>[10]Janeiro!$E$10</f>
        <v>70.125</v>
      </c>
      <c r="H14" s="17">
        <f>[10]Janeiro!$E$11</f>
        <v>75.791666666666671</v>
      </c>
      <c r="I14" s="17">
        <f>[10]Janeiro!$E$12</f>
        <v>75.916666666666671</v>
      </c>
      <c r="J14" s="17">
        <f>[10]Janeiro!$E$13</f>
        <v>80.625</v>
      </c>
      <c r="K14" s="17">
        <f>[10]Janeiro!$E$14</f>
        <v>68.833333333333329</v>
      </c>
      <c r="L14" s="17">
        <f>[10]Janeiro!$E$15</f>
        <v>70.583333333333329</v>
      </c>
      <c r="M14" s="17">
        <f>[10]Janeiro!$E$16</f>
        <v>71.958333333333329</v>
      </c>
      <c r="N14" s="17">
        <f>[10]Janeiro!$E$17</f>
        <v>86.208333333333329</v>
      </c>
      <c r="O14" s="17">
        <f>[10]Janeiro!$E$18</f>
        <v>86.583333333333329</v>
      </c>
      <c r="P14" s="17">
        <f>[10]Janeiro!$E$19</f>
        <v>83.25</v>
      </c>
      <c r="Q14" s="17">
        <f>[10]Janeiro!$E$20</f>
        <v>79.25</v>
      </c>
      <c r="R14" s="17">
        <f>[10]Janeiro!$E$21</f>
        <v>73.083333333333329</v>
      </c>
      <c r="S14" s="17">
        <f>[10]Janeiro!$E$22</f>
        <v>85.75</v>
      </c>
      <c r="T14" s="17">
        <f>[10]Janeiro!$E$23</f>
        <v>85.541666666666671</v>
      </c>
      <c r="U14" s="17">
        <f>[10]Janeiro!$E$24</f>
        <v>80.541666666666671</v>
      </c>
      <c r="V14" s="17">
        <f>[10]Janeiro!$E$25</f>
        <v>87.458333333333329</v>
      </c>
      <c r="W14" s="17">
        <f>[10]Janeiro!$E$26</f>
        <v>91.583333333333329</v>
      </c>
      <c r="X14" s="17">
        <f>[10]Janeiro!$E$27</f>
        <v>79</v>
      </c>
      <c r="Y14" s="17">
        <f>[10]Janeiro!$E$28</f>
        <v>80.083333333333329</v>
      </c>
      <c r="Z14" s="17">
        <f>[10]Janeiro!$E$29</f>
        <v>88.958333333333329</v>
      </c>
      <c r="AA14" s="17">
        <f>[10]Janeiro!$E$30</f>
        <v>77</v>
      </c>
      <c r="AB14" s="17">
        <f>[10]Janeiro!$E$31</f>
        <v>82.625</v>
      </c>
      <c r="AC14" s="17">
        <f>[10]Janeiro!$E$32</f>
        <v>71.375</v>
      </c>
      <c r="AD14" s="17">
        <f>[10]Janeiro!$E$33</f>
        <v>75.333333333333329</v>
      </c>
      <c r="AE14" s="17">
        <f>[10]Janeiro!$E$34</f>
        <v>69.541666666666671</v>
      </c>
      <c r="AF14" s="17">
        <f>[10]Janeiro!$E$35</f>
        <v>62</v>
      </c>
      <c r="AG14" s="32">
        <f>AVERAGE(B14:AF14)</f>
        <v>77.396505376344081</v>
      </c>
    </row>
    <row r="15" spans="1:37" ht="17.100000000000001" customHeight="1" x14ac:dyDescent="0.2">
      <c r="A15" s="15" t="s">
        <v>6</v>
      </c>
      <c r="B15" s="17">
        <f>[11]Janeiro!$E$5</f>
        <v>76.166666666666671</v>
      </c>
      <c r="C15" s="17">
        <f>[11]Janeiro!$E$6</f>
        <v>67.916666666666671</v>
      </c>
      <c r="D15" s="17">
        <f>[11]Janeiro!$E$7</f>
        <v>62.375</v>
      </c>
      <c r="E15" s="17">
        <f>[11]Janeiro!$E$8</f>
        <v>72.833333333333329</v>
      </c>
      <c r="F15" s="17">
        <f>[11]Janeiro!$E$9</f>
        <v>73.583333333333329</v>
      </c>
      <c r="G15" s="17">
        <f>[11]Janeiro!$E$10</f>
        <v>74.708333333333329</v>
      </c>
      <c r="H15" s="17">
        <f>[11]Janeiro!$E$11</f>
        <v>71.916666666666671</v>
      </c>
      <c r="I15" s="17">
        <f>[11]Janeiro!$E$12</f>
        <v>74.5</v>
      </c>
      <c r="J15" s="17">
        <f>[11]Janeiro!$E$13</f>
        <v>73.791666666666671</v>
      </c>
      <c r="K15" s="17">
        <f>[11]Janeiro!$E$14</f>
        <v>64.625</v>
      </c>
      <c r="L15" s="17">
        <f>[11]Janeiro!$E$15</f>
        <v>70.25</v>
      </c>
      <c r="M15" s="17">
        <f>[11]Janeiro!$E$16</f>
        <v>79.333333333333329</v>
      </c>
      <c r="N15" s="17">
        <f>[11]Janeiro!$E$17</f>
        <v>75.708333333333329</v>
      </c>
      <c r="O15" s="17">
        <f>[11]Janeiro!$E$18</f>
        <v>73.208333333333329</v>
      </c>
      <c r="P15" s="17">
        <f>[11]Janeiro!$E$19</f>
        <v>77.625</v>
      </c>
      <c r="Q15" s="17">
        <f>[11]Janeiro!$E$20</f>
        <v>76.291666666666671</v>
      </c>
      <c r="R15" s="17">
        <f>[11]Janeiro!$E$21</f>
        <v>75.333333333333329</v>
      </c>
      <c r="S15" s="17">
        <f>[11]Janeiro!$E$22</f>
        <v>82.291666666666671</v>
      </c>
      <c r="T15" s="17">
        <f>[11]Janeiro!$E$23</f>
        <v>83.625</v>
      </c>
      <c r="U15" s="17">
        <f>[11]Janeiro!$E$24</f>
        <v>78.291666666666671</v>
      </c>
      <c r="V15" s="17">
        <f>[11]Janeiro!$E$25</f>
        <v>83.875</v>
      </c>
      <c r="W15" s="17">
        <f>[11]Janeiro!$E$26</f>
        <v>85.875</v>
      </c>
      <c r="X15" s="17">
        <f>[11]Janeiro!$E$27</f>
        <v>78.833333333333329</v>
      </c>
      <c r="Y15" s="17">
        <f>[11]Janeiro!$E$28</f>
        <v>81.583333333333329</v>
      </c>
      <c r="Z15" s="17">
        <f>[11]Janeiro!$E$29</f>
        <v>87</v>
      </c>
      <c r="AA15" s="17">
        <f>[11]Janeiro!$E$30</f>
        <v>79.375</v>
      </c>
      <c r="AB15" s="17">
        <f>[11]Janeiro!$E$31</f>
        <v>78.375</v>
      </c>
      <c r="AC15" s="17">
        <f>[11]Janeiro!$E$32</f>
        <v>76.916666666666671</v>
      </c>
      <c r="AD15" s="17">
        <f>[11]Janeiro!$E$33</f>
        <v>75.166666666666671</v>
      </c>
      <c r="AE15" s="17">
        <f>[11]Janeiro!$E$34</f>
        <v>69.75</v>
      </c>
      <c r="AF15" s="17">
        <f>[11]Janeiro!$E$35</f>
        <v>72.875</v>
      </c>
      <c r="AG15" s="32">
        <f t="shared" si="1"/>
        <v>75.935483870967744</v>
      </c>
    </row>
    <row r="16" spans="1:37" ht="17.100000000000001" customHeight="1" x14ac:dyDescent="0.2">
      <c r="A16" s="15" t="s">
        <v>7</v>
      </c>
      <c r="B16" s="17">
        <f>[12]Janeiro!$E$5</f>
        <v>82.083333333333329</v>
      </c>
      <c r="C16" s="17">
        <f>[12]Janeiro!$E$6</f>
        <v>78.375</v>
      </c>
      <c r="D16" s="17">
        <f>[12]Janeiro!$E$7</f>
        <v>79.25</v>
      </c>
      <c r="E16" s="17">
        <f>[12]Janeiro!$E$8</f>
        <v>87.833333333333329</v>
      </c>
      <c r="F16" s="17">
        <f>[12]Janeiro!$E$9</f>
        <v>77.208333333333329</v>
      </c>
      <c r="G16" s="17">
        <f>[12]Janeiro!$E$10</f>
        <v>80.416666666666671</v>
      </c>
      <c r="H16" s="17">
        <f>[12]Janeiro!$E$11</f>
        <v>72.041666666666671</v>
      </c>
      <c r="I16" s="17">
        <f>[12]Janeiro!$E$12</f>
        <v>80.333333333333329</v>
      </c>
      <c r="J16" s="17">
        <f>[12]Janeiro!$E$13</f>
        <v>83.25</v>
      </c>
      <c r="K16" s="17">
        <f>[12]Janeiro!$E$14</f>
        <v>67.666666666666671</v>
      </c>
      <c r="L16" s="17">
        <f>[12]Janeiro!$E$15</f>
        <v>62.125</v>
      </c>
      <c r="M16" s="17">
        <f>[12]Janeiro!$E$16</f>
        <v>76.458333333333329</v>
      </c>
      <c r="N16" s="17">
        <f>[12]Janeiro!$E$17</f>
        <v>84.541666666666671</v>
      </c>
      <c r="O16" s="17">
        <f>[12]Janeiro!$E$18</f>
        <v>86.75</v>
      </c>
      <c r="P16" s="17">
        <f>[12]Janeiro!$E$19</f>
        <v>84</v>
      </c>
      <c r="Q16" s="17">
        <f>[12]Janeiro!$E$20</f>
        <v>84.458333333333329</v>
      </c>
      <c r="R16" s="17">
        <f>[12]Janeiro!$E$21</f>
        <v>80.583333333333329</v>
      </c>
      <c r="S16" s="17">
        <f>[12]Janeiro!$E$22</f>
        <v>75.916666666666671</v>
      </c>
      <c r="T16" s="17">
        <f>[12]Janeiro!$E$23</f>
        <v>74.625</v>
      </c>
      <c r="U16" s="17">
        <f>[12]Janeiro!$E$24</f>
        <v>66.166666666666671</v>
      </c>
      <c r="V16" s="17">
        <f>[12]Janeiro!$E$25</f>
        <v>69.583333333333329</v>
      </c>
      <c r="W16" s="17">
        <f>[12]Janeiro!$E$26</f>
        <v>74.833333333333329</v>
      </c>
      <c r="X16" s="17">
        <f>[12]Janeiro!$E$27</f>
        <v>77.083333333333329</v>
      </c>
      <c r="Y16" s="17">
        <f>[12]Janeiro!$E$28</f>
        <v>78.833333333333329</v>
      </c>
      <c r="Z16" s="17">
        <f>[12]Janeiro!$E$29</f>
        <v>84.708333333333329</v>
      </c>
      <c r="AA16" s="17">
        <f>[12]Janeiro!$E$30</f>
        <v>76.5</v>
      </c>
      <c r="AB16" s="17">
        <f>[12]Janeiro!$E$31</f>
        <v>70.75</v>
      </c>
      <c r="AC16" s="17">
        <f>[12]Janeiro!$E$32</f>
        <v>67</v>
      </c>
      <c r="AD16" s="17">
        <f>[12]Janeiro!$E$33</f>
        <v>63.875</v>
      </c>
      <c r="AE16" s="17">
        <f>[12]Janeiro!$E$34</f>
        <v>56.458333333333336</v>
      </c>
      <c r="AF16" s="17">
        <f>[12]Janeiro!$E$35</f>
        <v>59.583333333333336</v>
      </c>
      <c r="AG16" s="32">
        <f t="shared" si="1"/>
        <v>75.590053763440849</v>
      </c>
    </row>
    <row r="17" spans="1:37" ht="17.100000000000001" customHeight="1" x14ac:dyDescent="0.2">
      <c r="A17" s="15" t="s">
        <v>8</v>
      </c>
      <c r="B17" s="17">
        <f>[13]Janeiro!$E$5</f>
        <v>85.166666666666671</v>
      </c>
      <c r="C17" s="17">
        <f>[13]Janeiro!$E$6</f>
        <v>78.166666666666671</v>
      </c>
      <c r="D17" s="17">
        <f>[13]Janeiro!$E$7</f>
        <v>77.125</v>
      </c>
      <c r="E17" s="17">
        <f>[13]Janeiro!$E$8</f>
        <v>89.541666666666671</v>
      </c>
      <c r="F17" s="17">
        <f>[13]Janeiro!$E$9</f>
        <v>81.083333333333329</v>
      </c>
      <c r="G17" s="17">
        <f>[13]Janeiro!$E$10</f>
        <v>79.083333333333329</v>
      </c>
      <c r="H17" s="17">
        <f>[13]Janeiro!$E$11</f>
        <v>72.666666666666671</v>
      </c>
      <c r="I17" s="17">
        <f>[13]Janeiro!$E$12</f>
        <v>81.458333333333329</v>
      </c>
      <c r="J17" s="17">
        <f>[13]Janeiro!$E$13</f>
        <v>75.333333333333329</v>
      </c>
      <c r="K17" s="17">
        <f>[13]Janeiro!$E$14</f>
        <v>68.5</v>
      </c>
      <c r="L17" s="17">
        <f>[13]Janeiro!$E$15</f>
        <v>63.916666666666664</v>
      </c>
      <c r="M17" s="17">
        <f>[13]Janeiro!$E$16</f>
        <v>81.625</v>
      </c>
      <c r="N17" s="17">
        <f>[13]Janeiro!$E$17</f>
        <v>83.833333333333329</v>
      </c>
      <c r="O17" s="17">
        <f>[13]Janeiro!$E$18</f>
        <v>85.217391304347828</v>
      </c>
      <c r="P17" s="17">
        <f>[13]Janeiro!$E$19</f>
        <v>81.541666666666671</v>
      </c>
      <c r="Q17" s="17">
        <f>[13]Janeiro!$E$20</f>
        <v>85.583333333333329</v>
      </c>
      <c r="R17" s="17">
        <f>[13]Janeiro!$E$21</f>
        <v>76.75</v>
      </c>
      <c r="S17" s="17">
        <f>[13]Janeiro!$E$22</f>
        <v>75.625</v>
      </c>
      <c r="T17" s="17">
        <f>[13]Janeiro!$E$23</f>
        <v>69.791666666666671</v>
      </c>
      <c r="U17" s="17">
        <f>[13]Janeiro!$E$24</f>
        <v>64.125</v>
      </c>
      <c r="V17" s="17">
        <f>[13]Janeiro!$E$25</f>
        <v>59.291666666666664</v>
      </c>
      <c r="W17" s="17">
        <f>[13]Janeiro!$E$26</f>
        <v>69.416666666666671</v>
      </c>
      <c r="X17" s="17">
        <f>[13]Janeiro!$E$27</f>
        <v>74.666666666666671</v>
      </c>
      <c r="Y17" s="17">
        <f>[13]Janeiro!$E$28</f>
        <v>67.5</v>
      </c>
      <c r="Z17" s="17">
        <f>[13]Janeiro!$E$29</f>
        <v>82.875</v>
      </c>
      <c r="AA17" s="17">
        <f>[13]Janeiro!$E$30</f>
        <v>78.083333333333329</v>
      </c>
      <c r="AB17" s="17">
        <f>[13]Janeiro!$E$31</f>
        <v>70.666666666666671</v>
      </c>
      <c r="AC17" s="17">
        <f>[13]Janeiro!$E$32</f>
        <v>65.041666666666671</v>
      </c>
      <c r="AD17" s="17">
        <f>[13]Janeiro!$E$33</f>
        <v>61.416666666666664</v>
      </c>
      <c r="AE17" s="17">
        <f>[13]Janeiro!$E$34</f>
        <v>60</v>
      </c>
      <c r="AF17" s="17">
        <f>[13]Janeiro!$E$35</f>
        <v>63.916666666666664</v>
      </c>
      <c r="AG17" s="32">
        <f t="shared" si="1"/>
        <v>74.484163160355294</v>
      </c>
    </row>
    <row r="18" spans="1:37" ht="17.100000000000001" customHeight="1" x14ac:dyDescent="0.2">
      <c r="A18" s="15" t="s">
        <v>9</v>
      </c>
      <c r="B18" s="48" t="str">
        <f>[14]Janeiro!$E$5</f>
        <v>*</v>
      </c>
      <c r="C18" s="48" t="str">
        <f>[14]Janeiro!$E$6</f>
        <v>*</v>
      </c>
      <c r="D18" s="48" t="str">
        <f>[14]Janeiro!$E$7</f>
        <v>*</v>
      </c>
      <c r="E18" s="48" t="str">
        <f>[14]Janeiro!$E$8</f>
        <v>*</v>
      </c>
      <c r="F18" s="48" t="str">
        <f>[14]Janeiro!$E$9</f>
        <v>*</v>
      </c>
      <c r="G18" s="48" t="str">
        <f>[14]Janeiro!$E$10</f>
        <v>*</v>
      </c>
      <c r="H18" s="48" t="str">
        <f>[14]Janeiro!$E$11</f>
        <v>*</v>
      </c>
      <c r="I18" s="48" t="str">
        <f>[14]Janeiro!$E$12</f>
        <v>*</v>
      </c>
      <c r="J18" s="48" t="str">
        <f>[14]Janeiro!$E$13</f>
        <v>*</v>
      </c>
      <c r="K18" s="48" t="str">
        <f>[14]Janeiro!$E$14</f>
        <v>*</v>
      </c>
      <c r="L18" s="48" t="str">
        <f>[14]Janeiro!$E$15</f>
        <v>*</v>
      </c>
      <c r="M18" s="48" t="str">
        <f>[14]Janeiro!$E$16</f>
        <v>*</v>
      </c>
      <c r="N18" s="48" t="str">
        <f>[14]Janeiro!$E$17</f>
        <v>*</v>
      </c>
      <c r="O18" s="48" t="str">
        <f>[14]Janeiro!$E$18</f>
        <v>*</v>
      </c>
      <c r="P18" s="48" t="str">
        <f>[14]Janeiro!$E$19</f>
        <v>*</v>
      </c>
      <c r="Q18" s="48" t="str">
        <f>[14]Janeiro!$E$20</f>
        <v>*</v>
      </c>
      <c r="R18" s="48" t="str">
        <f>[14]Janeiro!$E$21</f>
        <v>*</v>
      </c>
      <c r="S18" s="48" t="str">
        <f>[14]Janeiro!$E$22</f>
        <v>*</v>
      </c>
      <c r="T18" s="48" t="str">
        <f>[14]Janeiro!$E$23</f>
        <v>*</v>
      </c>
      <c r="U18" s="48" t="str">
        <f>[14]Janeiro!$E$24</f>
        <v>*</v>
      </c>
      <c r="V18" s="48" t="str">
        <f>[14]Janeiro!$E$25</f>
        <v>*</v>
      </c>
      <c r="W18" s="48" t="str">
        <f>[14]Janeiro!$E$26</f>
        <v>*</v>
      </c>
      <c r="X18" s="48" t="str">
        <f>[14]Janeiro!$E$27</f>
        <v>*</v>
      </c>
      <c r="Y18" s="48" t="str">
        <f>[14]Janeiro!$E$28</f>
        <v>*</v>
      </c>
      <c r="Z18" s="48" t="str">
        <f>[14]Janeiro!$E$29</f>
        <v>*</v>
      </c>
      <c r="AA18" s="48" t="str">
        <f>[14]Janeiro!$E$30</f>
        <v>*</v>
      </c>
      <c r="AB18" s="48" t="str">
        <f>[14]Janeiro!$E$31</f>
        <v>*</v>
      </c>
      <c r="AC18" s="48" t="str">
        <f>[14]Janeiro!$E$32</f>
        <v>*</v>
      </c>
      <c r="AD18" s="48" t="str">
        <f>[14]Janeiro!$E$33</f>
        <v>*</v>
      </c>
      <c r="AE18" s="48" t="str">
        <f>[14]Janeiro!$E$34</f>
        <v>*</v>
      </c>
      <c r="AF18" s="48" t="str">
        <f>[14]Janeiro!$E$35</f>
        <v>*</v>
      </c>
      <c r="AG18" s="58" t="s">
        <v>63</v>
      </c>
    </row>
    <row r="19" spans="1:37" ht="17.100000000000001" customHeight="1" x14ac:dyDescent="0.2">
      <c r="A19" s="15" t="s">
        <v>49</v>
      </c>
      <c r="B19" s="17">
        <f>[15]Janeiro!$E$5</f>
        <v>80</v>
      </c>
      <c r="C19" s="17">
        <f>[15]Janeiro!$E$6</f>
        <v>72.916666666666671</v>
      </c>
      <c r="D19" s="17">
        <f>[15]Janeiro!$E$7</f>
        <v>69.833333333333329</v>
      </c>
      <c r="E19" s="17">
        <f>[15]Janeiro!$E$8</f>
        <v>78.791666666666671</v>
      </c>
      <c r="F19" s="17">
        <f>[15]Janeiro!$E$9</f>
        <v>73.75</v>
      </c>
      <c r="G19" s="17">
        <f>[15]Janeiro!$E$10</f>
        <v>67.125</v>
      </c>
      <c r="H19" s="17">
        <f>[15]Janeiro!$E$11</f>
        <v>71.75</v>
      </c>
      <c r="I19" s="17">
        <f>[15]Janeiro!$E$12</f>
        <v>70.875</v>
      </c>
      <c r="J19" s="17">
        <f>[15]Janeiro!$E$13</f>
        <v>73.416666666666671</v>
      </c>
      <c r="K19" s="17">
        <f>[15]Janeiro!$E$14</f>
        <v>65.125</v>
      </c>
      <c r="L19" s="17">
        <f>[15]Janeiro!$E$15</f>
        <v>62.208333333333336</v>
      </c>
      <c r="M19" s="17">
        <f>[15]Janeiro!$E$16</f>
        <v>77.666666666666671</v>
      </c>
      <c r="N19" s="17">
        <f>[15]Janeiro!$E$17</f>
        <v>77.958333333333329</v>
      </c>
      <c r="O19" s="17">
        <f>[15]Janeiro!$E$18</f>
        <v>76.666666666666671</v>
      </c>
      <c r="P19" s="17">
        <f>[15]Janeiro!$E$19</f>
        <v>80.208333333333329</v>
      </c>
      <c r="Q19" s="17">
        <f>[15]Janeiro!$E$20</f>
        <v>81.041666666666671</v>
      </c>
      <c r="R19" s="17">
        <f>[15]Janeiro!$E$21</f>
        <v>80.166666666666671</v>
      </c>
      <c r="S19" s="17">
        <f>[15]Janeiro!$E$22</f>
        <v>78.625</v>
      </c>
      <c r="T19" s="17">
        <f>[15]Janeiro!$E$23</f>
        <v>73.875</v>
      </c>
      <c r="U19" s="17">
        <f>[15]Janeiro!$E$24</f>
        <v>72.375</v>
      </c>
      <c r="V19" s="17">
        <f>[15]Janeiro!$E$25</f>
        <v>72.291666666666671</v>
      </c>
      <c r="W19" s="17">
        <f>[15]Janeiro!$E$26</f>
        <v>73.5</v>
      </c>
      <c r="X19" s="17">
        <f>[15]Janeiro!$E$27</f>
        <v>75.583333333333329</v>
      </c>
      <c r="Y19" s="17">
        <f>[15]Janeiro!$E$28</f>
        <v>71.666666666666671</v>
      </c>
      <c r="Z19" s="17">
        <f>[15]Janeiro!$E$29</f>
        <v>84.583333333333329</v>
      </c>
      <c r="AA19" s="17">
        <f>[15]Janeiro!$E$30</f>
        <v>82.75</v>
      </c>
      <c r="AB19" s="17">
        <f>[15]Janeiro!$E$31</f>
        <v>73.875</v>
      </c>
      <c r="AC19" s="17">
        <f>[15]Janeiro!$E$32</f>
        <v>70.541666666666671</v>
      </c>
      <c r="AD19" s="17">
        <f>[15]Janeiro!$E$33</f>
        <v>74.458333333333329</v>
      </c>
      <c r="AE19" s="17">
        <f>[15]Janeiro!$E$34</f>
        <v>68.5</v>
      </c>
      <c r="AF19" s="17">
        <f>[15]Janeiro!$E$35</f>
        <v>66.291666666666671</v>
      </c>
      <c r="AG19" s="32">
        <f t="shared" si="1"/>
        <v>74.142473118279582</v>
      </c>
    </row>
    <row r="20" spans="1:37" ht="17.100000000000001" customHeight="1" x14ac:dyDescent="0.2">
      <c r="A20" s="15" t="s">
        <v>10</v>
      </c>
      <c r="B20" s="17">
        <f>[16]Janeiro!$E$5</f>
        <v>74.375</v>
      </c>
      <c r="C20" s="17">
        <f>[16]Janeiro!$E$6</f>
        <v>69.208333333333329</v>
      </c>
      <c r="D20" s="17">
        <f>[16]Janeiro!$E$7</f>
        <v>72.916666666666671</v>
      </c>
      <c r="E20" s="17">
        <f>[16]Janeiro!$E$8</f>
        <v>86.958333333333329</v>
      </c>
      <c r="F20" s="17">
        <f>[16]Janeiro!$E$9</f>
        <v>79.791666666666671</v>
      </c>
      <c r="G20" s="17">
        <f>[16]Janeiro!$E$10</f>
        <v>78.791666666666671</v>
      </c>
      <c r="H20" s="17">
        <f>[16]Janeiro!$E$11</f>
        <v>71.083333333333329</v>
      </c>
      <c r="I20" s="17">
        <f>[16]Janeiro!$E$12</f>
        <v>79.083333333333329</v>
      </c>
      <c r="J20" s="17">
        <f>[16]Janeiro!$E$13</f>
        <v>73.791666666666671</v>
      </c>
      <c r="K20" s="17">
        <f>[16]Janeiro!$E$14</f>
        <v>63.75</v>
      </c>
      <c r="L20" s="17">
        <f>[16]Janeiro!$E$15</f>
        <v>62.666666666666664</v>
      </c>
      <c r="M20" s="17">
        <f>[16]Janeiro!$E$16</f>
        <v>81.416666666666671</v>
      </c>
      <c r="N20" s="17">
        <f>[16]Janeiro!$E$17</f>
        <v>81.75</v>
      </c>
      <c r="O20" s="17">
        <f>[16]Janeiro!$E$18</f>
        <v>81.375</v>
      </c>
      <c r="P20" s="17">
        <f>[16]Janeiro!$E$19</f>
        <v>78.416666666666671</v>
      </c>
      <c r="Q20" s="17">
        <f>[16]Janeiro!$E$20</f>
        <v>81.5</v>
      </c>
      <c r="R20" s="17">
        <f>[16]Janeiro!$E$21</f>
        <v>77.5</v>
      </c>
      <c r="S20" s="17">
        <f>[16]Janeiro!$E$22</f>
        <v>73</v>
      </c>
      <c r="T20" s="17">
        <f>[16]Janeiro!$E$23</f>
        <v>69.875</v>
      </c>
      <c r="U20" s="17">
        <f>[16]Janeiro!$E$24</f>
        <v>64.583333333333329</v>
      </c>
      <c r="V20" s="17">
        <f>[16]Janeiro!$E$25</f>
        <v>59.875</v>
      </c>
      <c r="W20" s="17">
        <f>[16]Janeiro!$E$26</f>
        <v>72.541666666666671</v>
      </c>
      <c r="X20" s="17">
        <f>[16]Janeiro!$E$27</f>
        <v>74.083333333333329</v>
      </c>
      <c r="Y20" s="17">
        <f>[16]Janeiro!$E$28</f>
        <v>70.333333333333329</v>
      </c>
      <c r="Z20" s="17">
        <f>[16]Janeiro!$E$29</f>
        <v>83.416666666666671</v>
      </c>
      <c r="AA20" s="17">
        <f>[16]Janeiro!$E$30</f>
        <v>75.125</v>
      </c>
      <c r="AB20" s="17">
        <f>[16]Janeiro!$E$31</f>
        <v>70.166666666666671</v>
      </c>
      <c r="AC20" s="17">
        <f>[16]Janeiro!$E$32</f>
        <v>61.5</v>
      </c>
      <c r="AD20" s="17">
        <f>[16]Janeiro!$E$33</f>
        <v>61.583333333333336</v>
      </c>
      <c r="AE20" s="17">
        <f>[16]Janeiro!$E$34</f>
        <v>59.166666666666664</v>
      </c>
      <c r="AF20" s="17">
        <f>[16]Janeiro!$E$35</f>
        <v>64.083333333333329</v>
      </c>
      <c r="AG20" s="32">
        <f t="shared" ref="AG20:AG32" si="2">AVERAGE(B20:AF20)</f>
        <v>72.700268817204304</v>
      </c>
      <c r="AK20" s="27" t="s">
        <v>54</v>
      </c>
    </row>
    <row r="21" spans="1:37" ht="17.100000000000001" customHeight="1" x14ac:dyDescent="0.2">
      <c r="A21" s="15" t="s">
        <v>11</v>
      </c>
      <c r="B21" s="17">
        <f>[17]Janeiro!$E$5</f>
        <v>82.75</v>
      </c>
      <c r="C21" s="17">
        <f>[17]Janeiro!$E$6</f>
        <v>77.083333333333329</v>
      </c>
      <c r="D21" s="17">
        <f>[17]Janeiro!$E$7</f>
        <v>78.625</v>
      </c>
      <c r="E21" s="17">
        <f>[17]Janeiro!$E$8</f>
        <v>92</v>
      </c>
      <c r="F21" s="17">
        <f>[17]Janeiro!$E$9</f>
        <v>80.166666666666671</v>
      </c>
      <c r="G21" s="17">
        <f>[17]Janeiro!$E$10</f>
        <v>83</v>
      </c>
      <c r="H21" s="17">
        <f>[17]Janeiro!$E$11</f>
        <v>78.208333333333329</v>
      </c>
      <c r="I21" s="17">
        <f>[17]Janeiro!$E$12</f>
        <v>85</v>
      </c>
      <c r="J21" s="17">
        <f>[17]Janeiro!$E$13</f>
        <v>84.291666666666671</v>
      </c>
      <c r="K21" s="17">
        <f>[17]Janeiro!$E$14</f>
        <v>74.708333333333329</v>
      </c>
      <c r="L21" s="17">
        <f>[17]Janeiro!$E$15</f>
        <v>76.5</v>
      </c>
      <c r="M21" s="17">
        <f>[17]Janeiro!$E$16</f>
        <v>87.791666666666671</v>
      </c>
      <c r="N21" s="17">
        <f>[17]Janeiro!$E$17</f>
        <v>79.230769230769226</v>
      </c>
      <c r="O21" s="17">
        <f>[17]Janeiro!$E$18</f>
        <v>89.291666666666671</v>
      </c>
      <c r="P21" s="17">
        <f>[17]Janeiro!$E$19</f>
        <v>88.833333333333329</v>
      </c>
      <c r="Q21" s="17">
        <f>[17]Janeiro!$E$20</f>
        <v>88.416666666666671</v>
      </c>
      <c r="R21" s="17">
        <f>[17]Janeiro!$E$21</f>
        <v>95.041666666666671</v>
      </c>
      <c r="S21" s="17">
        <f>[17]Janeiro!$E$22</f>
        <v>77</v>
      </c>
      <c r="T21" s="17">
        <f>[17]Janeiro!$E$23</f>
        <v>83.208333333333329</v>
      </c>
      <c r="U21" s="17">
        <f>[17]Janeiro!$E$24</f>
        <v>82.047619047619051</v>
      </c>
      <c r="V21" s="17">
        <f>[17]Janeiro!$E$25</f>
        <v>81.916666666666671</v>
      </c>
      <c r="W21" s="17">
        <f>[17]Janeiro!$E$26</f>
        <v>78.333333333333329</v>
      </c>
      <c r="X21" s="17">
        <f>[17]Janeiro!$E$27</f>
        <v>80.333333333333329</v>
      </c>
      <c r="Y21" s="17">
        <f>[17]Janeiro!$E$28</f>
        <v>78.625</v>
      </c>
      <c r="Z21" s="17">
        <f>[17]Janeiro!$E$29</f>
        <v>94.291666666666671</v>
      </c>
      <c r="AA21" s="17">
        <f>[17]Janeiro!$E$30</f>
        <v>82.208333333333329</v>
      </c>
      <c r="AB21" s="17">
        <f>[17]Janeiro!$E$31</f>
        <v>73.333333333333329</v>
      </c>
      <c r="AC21" s="17">
        <f>[17]Janeiro!$E$32</f>
        <v>78.291666666666671</v>
      </c>
      <c r="AD21" s="17">
        <f>[17]Janeiro!$E$33</f>
        <v>74.25</v>
      </c>
      <c r="AE21" s="17">
        <f>[17]Janeiro!$E$34</f>
        <v>71.5</v>
      </c>
      <c r="AF21" s="17">
        <f>[17]Janeiro!$E$35</f>
        <v>73.958333333333329</v>
      </c>
      <c r="AG21" s="32">
        <f t="shared" si="2"/>
        <v>81.620539406829735</v>
      </c>
    </row>
    <row r="22" spans="1:37" ht="17.100000000000001" customHeight="1" x14ac:dyDescent="0.2">
      <c r="A22" s="15" t="s">
        <v>12</v>
      </c>
      <c r="B22" s="17">
        <f>[18]Janeiro!$E$5</f>
        <v>74.166666666666671</v>
      </c>
      <c r="C22" s="17">
        <f>[18]Janeiro!$E$6</f>
        <v>67.291666666666671</v>
      </c>
      <c r="D22" s="17">
        <f>[18]Janeiro!$E$7</f>
        <v>73</v>
      </c>
      <c r="E22" s="17">
        <f>[18]Janeiro!$E$8</f>
        <v>75.208333333333329</v>
      </c>
      <c r="F22" s="17">
        <f>[18]Janeiro!$E$9</f>
        <v>76.416666666666671</v>
      </c>
      <c r="G22" s="17">
        <f>[18]Janeiro!$E$10</f>
        <v>65.541666666666671</v>
      </c>
      <c r="H22" s="17">
        <f>[18]Janeiro!$E$11</f>
        <v>69</v>
      </c>
      <c r="I22" s="17">
        <f>[18]Janeiro!$E$12</f>
        <v>72.125</v>
      </c>
      <c r="J22" s="17">
        <f>[18]Janeiro!$E$13</f>
        <v>70.791666666666671</v>
      </c>
      <c r="K22" s="17">
        <f>[18]Janeiro!$E$14</f>
        <v>63.25</v>
      </c>
      <c r="L22" s="17">
        <f>[18]Janeiro!$E$15</f>
        <v>59.416666666666664</v>
      </c>
      <c r="M22" s="17">
        <f>[18]Janeiro!$E$16</f>
        <v>73.125</v>
      </c>
      <c r="N22" s="17">
        <f>[18]Janeiro!$E$17</f>
        <v>78.583333333333329</v>
      </c>
      <c r="O22" s="17">
        <f>[18]Janeiro!$E$18</f>
        <v>75.5</v>
      </c>
      <c r="P22" s="17">
        <f>[18]Janeiro!$E$19</f>
        <v>77.708333333333329</v>
      </c>
      <c r="Q22" s="17">
        <f>[18]Janeiro!$E$20</f>
        <v>75.75</v>
      </c>
      <c r="R22" s="17">
        <f>[18]Janeiro!$E$21</f>
        <v>75.458333333333329</v>
      </c>
      <c r="S22" s="17">
        <f>[18]Janeiro!$E$22</f>
        <v>80.291666666666671</v>
      </c>
      <c r="T22" s="17">
        <f>[18]Janeiro!$E$23</f>
        <v>72.75</v>
      </c>
      <c r="U22" s="17">
        <f>[18]Janeiro!$E$24</f>
        <v>68.541666666666671</v>
      </c>
      <c r="V22" s="17">
        <f>[18]Janeiro!$E$25</f>
        <v>74.125</v>
      </c>
      <c r="W22" s="17">
        <f>[18]Janeiro!$E$26</f>
        <v>76.125</v>
      </c>
      <c r="X22" s="17">
        <f>[18]Janeiro!$E$27</f>
        <v>77.708333333333329</v>
      </c>
      <c r="Y22" s="17">
        <f>[18]Janeiro!$E$28</f>
        <v>72.25</v>
      </c>
      <c r="Z22" s="17">
        <f>[18]Janeiro!$E$29</f>
        <v>79.541666666666671</v>
      </c>
      <c r="AA22" s="17">
        <f>[18]Janeiro!$E$30</f>
        <v>79.75</v>
      </c>
      <c r="AB22" s="17">
        <f>[18]Janeiro!$E$31</f>
        <v>75.083333333333329</v>
      </c>
      <c r="AC22" s="17">
        <f>[18]Janeiro!$E$32</f>
        <v>65.75</v>
      </c>
      <c r="AD22" s="17">
        <f>[18]Janeiro!$E$33</f>
        <v>63.625</v>
      </c>
      <c r="AE22" s="17">
        <f>[18]Janeiro!$E$34</f>
        <v>66.208333333333329</v>
      </c>
      <c r="AF22" s="17">
        <f>[18]Janeiro!$E$35</f>
        <v>63.041666666666664</v>
      </c>
      <c r="AG22" s="32">
        <f t="shared" si="2"/>
        <v>72.165322580645167</v>
      </c>
    </row>
    <row r="23" spans="1:37" ht="17.100000000000001" customHeight="1" x14ac:dyDescent="0.2">
      <c r="A23" s="15" t="s">
        <v>13</v>
      </c>
      <c r="B23" s="17">
        <f>[19]Janeiro!$E$5</f>
        <v>74.458333333333329</v>
      </c>
      <c r="C23" s="17">
        <f>[19]Janeiro!$E$6</f>
        <v>69.75</v>
      </c>
      <c r="D23" s="17">
        <f>[19]Janeiro!$E$7</f>
        <v>67.791666666666671</v>
      </c>
      <c r="E23" s="17">
        <f>[19]Janeiro!$E$8</f>
        <v>79.958333333333329</v>
      </c>
      <c r="F23" s="17">
        <f>[19]Janeiro!$E$9</f>
        <v>74.041666666666671</v>
      </c>
      <c r="G23" s="17">
        <f>[19]Janeiro!$E$10</f>
        <v>64.083333333333329</v>
      </c>
      <c r="H23" s="17">
        <f>[19]Janeiro!$E$11</f>
        <v>73.541666666666671</v>
      </c>
      <c r="I23" s="17">
        <f>[19]Janeiro!$E$12</f>
        <v>75.75</v>
      </c>
      <c r="J23" s="17">
        <f>[19]Janeiro!$E$13</f>
        <v>74.083333333333329</v>
      </c>
      <c r="K23" s="17">
        <f>[19]Janeiro!$E$14</f>
        <v>63.833333333333336</v>
      </c>
      <c r="L23" s="17">
        <f>[19]Janeiro!$E$15</f>
        <v>65.458333333333329</v>
      </c>
      <c r="M23" s="17">
        <f>[19]Janeiro!$E$16</f>
        <v>73.166666666666671</v>
      </c>
      <c r="N23" s="17">
        <f>[19]Janeiro!$E$17</f>
        <v>86.041666666666671</v>
      </c>
      <c r="O23" s="17">
        <f>[19]Janeiro!$E$18</f>
        <v>74.083333333333329</v>
      </c>
      <c r="P23" s="17">
        <f>[19]Janeiro!$E$19</f>
        <v>74.958333333333329</v>
      </c>
      <c r="Q23" s="17">
        <f>[19]Janeiro!$E$20</f>
        <v>76.708333333333329</v>
      </c>
      <c r="R23" s="17">
        <f>[19]Janeiro!$E$21</f>
        <v>70.708333333333329</v>
      </c>
      <c r="S23" s="17">
        <f>[19]Janeiro!$E$22</f>
        <v>81.041666666666671</v>
      </c>
      <c r="T23" s="17">
        <f>[19]Janeiro!$E$23</f>
        <v>83.083333333333329</v>
      </c>
      <c r="U23" s="17">
        <f>[19]Janeiro!$E$24</f>
        <v>79.291666666666671</v>
      </c>
      <c r="V23" s="17">
        <f>[19]Janeiro!$E$25</f>
        <v>77.916666666666671</v>
      </c>
      <c r="W23" s="17">
        <f>[19]Janeiro!$E$26</f>
        <v>83.291666666666671</v>
      </c>
      <c r="X23" s="17">
        <f>[19]Janeiro!$E$27</f>
        <v>75.333333333333329</v>
      </c>
      <c r="Y23" s="17">
        <f>[19]Janeiro!$E$28</f>
        <v>75.75</v>
      </c>
      <c r="Z23" s="17">
        <f>[19]Janeiro!$E$29</f>
        <v>87.833333333333329</v>
      </c>
      <c r="AA23" s="17">
        <f>[19]Janeiro!$E$30</f>
        <v>84.75</v>
      </c>
      <c r="AB23" s="17">
        <f>[19]Janeiro!$E$31</f>
        <v>75.083333333333329</v>
      </c>
      <c r="AC23" s="17">
        <f>[19]Janeiro!$E$32</f>
        <v>72.583333333333329</v>
      </c>
      <c r="AD23" s="17">
        <f>[19]Janeiro!$E$33</f>
        <v>68.791666666666671</v>
      </c>
      <c r="AE23" s="17">
        <f>[19]Janeiro!$E$34</f>
        <v>75.833333333333329</v>
      </c>
      <c r="AF23" s="17">
        <f>[19]Janeiro!$E$35</f>
        <v>68.708333333333329</v>
      </c>
      <c r="AG23" s="32">
        <f t="shared" si="2"/>
        <v>75.087365591397855</v>
      </c>
    </row>
    <row r="24" spans="1:37" ht="17.100000000000001" customHeight="1" x14ac:dyDescent="0.2">
      <c r="A24" s="15" t="s">
        <v>14</v>
      </c>
      <c r="B24" s="17">
        <f>[20]Janeiro!$E$5</f>
        <v>75.291666666666671</v>
      </c>
      <c r="C24" s="17">
        <f>[20]Janeiro!$E$6</f>
        <v>76.583333333333329</v>
      </c>
      <c r="D24" s="17">
        <f>[20]Janeiro!$E$7</f>
        <v>67</v>
      </c>
      <c r="E24" s="17">
        <f>[20]Janeiro!$E$8</f>
        <v>66.333333333333329</v>
      </c>
      <c r="F24" s="17">
        <f>[20]Janeiro!$E$9</f>
        <v>68.125</v>
      </c>
      <c r="G24" s="17">
        <f>[20]Janeiro!$E$10</f>
        <v>60.25</v>
      </c>
      <c r="H24" s="17">
        <f>[20]Janeiro!$E$11</f>
        <v>69.166666666666671</v>
      </c>
      <c r="I24" s="17">
        <f>[20]Janeiro!$E$12</f>
        <v>66</v>
      </c>
      <c r="J24" s="17">
        <f>[20]Janeiro!$E$13</f>
        <v>64.083333333333329</v>
      </c>
      <c r="K24" s="17">
        <f>[20]Janeiro!$E$14</f>
        <v>58.666666666666664</v>
      </c>
      <c r="L24" s="17">
        <f>[20]Janeiro!$E$15</f>
        <v>57</v>
      </c>
      <c r="M24" s="17">
        <f>[20]Janeiro!$E$16</f>
        <v>72.416666666666671</v>
      </c>
      <c r="N24" s="17">
        <f>[20]Janeiro!$E$17</f>
        <v>75.666666666666671</v>
      </c>
      <c r="O24" s="17">
        <f>[20]Janeiro!$E$18</f>
        <v>80.333333333333329</v>
      </c>
      <c r="P24" s="17">
        <f>[20]Janeiro!$E$19</f>
        <v>72.916666666666671</v>
      </c>
      <c r="Q24" s="17">
        <f>[20]Janeiro!$E$20</f>
        <v>74.833333333333329</v>
      </c>
      <c r="R24" s="17">
        <f>[20]Janeiro!$E$21</f>
        <v>72</v>
      </c>
      <c r="S24" s="17">
        <f>[20]Janeiro!$E$22</f>
        <v>75.166666666666671</v>
      </c>
      <c r="T24" s="17">
        <f>[20]Janeiro!$E$23</f>
        <v>68.666666666666671</v>
      </c>
      <c r="U24" s="17">
        <f>[20]Janeiro!$E$24</f>
        <v>65.25</v>
      </c>
      <c r="V24" s="17">
        <f>[20]Janeiro!$E$25</f>
        <v>75.041666666666671</v>
      </c>
      <c r="W24" s="17">
        <f>[20]Janeiro!$E$26</f>
        <v>76.416666666666671</v>
      </c>
      <c r="X24" s="17">
        <f>[20]Janeiro!$E$27</f>
        <v>69.083333333333329</v>
      </c>
      <c r="Y24" s="17">
        <f>[20]Janeiro!$E$28</f>
        <v>69.333333333333329</v>
      </c>
      <c r="Z24" s="17">
        <f>[20]Janeiro!$E$29</f>
        <v>77.541666666666671</v>
      </c>
      <c r="AA24" s="17">
        <f>[20]Janeiro!$E$30</f>
        <v>75.5</v>
      </c>
      <c r="AB24" s="17">
        <f>[20]Janeiro!$E$31</f>
        <v>73.166666666666671</v>
      </c>
      <c r="AC24" s="17">
        <f>[20]Janeiro!$E$32</f>
        <v>70.791666666666671</v>
      </c>
      <c r="AD24" s="17">
        <f>[20]Janeiro!$E$33</f>
        <v>57.958333333333336</v>
      </c>
      <c r="AE24" s="17">
        <f>[20]Janeiro!$E$34</f>
        <v>56.125</v>
      </c>
      <c r="AF24" s="17">
        <f>[20]Janeiro!$E$35</f>
        <v>54.333333333333336</v>
      </c>
      <c r="AG24" s="32">
        <f t="shared" si="2"/>
        <v>69.065860215053775</v>
      </c>
    </row>
    <row r="25" spans="1:37" ht="17.100000000000001" customHeight="1" x14ac:dyDescent="0.2">
      <c r="A25" s="15" t="s">
        <v>15</v>
      </c>
      <c r="B25" s="17">
        <f>[21]Janeiro!$E$5</f>
        <v>83.708333333333329</v>
      </c>
      <c r="C25" s="17">
        <f>[21]Janeiro!$E$6</f>
        <v>77.666666666666671</v>
      </c>
      <c r="D25" s="17">
        <f>[21]Janeiro!$E$7</f>
        <v>72.25</v>
      </c>
      <c r="E25" s="17">
        <f>[21]Janeiro!$E$8</f>
        <v>85.916666666666671</v>
      </c>
      <c r="F25" s="17">
        <f>[21]Janeiro!$E$9</f>
        <v>81.375</v>
      </c>
      <c r="G25" s="17">
        <f>[21]Janeiro!$E$10</f>
        <v>79.791666666666671</v>
      </c>
      <c r="H25" s="17">
        <f>[21]Janeiro!$E$11</f>
        <v>83.958333333333329</v>
      </c>
      <c r="I25" s="17">
        <f>[21]Janeiro!$E$12</f>
        <v>78.375</v>
      </c>
      <c r="J25" s="17">
        <f>[21]Janeiro!$E$13</f>
        <v>82.791666666666671</v>
      </c>
      <c r="K25" s="17">
        <f>[21]Janeiro!$E$14</f>
        <v>73.583333333333329</v>
      </c>
      <c r="L25" s="17">
        <f>[21]Janeiro!$E$15</f>
        <v>67.875</v>
      </c>
      <c r="M25" s="17">
        <f>[21]Janeiro!$E$16</f>
        <v>81.458333333333329</v>
      </c>
      <c r="N25" s="17">
        <f>[21]Janeiro!$E$17</f>
        <v>81.125</v>
      </c>
      <c r="O25" s="17">
        <f>[21]Janeiro!$E$18</f>
        <v>81.541666666666671</v>
      </c>
      <c r="P25" s="17">
        <f>[21]Janeiro!$E$19</f>
        <v>83.041666666666671</v>
      </c>
      <c r="Q25" s="17">
        <f>[21]Janeiro!$E$20</f>
        <v>82.041666666666671</v>
      </c>
      <c r="R25" s="17">
        <f>[21]Janeiro!$E$21</f>
        <v>87.125</v>
      </c>
      <c r="S25" s="17">
        <f>[21]Janeiro!$E$22</f>
        <v>80.75</v>
      </c>
      <c r="T25" s="17">
        <f>[21]Janeiro!$E$23</f>
        <v>70.791666666666671</v>
      </c>
      <c r="U25" s="17">
        <f>[21]Janeiro!$E$24</f>
        <v>72.166666666666671</v>
      </c>
      <c r="V25" s="17">
        <f>[21]Janeiro!$E$25</f>
        <v>71</v>
      </c>
      <c r="W25" s="17">
        <f>[21]Janeiro!$E$26</f>
        <v>75.25</v>
      </c>
      <c r="X25" s="17">
        <f>[21]Janeiro!$E$27</f>
        <v>76.583333333333329</v>
      </c>
      <c r="Y25" s="17">
        <f>[21]Janeiro!$E$28</f>
        <v>75.333333333333329</v>
      </c>
      <c r="Z25" s="17">
        <f>[21]Janeiro!$E$29</f>
        <v>86.833333333333329</v>
      </c>
      <c r="AA25" s="17">
        <f>[21]Janeiro!$E$30</f>
        <v>84.375</v>
      </c>
      <c r="AB25" s="17">
        <f>[21]Janeiro!$E$31</f>
        <v>72.416666666666671</v>
      </c>
      <c r="AC25" s="17">
        <f>[21]Janeiro!$E$32</f>
        <v>68.833333333333329</v>
      </c>
      <c r="AD25" s="17">
        <f>[21]Janeiro!$E$33</f>
        <v>59.666666666666664</v>
      </c>
      <c r="AE25" s="17">
        <f>[21]Janeiro!$E$34</f>
        <v>61.791666666666664</v>
      </c>
      <c r="AF25" s="17">
        <f>[21]Janeiro!$E$35</f>
        <v>69.625</v>
      </c>
      <c r="AG25" s="32">
        <f t="shared" si="2"/>
        <v>77.06586021505376</v>
      </c>
    </row>
    <row r="26" spans="1:37" ht="17.100000000000001" customHeight="1" x14ac:dyDescent="0.2">
      <c r="A26" s="15" t="s">
        <v>16</v>
      </c>
      <c r="B26" s="48" t="str">
        <f>[22]Janeiro!$E$5</f>
        <v>*</v>
      </c>
      <c r="C26" s="48" t="str">
        <f>[22]Janeiro!$E$6</f>
        <v>*</v>
      </c>
      <c r="D26" s="48" t="str">
        <f>[22]Janeiro!$E$7</f>
        <v>*</v>
      </c>
      <c r="E26" s="48" t="str">
        <f>[22]Janeiro!$E$8</f>
        <v>*</v>
      </c>
      <c r="F26" s="48" t="str">
        <f>[22]Janeiro!$E$9</f>
        <v>*</v>
      </c>
      <c r="G26" s="48" t="str">
        <f>[22]Janeiro!$E$10</f>
        <v>*</v>
      </c>
      <c r="H26" s="48" t="str">
        <f>[22]Janeiro!$E$11</f>
        <v>*</v>
      </c>
      <c r="I26" s="48" t="str">
        <f>[22]Janeiro!$E$12</f>
        <v>*</v>
      </c>
      <c r="J26" s="48" t="str">
        <f>[22]Janeiro!$E$13</f>
        <v>*</v>
      </c>
      <c r="K26" s="48" t="str">
        <f>[22]Janeiro!$E$14</f>
        <v>*</v>
      </c>
      <c r="L26" s="48" t="str">
        <f>[22]Janeiro!$E$15</f>
        <v>*</v>
      </c>
      <c r="M26" s="48" t="str">
        <f>[22]Janeiro!$E$16</f>
        <v>*</v>
      </c>
      <c r="N26" s="48" t="str">
        <f>[22]Janeiro!$E$17</f>
        <v>*</v>
      </c>
      <c r="O26" s="48" t="str">
        <f>[22]Janeiro!$E$18</f>
        <v>*</v>
      </c>
      <c r="P26" s="48" t="str">
        <f>[22]Janeiro!$E$19</f>
        <v>*</v>
      </c>
      <c r="Q26" s="48" t="str">
        <f>[22]Janeiro!$E$20</f>
        <v>*</v>
      </c>
      <c r="R26" s="48" t="str">
        <f>[22]Janeiro!$E$21</f>
        <v>*</v>
      </c>
      <c r="S26" s="48" t="str">
        <f>[22]Janeiro!$E$22</f>
        <v>*</v>
      </c>
      <c r="T26" s="48" t="str">
        <f>[22]Janeiro!$E$23</f>
        <v>*</v>
      </c>
      <c r="U26" s="48" t="str">
        <f>[22]Janeiro!$E$24</f>
        <v>*</v>
      </c>
      <c r="V26" s="48" t="str">
        <f>[22]Janeiro!$E$25</f>
        <v>*</v>
      </c>
      <c r="W26" s="48" t="str">
        <f>[22]Janeiro!$E$26</f>
        <v>*</v>
      </c>
      <c r="X26" s="48" t="str">
        <f>[22]Janeiro!$E$27</f>
        <v>*</v>
      </c>
      <c r="Y26" s="48" t="str">
        <f>[22]Janeiro!$E$28</f>
        <v>*</v>
      </c>
      <c r="Z26" s="48" t="str">
        <f>[22]Janeiro!$E$29</f>
        <v>*</v>
      </c>
      <c r="AA26" s="48" t="str">
        <f>[22]Janeiro!$E$30</f>
        <v>*</v>
      </c>
      <c r="AB26" s="48" t="str">
        <f>[22]Janeiro!$E$31</f>
        <v>*</v>
      </c>
      <c r="AC26" s="48" t="str">
        <f>[22]Janeiro!$E$32</f>
        <v>*</v>
      </c>
      <c r="AD26" s="48" t="str">
        <f>[22]Janeiro!$E$33</f>
        <v>*</v>
      </c>
      <c r="AE26" s="48" t="str">
        <f>[22]Janeiro!$E$34</f>
        <v>*</v>
      </c>
      <c r="AF26" s="48" t="str">
        <f>[22]Janeiro!$E$35</f>
        <v>*</v>
      </c>
      <c r="AG26" s="58" t="s">
        <v>63</v>
      </c>
    </row>
    <row r="27" spans="1:37" ht="17.100000000000001" customHeight="1" x14ac:dyDescent="0.2">
      <c r="A27" s="15" t="s">
        <v>17</v>
      </c>
      <c r="B27" s="17">
        <f>[23]Janeiro!$E$5</f>
        <v>75.5</v>
      </c>
      <c r="C27" s="17">
        <f>[23]Janeiro!$E$6</f>
        <v>70.083333333333329</v>
      </c>
      <c r="D27" s="17">
        <f>[23]Janeiro!$E$7</f>
        <v>72.791666666666671</v>
      </c>
      <c r="E27" s="17">
        <f>[23]Janeiro!$E$8</f>
        <v>81.75</v>
      </c>
      <c r="F27" s="17">
        <f>[23]Janeiro!$E$9</f>
        <v>79.5</v>
      </c>
      <c r="G27" s="17">
        <f>[23]Janeiro!$E$10</f>
        <v>78.625</v>
      </c>
      <c r="H27" s="17">
        <f>[23]Janeiro!$E$11</f>
        <v>74.958333333333329</v>
      </c>
      <c r="I27" s="17">
        <f>[23]Janeiro!$E$12</f>
        <v>77.875</v>
      </c>
      <c r="J27" s="17">
        <f>[23]Janeiro!$E$13</f>
        <v>77.75</v>
      </c>
      <c r="K27" s="17">
        <f>[23]Janeiro!$E$14</f>
        <v>67.791666666666671</v>
      </c>
      <c r="L27" s="17">
        <f>[23]Janeiro!$E$15</f>
        <v>72.541666666666671</v>
      </c>
      <c r="M27" s="17">
        <f>[23]Janeiro!$E$16</f>
        <v>78.625</v>
      </c>
      <c r="N27" s="17">
        <f>[23]Janeiro!$E$17</f>
        <v>80.416666666666671</v>
      </c>
      <c r="O27" s="17">
        <f>[23]Janeiro!$E$18</f>
        <v>86</v>
      </c>
      <c r="P27" s="17">
        <f>[23]Janeiro!$E$19</f>
        <v>80.875</v>
      </c>
      <c r="Q27" s="17">
        <f>[23]Janeiro!$E$20</f>
        <v>79.583333333333329</v>
      </c>
      <c r="R27" s="17">
        <f>[23]Janeiro!$E$21</f>
        <v>81.041666666666671</v>
      </c>
      <c r="S27" s="17">
        <f>[23]Janeiro!$E$22</f>
        <v>74.041666666666671</v>
      </c>
      <c r="T27" s="17">
        <f>[23]Janeiro!$E$23</f>
        <v>75.583333333333329</v>
      </c>
      <c r="U27" s="17">
        <f>[23]Janeiro!$E$24</f>
        <v>70.125</v>
      </c>
      <c r="V27" s="17">
        <f>[23]Janeiro!$E$25</f>
        <v>69.958333333333329</v>
      </c>
      <c r="W27" s="17">
        <f>[23]Janeiro!$E$26</f>
        <v>72.916666666666671</v>
      </c>
      <c r="X27" s="17">
        <f>[23]Janeiro!$E$27</f>
        <v>73</v>
      </c>
      <c r="Y27" s="17">
        <f>[23]Janeiro!$E$28</f>
        <v>71.375</v>
      </c>
      <c r="Z27" s="17">
        <f>[23]Janeiro!$E$29</f>
        <v>84.833333333333329</v>
      </c>
      <c r="AA27" s="17">
        <f>[23]Janeiro!$E$30</f>
        <v>77.25</v>
      </c>
      <c r="AB27" s="17">
        <f>[23]Janeiro!$E$31</f>
        <v>73.416666666666671</v>
      </c>
      <c r="AC27" s="17">
        <f>[23]Janeiro!$E$32</f>
        <v>70.666666666666671</v>
      </c>
      <c r="AD27" s="17">
        <f>[23]Janeiro!$E$33</f>
        <v>70.791666666666671</v>
      </c>
      <c r="AE27" s="17">
        <f>[23]Janeiro!$E$34</f>
        <v>72.291666666666671</v>
      </c>
      <c r="AF27" s="17">
        <f>[23]Janeiro!$E$35</f>
        <v>76.25</v>
      </c>
      <c r="AG27" s="32">
        <f t="shared" si="2"/>
        <v>75.748655913978467</v>
      </c>
    </row>
    <row r="28" spans="1:37" ht="17.100000000000001" customHeight="1" x14ac:dyDescent="0.2">
      <c r="A28" s="15" t="s">
        <v>18</v>
      </c>
      <c r="B28" s="17">
        <f>[24]Janeiro!$E$5</f>
        <v>85.916666666666671</v>
      </c>
      <c r="C28" s="17">
        <f>[24]Janeiro!$E$6</f>
        <v>79.666666666666671</v>
      </c>
      <c r="D28" s="17">
        <f>[24]Janeiro!$E$7</f>
        <v>76.86363636363636</v>
      </c>
      <c r="E28" s="17">
        <f>[24]Janeiro!$E$8</f>
        <v>84.375</v>
      </c>
      <c r="F28" s="17">
        <f>[24]Janeiro!$E$9</f>
        <v>78.875</v>
      </c>
      <c r="G28" s="17">
        <f>[24]Janeiro!$E$10</f>
        <v>72.208333333333329</v>
      </c>
      <c r="H28" s="17">
        <f>[24]Janeiro!$E$11</f>
        <v>77.041666666666671</v>
      </c>
      <c r="I28" s="17">
        <f>[24]Janeiro!$E$12</f>
        <v>81.458333333333329</v>
      </c>
      <c r="J28" s="17">
        <f>[24]Janeiro!$E$13</f>
        <v>82.625</v>
      </c>
      <c r="K28" s="17">
        <f>[24]Janeiro!$E$14</f>
        <v>75.458333333333329</v>
      </c>
      <c r="L28" s="17">
        <f>[24]Janeiro!$E$15</f>
        <v>85.625</v>
      </c>
      <c r="M28" s="17">
        <f>[24]Janeiro!$E$16</f>
        <v>88.25</v>
      </c>
      <c r="N28" s="17">
        <f>[24]Janeiro!$E$17</f>
        <v>83</v>
      </c>
      <c r="O28" s="17">
        <f>[24]Janeiro!$E$18</f>
        <v>84</v>
      </c>
      <c r="P28" s="17">
        <f>[24]Janeiro!$E$19</f>
        <v>86.375</v>
      </c>
      <c r="Q28" s="17">
        <f>[24]Janeiro!$E$20</f>
        <v>82.5</v>
      </c>
      <c r="R28" s="17">
        <f>[24]Janeiro!$E$21</f>
        <v>86.708333333333329</v>
      </c>
      <c r="S28" s="17">
        <f>[24]Janeiro!$E$22</f>
        <v>92.083333333333329</v>
      </c>
      <c r="T28" s="17">
        <f>[24]Janeiro!$E$23</f>
        <v>84.166666666666671</v>
      </c>
      <c r="U28" s="17">
        <f>[24]Janeiro!$E$24</f>
        <v>79.291666666666671</v>
      </c>
      <c r="V28" s="17">
        <f>[24]Janeiro!$E$25</f>
        <v>87.666666666666671</v>
      </c>
      <c r="W28" s="17">
        <f>[24]Janeiro!$E$26</f>
        <v>92.166666666666671</v>
      </c>
      <c r="X28" s="17">
        <f>[24]Janeiro!$E$27</f>
        <v>82.25</v>
      </c>
      <c r="Y28" s="17">
        <f>[24]Janeiro!$E$28</f>
        <v>86.666666666666671</v>
      </c>
      <c r="Z28" s="17">
        <f>[24]Janeiro!$E$29</f>
        <v>91.458333333333329</v>
      </c>
      <c r="AA28" s="17">
        <f>[24]Janeiro!$E$30</f>
        <v>82.541666666666671</v>
      </c>
      <c r="AB28" s="17">
        <f>[24]Janeiro!$E$31</f>
        <v>81.5</v>
      </c>
      <c r="AC28" s="17">
        <f>[24]Janeiro!$E$32</f>
        <v>80.25</v>
      </c>
      <c r="AD28" s="17">
        <f>[24]Janeiro!$E$33</f>
        <v>78.833333333333329</v>
      </c>
      <c r="AE28" s="17">
        <f>[24]Janeiro!$E$34</f>
        <v>74.5</v>
      </c>
      <c r="AF28" s="17">
        <f>[24]Janeiro!$E$35</f>
        <v>74.25</v>
      </c>
      <c r="AG28" s="32">
        <f t="shared" si="2"/>
        <v>82.534579667644195</v>
      </c>
    </row>
    <row r="29" spans="1:37" ht="17.100000000000001" customHeight="1" x14ac:dyDescent="0.2">
      <c r="A29" s="15" t="s">
        <v>19</v>
      </c>
      <c r="B29" s="17">
        <f>[25]Janeiro!$E$5</f>
        <v>78.625</v>
      </c>
      <c r="C29" s="17">
        <f>[25]Janeiro!$E$6</f>
        <v>75.791666666666671</v>
      </c>
      <c r="D29" s="17">
        <f>[25]Janeiro!$E$7</f>
        <v>79.166666666666671</v>
      </c>
      <c r="E29" s="17">
        <f>[25]Janeiro!$E$8</f>
        <v>89.75</v>
      </c>
      <c r="F29" s="17">
        <f>[25]Janeiro!$E$9</f>
        <v>84.041666666666671</v>
      </c>
      <c r="G29" s="17">
        <f>[25]Janeiro!$E$10</f>
        <v>77.434782608695656</v>
      </c>
      <c r="H29" s="17">
        <f>[25]Janeiro!$E$11</f>
        <v>72.913043478260875</v>
      </c>
      <c r="I29" s="17">
        <f>[25]Janeiro!$E$12</f>
        <v>81.909090909090907</v>
      </c>
      <c r="J29" s="17">
        <f>[25]Janeiro!$E$13</f>
        <v>75.304347826086953</v>
      </c>
      <c r="K29" s="17">
        <f>[25]Janeiro!$E$14</f>
        <v>68.375</v>
      </c>
      <c r="L29" s="17">
        <f>[25]Janeiro!$E$15</f>
        <v>64.416666666666671</v>
      </c>
      <c r="M29" s="17">
        <f>[25]Janeiro!$E$16</f>
        <v>81.541666666666671</v>
      </c>
      <c r="N29" s="17">
        <f>[25]Janeiro!$E$17</f>
        <v>84.583333333333329</v>
      </c>
      <c r="O29" s="17">
        <f>[25]Janeiro!$E$18</f>
        <v>83.166666666666671</v>
      </c>
      <c r="P29" s="17">
        <f>[25]Janeiro!$E$19</f>
        <v>81.791666666666671</v>
      </c>
      <c r="Q29" s="17">
        <f>[25]Janeiro!$E$20</f>
        <v>84.458333333333329</v>
      </c>
      <c r="R29" s="17">
        <f>[25]Janeiro!$E$21</f>
        <v>75.625</v>
      </c>
      <c r="S29" s="17">
        <f>[25]Janeiro!$E$22</f>
        <v>72.375</v>
      </c>
      <c r="T29" s="17">
        <f>[25]Janeiro!$E$23</f>
        <v>67.875</v>
      </c>
      <c r="U29" s="17">
        <f>[25]Janeiro!$E$24</f>
        <v>63.458333333333336</v>
      </c>
      <c r="V29" s="17">
        <f>[25]Janeiro!$E$25</f>
        <v>58.583333333333336</v>
      </c>
      <c r="W29" s="17">
        <f>[25]Janeiro!$E$26</f>
        <v>66.458333333333329</v>
      </c>
      <c r="X29" s="17">
        <f>[25]Janeiro!$E$27</f>
        <v>70.625</v>
      </c>
      <c r="Y29" s="17">
        <f>[25]Janeiro!$E$28</f>
        <v>69.541666666666671</v>
      </c>
      <c r="Z29" s="17">
        <f>[25]Janeiro!$E$29</f>
        <v>80.541666666666671</v>
      </c>
      <c r="AA29" s="17">
        <f>[25]Janeiro!$E$30</f>
        <v>75.875</v>
      </c>
      <c r="AB29" s="17">
        <f>[25]Janeiro!$E$31</f>
        <v>70.375</v>
      </c>
      <c r="AC29" s="17">
        <f>[25]Janeiro!$E$32</f>
        <v>63.083333333333336</v>
      </c>
      <c r="AD29" s="17">
        <f>[25]Janeiro!$E$33</f>
        <v>61.708333333333336</v>
      </c>
      <c r="AE29" s="17">
        <f>[25]Janeiro!$E$34</f>
        <v>56.875</v>
      </c>
      <c r="AF29" s="17">
        <f>[25]Janeiro!$E$35</f>
        <v>60.291666666666664</v>
      </c>
      <c r="AG29" s="32">
        <f t="shared" si="2"/>
        <v>73.437460155552728</v>
      </c>
    </row>
    <row r="30" spans="1:37" ht="17.100000000000001" customHeight="1" x14ac:dyDescent="0.2">
      <c r="A30" s="15" t="s">
        <v>31</v>
      </c>
      <c r="B30" s="17">
        <f>[26]Janeiro!$E$5</f>
        <v>80.625</v>
      </c>
      <c r="C30" s="17">
        <f>[26]Janeiro!$E$6</f>
        <v>73.5</v>
      </c>
      <c r="D30" s="17">
        <f>[26]Janeiro!$E$7</f>
        <v>71.666666666666671</v>
      </c>
      <c r="E30" s="17">
        <f>[26]Janeiro!$E$8</f>
        <v>77.75</v>
      </c>
      <c r="F30" s="17">
        <f>[26]Janeiro!$E$9</f>
        <v>78.041666666666671</v>
      </c>
      <c r="G30" s="17">
        <f>[26]Janeiro!$E$10</f>
        <v>74.166666666666671</v>
      </c>
      <c r="H30" s="17">
        <f>[26]Janeiro!$E$11</f>
        <v>68.416666666666671</v>
      </c>
      <c r="I30" s="17">
        <f>[26]Janeiro!$E$12</f>
        <v>74.375</v>
      </c>
      <c r="J30" s="17">
        <f>[26]Janeiro!$E$13</f>
        <v>72.958333333333329</v>
      </c>
      <c r="K30" s="17">
        <f>[26]Janeiro!$E$14</f>
        <v>61.416666666666664</v>
      </c>
      <c r="L30" s="17">
        <f>[26]Janeiro!$E$15</f>
        <v>72.541666666666671</v>
      </c>
      <c r="M30" s="17">
        <f>[26]Janeiro!$E$16</f>
        <v>80.625</v>
      </c>
      <c r="N30" s="17">
        <f>[26]Janeiro!$E$17</f>
        <v>81.375</v>
      </c>
      <c r="O30" s="17">
        <f>[26]Janeiro!$E$18</f>
        <v>80.458333333333329</v>
      </c>
      <c r="P30" s="17">
        <f>[26]Janeiro!$E$19</f>
        <v>81</v>
      </c>
      <c r="Q30" s="17">
        <f>[26]Janeiro!$E$20</f>
        <v>78.875</v>
      </c>
      <c r="R30" s="17">
        <f>[26]Janeiro!$E$21</f>
        <v>82.375</v>
      </c>
      <c r="S30" s="17">
        <f>[26]Janeiro!$E$22</f>
        <v>79.291666666666671</v>
      </c>
      <c r="T30" s="17">
        <f>[26]Janeiro!$E$23</f>
        <v>80.125</v>
      </c>
      <c r="U30" s="17">
        <f>[26]Janeiro!$E$24</f>
        <v>73.5</v>
      </c>
      <c r="V30" s="17">
        <f>[26]Janeiro!$E$25</f>
        <v>77</v>
      </c>
      <c r="W30" s="17">
        <f>[26]Janeiro!$E$26</f>
        <v>76.625</v>
      </c>
      <c r="X30" s="17">
        <f>[26]Janeiro!$E$27</f>
        <v>81.375</v>
      </c>
      <c r="Y30" s="17">
        <f>[26]Janeiro!$E$28</f>
        <v>75.375</v>
      </c>
      <c r="Z30" s="17">
        <f>[26]Janeiro!$E$29</f>
        <v>87.625</v>
      </c>
      <c r="AA30" s="17">
        <f>[26]Janeiro!$E$30</f>
        <v>81.791666666666671</v>
      </c>
      <c r="AB30" s="17">
        <f>[26]Janeiro!$E$31</f>
        <v>76.625</v>
      </c>
      <c r="AC30" s="17">
        <f>[26]Janeiro!$E$32</f>
        <v>74.833333333333329</v>
      </c>
      <c r="AD30" s="17">
        <f>[26]Janeiro!$E$33</f>
        <v>68.083333333333329</v>
      </c>
      <c r="AE30" s="17">
        <f>[26]Janeiro!$E$34</f>
        <v>65.916666666666671</v>
      </c>
      <c r="AF30" s="17">
        <f>[26]Janeiro!$E$35</f>
        <v>68.666666666666671</v>
      </c>
      <c r="AG30" s="32">
        <f t="shared" si="2"/>
        <v>76.032258064516128</v>
      </c>
    </row>
    <row r="31" spans="1:37" ht="17.100000000000001" customHeight="1" x14ac:dyDescent="0.2">
      <c r="A31" s="15" t="s">
        <v>51</v>
      </c>
      <c r="B31" s="17">
        <f>[27]Janeiro!$E$5</f>
        <v>80.708333333333329</v>
      </c>
      <c r="C31" s="17">
        <f>[27]Janeiro!$E$6</f>
        <v>73.083333333333329</v>
      </c>
      <c r="D31" s="17">
        <f>[27]Janeiro!$E$7</f>
        <v>68.375</v>
      </c>
      <c r="E31" s="17">
        <f>[27]Janeiro!$E$8</f>
        <v>72.833333333333329</v>
      </c>
      <c r="F31" s="17">
        <f>[27]Janeiro!$E$9</f>
        <v>80.333333333333329</v>
      </c>
      <c r="G31" s="17">
        <f>[27]Janeiro!$E$10</f>
        <v>78.416666666666671</v>
      </c>
      <c r="H31" s="17">
        <f>[27]Janeiro!$E$11</f>
        <v>78.5</v>
      </c>
      <c r="I31" s="17">
        <f>[27]Janeiro!$E$12</f>
        <v>74.916666666666671</v>
      </c>
      <c r="J31" s="17">
        <f>[27]Janeiro!$E$13</f>
        <v>78.416666666666671</v>
      </c>
      <c r="K31" s="17">
        <f>[27]Janeiro!$E$14</f>
        <v>74.458333333333329</v>
      </c>
      <c r="L31" s="17">
        <f>[27]Janeiro!$E$15</f>
        <v>75.916666666666671</v>
      </c>
      <c r="M31" s="17">
        <f>[27]Janeiro!$E$16</f>
        <v>79.125</v>
      </c>
      <c r="N31" s="17">
        <f>[27]Janeiro!$E$17</f>
        <v>86.166666666666671</v>
      </c>
      <c r="O31" s="17">
        <f>[27]Janeiro!$E$18</f>
        <v>80</v>
      </c>
      <c r="P31" s="17">
        <f>[27]Janeiro!$E$19</f>
        <v>81</v>
      </c>
      <c r="Q31" s="17">
        <f>[27]Janeiro!$E$20</f>
        <v>76.583333333333329</v>
      </c>
      <c r="R31" s="17">
        <f>[27]Janeiro!$E$21</f>
        <v>75.291666666666671</v>
      </c>
      <c r="S31" s="17">
        <f>[27]Janeiro!$E$22</f>
        <v>82.791666666666671</v>
      </c>
      <c r="T31" s="17">
        <f>[27]Janeiro!$E$23</f>
        <v>87.375</v>
      </c>
      <c r="U31" s="17">
        <f>[27]Janeiro!$E$24</f>
        <v>83.375</v>
      </c>
      <c r="V31" s="17">
        <f>[27]Janeiro!$E$25</f>
        <v>88.791666666666671</v>
      </c>
      <c r="W31" s="17">
        <f>[27]Janeiro!$E$26</f>
        <v>91.666666666666671</v>
      </c>
      <c r="X31" s="17">
        <f>[27]Janeiro!$E$27</f>
        <v>84.625</v>
      </c>
      <c r="Y31" s="17">
        <f>[27]Janeiro!$E$28</f>
        <v>82.125</v>
      </c>
      <c r="Z31" s="17">
        <f>[27]Janeiro!$E$29</f>
        <v>86.375</v>
      </c>
      <c r="AA31" s="17">
        <f>[27]Janeiro!$E$30</f>
        <v>88.416666666666671</v>
      </c>
      <c r="AB31" s="17">
        <f>[27]Janeiro!$E$31</f>
        <v>78.75</v>
      </c>
      <c r="AC31" s="17">
        <f>[27]Janeiro!$E$32</f>
        <v>80.375</v>
      </c>
      <c r="AD31" s="17">
        <f>[27]Janeiro!$E$33</f>
        <v>70.208333333333329</v>
      </c>
      <c r="AE31" s="59">
        <f>[27]Janeiro!$E$34</f>
        <v>74.958333333333329</v>
      </c>
      <c r="AF31" s="59">
        <f>[27]Janeiro!$E$35</f>
        <v>77.166666666666671</v>
      </c>
      <c r="AG31" s="32">
        <f t="shared" ref="AG31" si="3">AVERAGE(B31:AF31)</f>
        <v>79.713709677419374</v>
      </c>
    </row>
    <row r="32" spans="1:37" ht="17.100000000000001" customHeight="1" x14ac:dyDescent="0.2">
      <c r="A32" s="15" t="s">
        <v>20</v>
      </c>
      <c r="B32" s="17">
        <f>[28]Janeiro!$E$5</f>
        <v>77.708333333333329</v>
      </c>
      <c r="C32" s="17">
        <f>[28]Janeiro!$E$6</f>
        <v>72.958333333333329</v>
      </c>
      <c r="D32" s="17">
        <f>[28]Janeiro!$E$7</f>
        <v>61.5</v>
      </c>
      <c r="E32" s="17">
        <f>[28]Janeiro!$E$8</f>
        <v>64.041666666666671</v>
      </c>
      <c r="F32" s="17">
        <f>[28]Janeiro!$E$9</f>
        <v>65.041666666666671</v>
      </c>
      <c r="G32" s="17">
        <f>[28]Janeiro!$E$10</f>
        <v>61.791666666666664</v>
      </c>
      <c r="H32" s="17">
        <f>[28]Janeiro!$E$11</f>
        <v>67.208333333333329</v>
      </c>
      <c r="I32" s="17">
        <f>[28]Janeiro!$E$12</f>
        <v>60.958333333333336</v>
      </c>
      <c r="J32" s="17">
        <f>[28]Janeiro!$E$13</f>
        <v>68.083333333333329</v>
      </c>
      <c r="K32" s="17">
        <f>[28]Janeiro!$E$14</f>
        <v>56.208333333333336</v>
      </c>
      <c r="L32" s="17">
        <f>[28]Janeiro!$E$15</f>
        <v>59.083333333333336</v>
      </c>
      <c r="M32" s="17">
        <f>[28]Janeiro!$E$16</f>
        <v>71.458333333333329</v>
      </c>
      <c r="N32" s="17">
        <f>[28]Janeiro!$E$17</f>
        <v>84.5</v>
      </c>
      <c r="O32" s="17">
        <f>[28]Janeiro!$E$18</f>
        <v>74.291666666666671</v>
      </c>
      <c r="P32" s="17">
        <f>[28]Janeiro!$E$19</f>
        <v>72.416666666666671</v>
      </c>
      <c r="Q32" s="17">
        <f>[28]Janeiro!$E$20</f>
        <v>75.708333333333329</v>
      </c>
      <c r="R32" s="17">
        <f>[28]Janeiro!$E$21</f>
        <v>70.041666666666671</v>
      </c>
      <c r="S32" s="17">
        <f>[28]Janeiro!$E$22</f>
        <v>68.916666666666671</v>
      </c>
      <c r="T32" s="17">
        <f>[28]Janeiro!$E$23</f>
        <v>61.833333333333336</v>
      </c>
      <c r="U32" s="17">
        <f>[28]Janeiro!$E$24</f>
        <v>55.5</v>
      </c>
      <c r="V32" s="17">
        <f>[28]Janeiro!$E$25</f>
        <v>62.541666666666664</v>
      </c>
      <c r="W32" s="17">
        <f>[28]Janeiro!$E$26</f>
        <v>69.956521739130437</v>
      </c>
      <c r="X32" s="17">
        <f>[28]Janeiro!$E$27</f>
        <v>66.125</v>
      </c>
      <c r="Y32" s="17">
        <f>[28]Janeiro!$E$28</f>
        <v>62.31818181818182</v>
      </c>
      <c r="Z32" s="17">
        <f>[28]Janeiro!$E$29</f>
        <v>61.4</v>
      </c>
      <c r="AA32" s="17">
        <f>[28]Janeiro!$E$30</f>
        <v>72.291666666666671</v>
      </c>
      <c r="AB32" s="17">
        <f>[28]Janeiro!$E$31</f>
        <v>67.916666666666671</v>
      </c>
      <c r="AC32" s="17">
        <f>[28]Janeiro!$E$32</f>
        <v>67.541666666666671</v>
      </c>
      <c r="AD32" s="17">
        <f>[28]Janeiro!$E$33</f>
        <v>54.958333333333336</v>
      </c>
      <c r="AE32" s="17">
        <f>[28]Janeiro!$E$34</f>
        <v>51.916666666666664</v>
      </c>
      <c r="AF32" s="17">
        <f>[28]Janeiro!$E$35</f>
        <v>52.916666666666664</v>
      </c>
      <c r="AG32" s="32">
        <f t="shared" si="2"/>
        <v>65.778485060988586</v>
      </c>
    </row>
    <row r="33" spans="1:35" s="5" customFormat="1" ht="17.100000000000001" customHeight="1" x14ac:dyDescent="0.2">
      <c r="A33" s="28" t="s">
        <v>34</v>
      </c>
      <c r="B33" s="29">
        <f t="shared" ref="B33:AG33" si="4">AVERAGE(B5:B32)</f>
        <v>79.267628205128204</v>
      </c>
      <c r="C33" s="29">
        <f t="shared" si="4"/>
        <v>73.405448717948701</v>
      </c>
      <c r="D33" s="29">
        <f t="shared" si="4"/>
        <v>70.858537296037312</v>
      </c>
      <c r="E33" s="29">
        <f t="shared" si="4"/>
        <v>78.394230769230759</v>
      </c>
      <c r="F33" s="29">
        <f t="shared" si="4"/>
        <v>75.90224358974362</v>
      </c>
      <c r="G33" s="29">
        <f t="shared" si="4"/>
        <v>71.656145484949846</v>
      </c>
      <c r="H33" s="29">
        <f t="shared" si="4"/>
        <v>72.152104236343362</v>
      </c>
      <c r="I33" s="29">
        <f t="shared" si="4"/>
        <v>74.88111888111888</v>
      </c>
      <c r="J33" s="29">
        <f t="shared" si="4"/>
        <v>75.282539018952079</v>
      </c>
      <c r="K33" s="29">
        <f t="shared" si="4"/>
        <v>66.145833333333329</v>
      </c>
      <c r="L33" s="29">
        <f t="shared" si="4"/>
        <v>67.730769230769241</v>
      </c>
      <c r="M33" s="29">
        <f t="shared" si="4"/>
        <v>76.748397435897445</v>
      </c>
      <c r="N33" s="29">
        <f t="shared" si="4"/>
        <v>82.390285996055226</v>
      </c>
      <c r="O33" s="29">
        <f t="shared" si="4"/>
        <v>80.567656075808245</v>
      </c>
      <c r="P33" s="29">
        <f t="shared" si="4"/>
        <v>79.833333333333329</v>
      </c>
      <c r="Q33" s="29">
        <f t="shared" si="4"/>
        <v>80.444871794871787</v>
      </c>
      <c r="R33" s="29">
        <f t="shared" si="4"/>
        <v>78.568910256410263</v>
      </c>
      <c r="S33" s="29">
        <f t="shared" si="4"/>
        <v>78.602564102564116</v>
      </c>
      <c r="T33" s="29">
        <f t="shared" si="4"/>
        <v>75.745192307692292</v>
      </c>
      <c r="U33" s="29">
        <f t="shared" si="4"/>
        <v>71.795100732600744</v>
      </c>
      <c r="V33" s="29">
        <f t="shared" si="4"/>
        <v>74.302884615384627</v>
      </c>
      <c r="W33" s="29">
        <f t="shared" si="4"/>
        <v>77.698648272017849</v>
      </c>
      <c r="X33" s="29">
        <f t="shared" si="4"/>
        <v>75.966346153846132</v>
      </c>
      <c r="Y33" s="29">
        <f t="shared" si="4"/>
        <v>74.182109557109555</v>
      </c>
      <c r="Z33" s="29">
        <f t="shared" si="4"/>
        <v>83.686858974358984</v>
      </c>
      <c r="AA33" s="29">
        <f t="shared" si="4"/>
        <v>79.59294871794873</v>
      </c>
      <c r="AB33" s="29">
        <f t="shared" si="4"/>
        <v>74.269917582417591</v>
      </c>
      <c r="AC33" s="29">
        <f t="shared" si="4"/>
        <v>70.703525641025635</v>
      </c>
      <c r="AD33" s="29">
        <f t="shared" si="4"/>
        <v>67.068910256410248</v>
      </c>
      <c r="AE33" s="29">
        <f t="shared" si="4"/>
        <v>64.961538461538467</v>
      </c>
      <c r="AF33" s="29">
        <f t="shared" si="4"/>
        <v>65.841880341880355</v>
      </c>
      <c r="AG33" s="32">
        <f t="shared" si="4"/>
        <v>74.795112237829898</v>
      </c>
      <c r="AH33" s="8"/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90" zoomScaleNormal="90" workbookViewId="0">
      <selection activeCell="H45" sqref="H45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29" width="6.28515625" style="2" customWidth="1"/>
    <col min="30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02" t="s">
        <v>26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5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50"/>
      <c r="AI2" s="7"/>
    </row>
    <row r="3" spans="1:35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41</v>
      </c>
      <c r="AH3" s="38" t="s">
        <v>40</v>
      </c>
      <c r="AI3" s="8"/>
    </row>
    <row r="4" spans="1:35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  <c r="AH4" s="38" t="s">
        <v>39</v>
      </c>
      <c r="AI4" s="8"/>
    </row>
    <row r="5" spans="1:35" s="5" customFormat="1" ht="20.100000000000001" customHeight="1" x14ac:dyDescent="0.2">
      <c r="A5" s="15" t="s">
        <v>47</v>
      </c>
      <c r="B5" s="16">
        <f>[1]Janeiro!$F$5</f>
        <v>97</v>
      </c>
      <c r="C5" s="16">
        <f>[1]Janeiro!$F$6</f>
        <v>93</v>
      </c>
      <c r="D5" s="16">
        <f>[1]Janeiro!$F$7</f>
        <v>93</v>
      </c>
      <c r="E5" s="16">
        <f>[1]Janeiro!$F$8</f>
        <v>97</v>
      </c>
      <c r="F5" s="16">
        <f>[1]Janeiro!$F$9</f>
        <v>98</v>
      </c>
      <c r="G5" s="16">
        <f>[1]Janeiro!$F$10</f>
        <v>94</v>
      </c>
      <c r="H5" s="16">
        <f>[1]Janeiro!$F$11</f>
        <v>91</v>
      </c>
      <c r="I5" s="16">
        <f>[1]Janeiro!$F$12</f>
        <v>94</v>
      </c>
      <c r="J5" s="16">
        <f>[1]Janeiro!$F$13</f>
        <v>97</v>
      </c>
      <c r="K5" s="16">
        <f>[1]Janeiro!$F$14</f>
        <v>96</v>
      </c>
      <c r="L5" s="16">
        <f>[1]Janeiro!$F$15</f>
        <v>93</v>
      </c>
      <c r="M5" s="16">
        <f>[1]Janeiro!$F$16</f>
        <v>96</v>
      </c>
      <c r="N5" s="16">
        <f>[1]Janeiro!$F$17</f>
        <v>98</v>
      </c>
      <c r="O5" s="16">
        <f>[1]Janeiro!$F$18</f>
        <v>98</v>
      </c>
      <c r="P5" s="16">
        <f>[1]Janeiro!$F$19</f>
        <v>97</v>
      </c>
      <c r="Q5" s="16">
        <f>[1]Janeiro!$F$20</f>
        <v>97</v>
      </c>
      <c r="R5" s="16">
        <f>[1]Janeiro!$F$21</f>
        <v>96</v>
      </c>
      <c r="S5" s="16">
        <f>[1]Janeiro!$F$22</f>
        <v>98</v>
      </c>
      <c r="T5" s="16">
        <f>[1]Janeiro!$F$23</f>
        <v>98</v>
      </c>
      <c r="U5" s="16">
        <f>[1]Janeiro!$F$24</f>
        <v>96</v>
      </c>
      <c r="V5" s="16">
        <f>[1]Janeiro!$F$25</f>
        <v>90</v>
      </c>
      <c r="W5" s="16">
        <f>[1]Janeiro!$F$26</f>
        <v>97</v>
      </c>
      <c r="X5" s="16">
        <f>[1]Janeiro!$F$27</f>
        <v>94</v>
      </c>
      <c r="Y5" s="16">
        <f>[1]Janeiro!$F$28</f>
        <v>92</v>
      </c>
      <c r="Z5" s="16">
        <f>[1]Janeiro!$F$29</f>
        <v>97</v>
      </c>
      <c r="AA5" s="16">
        <f>[1]Janeiro!$F$30</f>
        <v>98</v>
      </c>
      <c r="AB5" s="16">
        <f>[1]Janeiro!$F$31</f>
        <v>94</v>
      </c>
      <c r="AC5" s="16">
        <f>[1]Janeiro!$F$32</f>
        <v>99</v>
      </c>
      <c r="AD5" s="16">
        <f>[1]Janeiro!$F$33</f>
        <v>93</v>
      </c>
      <c r="AE5" s="16">
        <f>[1]Janeiro!$F$34</f>
        <v>94</v>
      </c>
      <c r="AF5" s="16">
        <f>[1]Janeiro!$F$35</f>
        <v>95</v>
      </c>
      <c r="AG5" s="31">
        <f>MAX(B5:AF5)</f>
        <v>99</v>
      </c>
      <c r="AH5" s="39">
        <f>AVERAGE(B5:AF5)</f>
        <v>95.483870967741936</v>
      </c>
      <c r="AI5" s="8"/>
    </row>
    <row r="6" spans="1:35" ht="17.100000000000001" customHeight="1" x14ac:dyDescent="0.2">
      <c r="A6" s="15" t="s">
        <v>0</v>
      </c>
      <c r="B6" s="17">
        <f>[2]Janeiro!$F$5</f>
        <v>92</v>
      </c>
      <c r="C6" s="17">
        <f>[2]Janeiro!$F$6</f>
        <v>93</v>
      </c>
      <c r="D6" s="17">
        <f>[2]Janeiro!$F$7</f>
        <v>94</v>
      </c>
      <c r="E6" s="17">
        <f>[2]Janeiro!$F$8</f>
        <v>96</v>
      </c>
      <c r="F6" s="17">
        <f>[2]Janeiro!$F$9</f>
        <v>97</v>
      </c>
      <c r="G6" s="17">
        <f>[2]Janeiro!$F$10</f>
        <v>94</v>
      </c>
      <c r="H6" s="17">
        <f>[2]Janeiro!$F$11</f>
        <v>94</v>
      </c>
      <c r="I6" s="17">
        <f>[2]Janeiro!$F$12</f>
        <v>95</v>
      </c>
      <c r="J6" s="17">
        <f>[2]Janeiro!$F$13</f>
        <v>96</v>
      </c>
      <c r="K6" s="17">
        <f>[2]Janeiro!$F$14</f>
        <v>95</v>
      </c>
      <c r="L6" s="17">
        <f>[2]Janeiro!$F$15</f>
        <v>95</v>
      </c>
      <c r="M6" s="17">
        <f>[2]Janeiro!$F$16</f>
        <v>96</v>
      </c>
      <c r="N6" s="17">
        <f>[2]Janeiro!$F$17</f>
        <v>96</v>
      </c>
      <c r="O6" s="17">
        <f>[2]Janeiro!$F$18</f>
        <v>96</v>
      </c>
      <c r="P6" s="17">
        <f>[2]Janeiro!$F$19</f>
        <v>96</v>
      </c>
      <c r="Q6" s="17">
        <f>[2]Janeiro!$F$20</f>
        <v>96</v>
      </c>
      <c r="R6" s="17">
        <f>[2]Janeiro!$F$21</f>
        <v>97</v>
      </c>
      <c r="S6" s="17">
        <f>[2]Janeiro!$F$22</f>
        <v>96</v>
      </c>
      <c r="T6" s="17">
        <f>[2]Janeiro!$F$23</f>
        <v>96</v>
      </c>
      <c r="U6" s="17">
        <f>[2]Janeiro!$F$24</f>
        <v>96</v>
      </c>
      <c r="V6" s="17">
        <f>[2]Janeiro!$F$25</f>
        <v>96</v>
      </c>
      <c r="W6" s="17">
        <f>[2]Janeiro!$F$26</f>
        <v>96</v>
      </c>
      <c r="X6" s="17">
        <f>[2]Janeiro!$F$27</f>
        <v>93</v>
      </c>
      <c r="Y6" s="17">
        <f>[2]Janeiro!$F$28</f>
        <v>93</v>
      </c>
      <c r="Z6" s="17">
        <f>[2]Janeiro!$F$29</f>
        <v>96</v>
      </c>
      <c r="AA6" s="17">
        <f>[2]Janeiro!$F$30</f>
        <v>96</v>
      </c>
      <c r="AB6" s="17">
        <f>[2]Janeiro!$F$31</f>
        <v>96</v>
      </c>
      <c r="AC6" s="17">
        <f>[2]Janeiro!$F$32</f>
        <v>95</v>
      </c>
      <c r="AD6" s="17">
        <f>[2]Janeiro!$F$33</f>
        <v>96</v>
      </c>
      <c r="AE6" s="17">
        <f>[2]Janeiro!$F$34</f>
        <v>95</v>
      </c>
      <c r="AF6" s="17">
        <f>[2]Janeiro!$F$35</f>
        <v>96</v>
      </c>
      <c r="AG6" s="32">
        <f>MAX(B6:AF6)</f>
        <v>97</v>
      </c>
      <c r="AH6" s="35">
        <f t="shared" ref="AH6:AH16" si="1">AVERAGE(B6:AF6)</f>
        <v>95.290322580645167</v>
      </c>
    </row>
    <row r="7" spans="1:35" ht="17.100000000000001" customHeight="1" x14ac:dyDescent="0.2">
      <c r="A7" s="15" t="s">
        <v>1</v>
      </c>
      <c r="B7" s="17">
        <f>[3]Janeiro!$F$5</f>
        <v>95</v>
      </c>
      <c r="C7" s="17">
        <f>[3]Janeiro!$F$6</f>
        <v>96</v>
      </c>
      <c r="D7" s="17">
        <f>[3]Janeiro!$F$7</f>
        <v>95</v>
      </c>
      <c r="E7" s="17">
        <f>[3]Janeiro!$F$8</f>
        <v>97</v>
      </c>
      <c r="F7" s="17">
        <f>[3]Janeiro!$F$9</f>
        <v>100</v>
      </c>
      <c r="G7" s="17">
        <f>[3]Janeiro!$F$10</f>
        <v>87</v>
      </c>
      <c r="H7" s="17">
        <f>[3]Janeiro!$F$11</f>
        <v>93</v>
      </c>
      <c r="I7" s="17">
        <f>[3]Janeiro!$F$12</f>
        <v>92</v>
      </c>
      <c r="J7" s="17">
        <f>[3]Janeiro!$F$13</f>
        <v>93</v>
      </c>
      <c r="K7" s="17">
        <f>[3]Janeiro!$F$14</f>
        <v>90</v>
      </c>
      <c r="L7" s="17">
        <f>[3]Janeiro!$F$15</f>
        <v>93</v>
      </c>
      <c r="M7" s="17">
        <f>[3]Janeiro!$F$16</f>
        <v>92</v>
      </c>
      <c r="N7" s="17">
        <f>[3]Janeiro!$F$17</f>
        <v>97</v>
      </c>
      <c r="O7" s="17">
        <f>[3]Janeiro!$F$18</f>
        <v>96</v>
      </c>
      <c r="P7" s="17">
        <f>[3]Janeiro!$F$19</f>
        <v>96</v>
      </c>
      <c r="Q7" s="17">
        <f>[3]Janeiro!$F$20</f>
        <v>96</v>
      </c>
      <c r="R7" s="17">
        <f>[3]Janeiro!$F$21</f>
        <v>96</v>
      </c>
      <c r="S7" s="17">
        <f>[3]Janeiro!$F$22</f>
        <v>97</v>
      </c>
      <c r="T7" s="17">
        <f>[3]Janeiro!$F$23</f>
        <v>97</v>
      </c>
      <c r="U7" s="17">
        <f>[3]Janeiro!$F$24</f>
        <v>96</v>
      </c>
      <c r="V7" s="17">
        <f>[3]Janeiro!$F$25</f>
        <v>91</v>
      </c>
      <c r="W7" s="17">
        <f>[3]Janeiro!$F$26</f>
        <v>91</v>
      </c>
      <c r="X7" s="17">
        <f>[3]Janeiro!$F$27</f>
        <v>90</v>
      </c>
      <c r="Y7" s="17">
        <f>[3]Janeiro!$F$28</f>
        <v>94</v>
      </c>
      <c r="Z7" s="17">
        <f>[3]Janeiro!$F$29</f>
        <v>95</v>
      </c>
      <c r="AA7" s="17">
        <f>[3]Janeiro!$F$30</f>
        <v>97</v>
      </c>
      <c r="AB7" s="17">
        <f>[3]Janeiro!$F$31</f>
        <v>97</v>
      </c>
      <c r="AC7" s="17">
        <f>[3]Janeiro!$F$32</f>
        <v>94</v>
      </c>
      <c r="AD7" s="17">
        <f>[3]Janeiro!$F$33</f>
        <v>97</v>
      </c>
      <c r="AE7" s="17">
        <f>[3]Janeiro!$F$34</f>
        <v>96</v>
      </c>
      <c r="AF7" s="17">
        <f>[3]Janeiro!$F$35</f>
        <v>94</v>
      </c>
      <c r="AG7" s="32">
        <f>MAX(B7:AF7)</f>
        <v>100</v>
      </c>
      <c r="AH7" s="35">
        <f t="shared" si="1"/>
        <v>94.516129032258064</v>
      </c>
    </row>
    <row r="8" spans="1:35" ht="17.100000000000001" customHeight="1" x14ac:dyDescent="0.2">
      <c r="A8" s="15" t="s">
        <v>62</v>
      </c>
      <c r="B8" s="17">
        <f>[4]Janeiro!$F$5</f>
        <v>96</v>
      </c>
      <c r="C8" s="17">
        <f>[4]Janeiro!$F$6</f>
        <v>91</v>
      </c>
      <c r="D8" s="17">
        <f>[4]Janeiro!$F$7</f>
        <v>83</v>
      </c>
      <c r="E8" s="17">
        <f>[4]Janeiro!$F$8</f>
        <v>91</v>
      </c>
      <c r="F8" s="17">
        <f>[4]Janeiro!$F$9</f>
        <v>94</v>
      </c>
      <c r="G8" s="17">
        <f>[4]Janeiro!$F$10</f>
        <v>90</v>
      </c>
      <c r="H8" s="17">
        <f>[4]Janeiro!$F$11</f>
        <v>84</v>
      </c>
      <c r="I8" s="17">
        <f>[4]Janeiro!$F$12</f>
        <v>87</v>
      </c>
      <c r="J8" s="17">
        <f>[4]Janeiro!$F$13</f>
        <v>87</v>
      </c>
      <c r="K8" s="17">
        <f>[4]Janeiro!$F$14</f>
        <v>84</v>
      </c>
      <c r="L8" s="17">
        <f>[4]Janeiro!$F$15</f>
        <v>80</v>
      </c>
      <c r="M8" s="17">
        <f>[4]Janeiro!$F$16</f>
        <v>93</v>
      </c>
      <c r="N8" s="17">
        <f>[4]Janeiro!$F$17</f>
        <v>94</v>
      </c>
      <c r="O8" s="17">
        <f>[4]Janeiro!$F$18</f>
        <v>94</v>
      </c>
      <c r="P8" s="17">
        <f>[4]Janeiro!$F$19</f>
        <v>90</v>
      </c>
      <c r="Q8" s="17">
        <f>[4]Janeiro!$F$20</f>
        <v>95</v>
      </c>
      <c r="R8" s="17">
        <f>[4]Janeiro!$F$21</f>
        <v>93</v>
      </c>
      <c r="S8" s="17">
        <f>[4]Janeiro!$F$22</f>
        <v>94</v>
      </c>
      <c r="T8" s="17">
        <f>[4]Janeiro!$F$23</f>
        <v>90</v>
      </c>
      <c r="U8" s="17">
        <f>[4]Janeiro!$F$24</f>
        <v>83</v>
      </c>
      <c r="V8" s="17">
        <f>[4]Janeiro!$F$25</f>
        <v>79</v>
      </c>
      <c r="W8" s="17">
        <f>[4]Janeiro!$F$26</f>
        <v>93</v>
      </c>
      <c r="X8" s="17">
        <f>[4]Janeiro!$F$27</f>
        <v>90</v>
      </c>
      <c r="Y8" s="17">
        <f>[4]Janeiro!$F$28</f>
        <v>84</v>
      </c>
      <c r="Z8" s="17">
        <f>[4]Janeiro!$F$29</f>
        <v>94</v>
      </c>
      <c r="AA8" s="17">
        <f>[4]Janeiro!$F$30</f>
        <v>95</v>
      </c>
      <c r="AB8" s="17">
        <f>[4]Janeiro!$F$31</f>
        <v>95</v>
      </c>
      <c r="AC8" s="17">
        <f>[4]Janeiro!$F$32</f>
        <v>94</v>
      </c>
      <c r="AD8" s="17">
        <f>[4]Janeiro!$F$33</f>
        <v>82</v>
      </c>
      <c r="AE8" s="17">
        <f>[4]Janeiro!$F$34</f>
        <v>71</v>
      </c>
      <c r="AF8" s="17">
        <f>[4]Janeiro!$F$35</f>
        <v>85</v>
      </c>
      <c r="AG8" s="32">
        <f>MAX(B8:AF8)</f>
        <v>96</v>
      </c>
      <c r="AH8" s="35">
        <f t="shared" ref="AH8" si="2">AVERAGE(B8:AF8)</f>
        <v>88.870967741935488</v>
      </c>
    </row>
    <row r="9" spans="1:35" ht="17.100000000000001" customHeight="1" x14ac:dyDescent="0.2">
      <c r="A9" s="15" t="s">
        <v>48</v>
      </c>
      <c r="B9" s="17">
        <f>[5]Janeiro!$F$5</f>
        <v>96</v>
      </c>
      <c r="C9" s="17">
        <f>[5]Janeiro!$F$6</f>
        <v>93</v>
      </c>
      <c r="D9" s="17">
        <f>[5]Janeiro!$F$7</f>
        <v>90</v>
      </c>
      <c r="E9" s="17">
        <f>[5]Janeiro!$F$8</f>
        <v>96</v>
      </c>
      <c r="F9" s="17">
        <f>[5]Janeiro!$F$9</f>
        <v>97</v>
      </c>
      <c r="G9" s="17">
        <f>[5]Janeiro!$F$10</f>
        <v>95</v>
      </c>
      <c r="H9" s="17">
        <f>[5]Janeiro!$F$11</f>
        <v>95</v>
      </c>
      <c r="I9" s="17">
        <f>[5]Janeiro!$F$12</f>
        <v>92</v>
      </c>
      <c r="J9" s="17">
        <f>[5]Janeiro!$F$13</f>
        <v>94</v>
      </c>
      <c r="K9" s="17">
        <f>[5]Janeiro!$F$14</f>
        <v>95</v>
      </c>
      <c r="L9" s="17">
        <f>[5]Janeiro!$F$15</f>
        <v>92</v>
      </c>
      <c r="M9" s="17">
        <f>[5]Janeiro!$F$16</f>
        <v>93</v>
      </c>
      <c r="N9" s="17">
        <f>[5]Janeiro!$F$17</f>
        <v>94</v>
      </c>
      <c r="O9" s="17">
        <f>[5]Janeiro!$F$18</f>
        <v>95</v>
      </c>
      <c r="P9" s="17">
        <f>[5]Janeiro!$F$19</f>
        <v>94</v>
      </c>
      <c r="Q9" s="17">
        <f>[5]Janeiro!$F$20</f>
        <v>97</v>
      </c>
      <c r="R9" s="17">
        <f>[5]Janeiro!$F$21</f>
        <v>96</v>
      </c>
      <c r="S9" s="17">
        <f>[5]Janeiro!$F$22</f>
        <v>95</v>
      </c>
      <c r="T9" s="17">
        <f>[5]Janeiro!$F$23</f>
        <v>92</v>
      </c>
      <c r="U9" s="17">
        <f>[5]Janeiro!$F$24</f>
        <v>93</v>
      </c>
      <c r="V9" s="17">
        <f>[5]Janeiro!$F$25</f>
        <v>92</v>
      </c>
      <c r="W9" s="17">
        <f>[5]Janeiro!$F$26</f>
        <v>92</v>
      </c>
      <c r="X9" s="17">
        <f>[5]Janeiro!$F$27</f>
        <v>89</v>
      </c>
      <c r="Y9" s="17">
        <f>[5]Janeiro!$F$28</f>
        <v>89</v>
      </c>
      <c r="Z9" s="17">
        <f>[5]Janeiro!$F$29</f>
        <v>96</v>
      </c>
      <c r="AA9" s="17">
        <f>[5]Janeiro!$F$30</f>
        <v>99</v>
      </c>
      <c r="AB9" s="17">
        <f>[5]Janeiro!$F$31</f>
        <v>97</v>
      </c>
      <c r="AC9" s="17">
        <f>[5]Janeiro!$F$32</f>
        <v>97</v>
      </c>
      <c r="AD9" s="17">
        <f>[5]Janeiro!$F$33</f>
        <v>97</v>
      </c>
      <c r="AE9" s="17">
        <f>[5]Janeiro!$F$34</f>
        <v>98</v>
      </c>
      <c r="AF9" s="17">
        <f>[5]Janeiro!$F$35</f>
        <v>98</v>
      </c>
      <c r="AG9" s="32">
        <f>MAX(B9:AF9)</f>
        <v>99</v>
      </c>
      <c r="AH9" s="35">
        <f t="shared" ref="AH9" si="3">AVERAGE(B9:AF9)</f>
        <v>94.451612903225808</v>
      </c>
    </row>
    <row r="10" spans="1:35" ht="17.100000000000001" customHeight="1" x14ac:dyDescent="0.2">
      <c r="A10" s="15" t="s">
        <v>2</v>
      </c>
      <c r="B10" s="17">
        <f>[6]Janeiro!$F$5</f>
        <v>92</v>
      </c>
      <c r="C10" s="17">
        <f>[6]Janeiro!$F$6</f>
        <v>86</v>
      </c>
      <c r="D10" s="17">
        <f>[6]Janeiro!$F$7</f>
        <v>86</v>
      </c>
      <c r="E10" s="17">
        <f>[6]Janeiro!$F$8</f>
        <v>94</v>
      </c>
      <c r="F10" s="17">
        <f>[6]Janeiro!$F$9</f>
        <v>94</v>
      </c>
      <c r="G10" s="17">
        <f>[6]Janeiro!$F$10</f>
        <v>81</v>
      </c>
      <c r="H10" s="17">
        <f>[6]Janeiro!$F$11</f>
        <v>87</v>
      </c>
      <c r="I10" s="17">
        <f>[6]Janeiro!$F$12</f>
        <v>92</v>
      </c>
      <c r="J10" s="17">
        <f>[6]Janeiro!$F$13</f>
        <v>94</v>
      </c>
      <c r="K10" s="17">
        <f>[6]Janeiro!$F$14</f>
        <v>87</v>
      </c>
      <c r="L10" s="17">
        <f>[6]Janeiro!$F$15</f>
        <v>95</v>
      </c>
      <c r="M10" s="17">
        <f>[6]Janeiro!$F$16</f>
        <v>94</v>
      </c>
      <c r="N10" s="17">
        <f>[6]Janeiro!$F$17</f>
        <v>95</v>
      </c>
      <c r="O10" s="17">
        <f>[6]Janeiro!$F$18</f>
        <v>94</v>
      </c>
      <c r="P10" s="17">
        <f>[6]Janeiro!$F$19</f>
        <v>94</v>
      </c>
      <c r="Q10" s="17">
        <f>[6]Janeiro!$F$20</f>
        <v>93</v>
      </c>
      <c r="R10" s="17">
        <f>[6]Janeiro!$F$21</f>
        <v>89</v>
      </c>
      <c r="S10" s="17">
        <f>[6]Janeiro!$F$22</f>
        <v>92</v>
      </c>
      <c r="T10" s="17">
        <f>[6]Janeiro!$F$23</f>
        <v>93</v>
      </c>
      <c r="U10" s="17">
        <f>[6]Janeiro!$F$24</f>
        <v>94</v>
      </c>
      <c r="V10" s="17">
        <f>[6]Janeiro!$F$25</f>
        <v>92</v>
      </c>
      <c r="W10" s="17">
        <f>[6]Janeiro!$F$26</f>
        <v>93</v>
      </c>
      <c r="X10" s="17">
        <f>[6]Janeiro!$F$27</f>
        <v>92</v>
      </c>
      <c r="Y10" s="17">
        <f>[6]Janeiro!$F$28</f>
        <v>90</v>
      </c>
      <c r="Z10" s="17">
        <f>[6]Janeiro!$F$29</f>
        <v>95</v>
      </c>
      <c r="AA10" s="17">
        <f>[6]Janeiro!$F$30</f>
        <v>94</v>
      </c>
      <c r="AB10" s="17">
        <f>[6]Janeiro!$F$31</f>
        <v>94</v>
      </c>
      <c r="AC10" s="17">
        <f>[6]Janeiro!$F$32</f>
        <v>93</v>
      </c>
      <c r="AD10" s="17">
        <f>[6]Janeiro!$F$33</f>
        <v>92</v>
      </c>
      <c r="AE10" s="17">
        <f>[6]Janeiro!$F$34</f>
        <v>88</v>
      </c>
      <c r="AF10" s="17">
        <f>[6]Janeiro!$F$35</f>
        <v>87</v>
      </c>
      <c r="AG10" s="32">
        <f t="shared" ref="AG10:AG16" si="4">MAX(B10:AF10)</f>
        <v>95</v>
      </c>
      <c r="AH10" s="35">
        <f>AVERAGE(B10:AF10)</f>
        <v>91.483870967741936</v>
      </c>
    </row>
    <row r="11" spans="1:35" ht="17.100000000000001" customHeight="1" x14ac:dyDescent="0.2">
      <c r="A11" s="15" t="s">
        <v>3</v>
      </c>
      <c r="B11" s="17">
        <f>[7]Janeiro!$F$5</f>
        <v>95</v>
      </c>
      <c r="C11" s="17">
        <f>[7]Janeiro!$F$6</f>
        <v>94</v>
      </c>
      <c r="D11" s="17">
        <f>[7]Janeiro!$F$7</f>
        <v>92</v>
      </c>
      <c r="E11" s="17">
        <f>[7]Janeiro!$F$8</f>
        <v>88</v>
      </c>
      <c r="F11" s="17">
        <f>[7]Janeiro!$F$9</f>
        <v>86</v>
      </c>
      <c r="G11" s="17">
        <f>[7]Janeiro!$F$10</f>
        <v>89</v>
      </c>
      <c r="H11" s="17">
        <f>[7]Janeiro!$F$11</f>
        <v>83</v>
      </c>
      <c r="I11" s="17">
        <f>[7]Janeiro!$F$12</f>
        <v>93</v>
      </c>
      <c r="J11" s="17">
        <f>[7]Janeiro!$F$13</f>
        <v>93</v>
      </c>
      <c r="K11" s="17">
        <f>[7]Janeiro!$F$14</f>
        <v>92</v>
      </c>
      <c r="L11" s="17">
        <f>[7]Janeiro!$F$15</f>
        <v>90</v>
      </c>
      <c r="M11" s="17">
        <f>[7]Janeiro!$F$16</f>
        <v>92</v>
      </c>
      <c r="N11" s="17">
        <f>[7]Janeiro!$F$17</f>
        <v>94</v>
      </c>
      <c r="O11" s="17">
        <f>[7]Janeiro!$F$18</f>
        <v>94</v>
      </c>
      <c r="P11" s="17">
        <f>[7]Janeiro!$F$19</f>
        <v>95</v>
      </c>
      <c r="Q11" s="17">
        <f>[7]Janeiro!$F$20</f>
        <v>91</v>
      </c>
      <c r="R11" s="17">
        <f>[7]Janeiro!$F$21</f>
        <v>91</v>
      </c>
      <c r="S11" s="17">
        <f>[7]Janeiro!$F$22</f>
        <v>94</v>
      </c>
      <c r="T11" s="17">
        <f>[7]Janeiro!$F$23</f>
        <v>93</v>
      </c>
      <c r="U11" s="17">
        <f>[7]Janeiro!$F$24</f>
        <v>92</v>
      </c>
      <c r="V11" s="17">
        <f>[7]Janeiro!$F$25</f>
        <v>90</v>
      </c>
      <c r="W11" s="17">
        <f>[7]Janeiro!$F$26</f>
        <v>94</v>
      </c>
      <c r="X11" s="17">
        <f>[7]Janeiro!$F$27</f>
        <v>91</v>
      </c>
      <c r="Y11" s="17">
        <f>[7]Janeiro!$F$28</f>
        <v>93</v>
      </c>
      <c r="Z11" s="17">
        <f>[7]Janeiro!$F$29</f>
        <v>94</v>
      </c>
      <c r="AA11" s="17">
        <f>[7]Janeiro!$F$30</f>
        <v>94</v>
      </c>
      <c r="AB11" s="17">
        <f>[7]Janeiro!$F$31</f>
        <v>92</v>
      </c>
      <c r="AC11" s="17">
        <f>[7]Janeiro!$F$32</f>
        <v>94</v>
      </c>
      <c r="AD11" s="17">
        <f>[7]Janeiro!$F$33</f>
        <v>91</v>
      </c>
      <c r="AE11" s="17">
        <f>[7]Janeiro!$F$34</f>
        <v>86</v>
      </c>
      <c r="AF11" s="17">
        <f>[7]Janeiro!$F$35</f>
        <v>83</v>
      </c>
      <c r="AG11" s="32">
        <f t="shared" si="4"/>
        <v>95</v>
      </c>
      <c r="AH11" s="35">
        <f>AVERAGE(B11:AF11)</f>
        <v>91.387096774193552</v>
      </c>
    </row>
    <row r="12" spans="1:35" ht="17.100000000000001" customHeight="1" x14ac:dyDescent="0.2">
      <c r="A12" s="15" t="s">
        <v>4</v>
      </c>
      <c r="B12" s="17">
        <f>[8]Janeiro!$F$5</f>
        <v>91</v>
      </c>
      <c r="C12" s="17">
        <f>[8]Janeiro!$F$6</f>
        <v>94</v>
      </c>
      <c r="D12" s="17">
        <f>[8]Janeiro!$F$7</f>
        <v>85</v>
      </c>
      <c r="E12" s="17">
        <f>[8]Janeiro!$F$8</f>
        <v>88</v>
      </c>
      <c r="F12" s="17">
        <f>[8]Janeiro!$F$9</f>
        <v>93</v>
      </c>
      <c r="G12" s="17">
        <f>[8]Janeiro!$F$10</f>
        <v>91</v>
      </c>
      <c r="H12" s="17">
        <f>[8]Janeiro!$F$11</f>
        <v>87</v>
      </c>
      <c r="I12" s="17">
        <f>[8]Janeiro!$F$12</f>
        <v>93</v>
      </c>
      <c r="J12" s="17">
        <f>[8]Janeiro!$F$13</f>
        <v>92</v>
      </c>
      <c r="K12" s="17">
        <f>[8]Janeiro!$F$14</f>
        <v>82</v>
      </c>
      <c r="L12" s="17">
        <f>[8]Janeiro!$F$15</f>
        <v>90</v>
      </c>
      <c r="M12" s="17">
        <f>[8]Janeiro!$F$16</f>
        <v>91</v>
      </c>
      <c r="N12" s="17">
        <f>[8]Janeiro!$F$17</f>
        <v>94</v>
      </c>
      <c r="O12" s="17">
        <f>[8]Janeiro!$F$18</f>
        <v>97</v>
      </c>
      <c r="P12" s="17">
        <f>[8]Janeiro!$F$19</f>
        <v>95</v>
      </c>
      <c r="Q12" s="17">
        <f>[8]Janeiro!$F$20</f>
        <v>96</v>
      </c>
      <c r="R12" s="17">
        <f>[8]Janeiro!$F$21</f>
        <v>90</v>
      </c>
      <c r="S12" s="17">
        <f>[8]Janeiro!$F$22</f>
        <v>95</v>
      </c>
      <c r="T12" s="17">
        <f>[8]Janeiro!$F$23</f>
        <v>94</v>
      </c>
      <c r="U12" s="17">
        <f>[8]Janeiro!$F$24</f>
        <v>95</v>
      </c>
      <c r="V12" s="17">
        <f>[8]Janeiro!$F$25</f>
        <v>93</v>
      </c>
      <c r="W12" s="17">
        <f>[8]Janeiro!$F$26</f>
        <v>94</v>
      </c>
      <c r="X12" s="17">
        <f>[8]Janeiro!$F$27</f>
        <v>95</v>
      </c>
      <c r="Y12" s="17">
        <f>[8]Janeiro!$F$28</f>
        <v>95</v>
      </c>
      <c r="Z12" s="17">
        <f>[8]Janeiro!$F$29</f>
        <v>96</v>
      </c>
      <c r="AA12" s="17">
        <f>[8]Janeiro!$F$30</f>
        <v>95</v>
      </c>
      <c r="AB12" s="17">
        <f>[8]Janeiro!$F$31</f>
        <v>93</v>
      </c>
      <c r="AC12" s="17">
        <f>[8]Janeiro!$F$32</f>
        <v>94</v>
      </c>
      <c r="AD12" s="17">
        <f>[8]Janeiro!$F$33</f>
        <v>96</v>
      </c>
      <c r="AE12" s="17">
        <f>[8]Janeiro!$F$34</f>
        <v>85</v>
      </c>
      <c r="AF12" s="17">
        <f>[8]Janeiro!$F$35</f>
        <v>79</v>
      </c>
      <c r="AG12" s="32">
        <f>MAX(B12:AF12)</f>
        <v>97</v>
      </c>
      <c r="AH12" s="35">
        <f t="shared" si="1"/>
        <v>91.870967741935488</v>
      </c>
    </row>
    <row r="13" spans="1:35" ht="17.100000000000001" customHeight="1" x14ac:dyDescent="0.2">
      <c r="A13" s="15" t="s">
        <v>5</v>
      </c>
      <c r="B13" s="18">
        <f>[9]Janeiro!$F$5</f>
        <v>87</v>
      </c>
      <c r="C13" s="18">
        <f>[9]Janeiro!$F$6</f>
        <v>87</v>
      </c>
      <c r="D13" s="18">
        <f>[9]Janeiro!$F$7</f>
        <v>80</v>
      </c>
      <c r="E13" s="18">
        <f>[9]Janeiro!$F$8</f>
        <v>91</v>
      </c>
      <c r="F13" s="18">
        <f>[9]Janeiro!$F$9</f>
        <v>92</v>
      </c>
      <c r="G13" s="18">
        <f>[9]Janeiro!$F$10</f>
        <v>92</v>
      </c>
      <c r="H13" s="18">
        <f>[9]Janeiro!$F$11</f>
        <v>92</v>
      </c>
      <c r="I13" s="18">
        <f>[9]Janeiro!$F$12</f>
        <v>89</v>
      </c>
      <c r="J13" s="18">
        <f>[9]Janeiro!$F$13</f>
        <v>88</v>
      </c>
      <c r="K13" s="18">
        <f>[9]Janeiro!$F$14</f>
        <v>86</v>
      </c>
      <c r="L13" s="18">
        <f>[9]Janeiro!$F$15</f>
        <v>90</v>
      </c>
      <c r="M13" s="18">
        <f>[9]Janeiro!$F$16</f>
        <v>84</v>
      </c>
      <c r="N13" s="18">
        <f>[9]Janeiro!$F$17</f>
        <v>95</v>
      </c>
      <c r="O13" s="18">
        <f>[9]Janeiro!$F$18</f>
        <v>91</v>
      </c>
      <c r="P13" s="18">
        <f>[9]Janeiro!$F$19</f>
        <v>89</v>
      </c>
      <c r="Q13" s="18">
        <f>[9]Janeiro!$F$20</f>
        <v>91</v>
      </c>
      <c r="R13" s="18">
        <f>[9]Janeiro!$F$21</f>
        <v>93</v>
      </c>
      <c r="S13" s="18">
        <f>[9]Janeiro!$F$22</f>
        <v>92</v>
      </c>
      <c r="T13" s="18">
        <f>[9]Janeiro!$F$23</f>
        <v>93</v>
      </c>
      <c r="U13" s="18">
        <f>[9]Janeiro!$F$24</f>
        <v>94</v>
      </c>
      <c r="V13" s="18">
        <f>[9]Janeiro!$F$25</f>
        <v>95</v>
      </c>
      <c r="W13" s="18">
        <f>[9]Janeiro!$F$26</f>
        <v>93</v>
      </c>
      <c r="X13" s="18">
        <f>[9]Janeiro!$F$27</f>
        <v>92</v>
      </c>
      <c r="Y13" s="18">
        <f>[9]Janeiro!$F$28</f>
        <v>92</v>
      </c>
      <c r="Z13" s="18">
        <f>[9]Janeiro!$F$29</f>
        <v>94</v>
      </c>
      <c r="AA13" s="18">
        <f>[9]Janeiro!$F$30</f>
        <v>90</v>
      </c>
      <c r="AB13" s="18">
        <f>[9]Janeiro!$F$31</f>
        <v>93</v>
      </c>
      <c r="AC13" s="18">
        <f>[9]Janeiro!$F$32</f>
        <v>87</v>
      </c>
      <c r="AD13" s="18">
        <f>[9]Janeiro!$F$33</f>
        <v>86</v>
      </c>
      <c r="AE13" s="18">
        <f>[9]Janeiro!$F$34</f>
        <v>88</v>
      </c>
      <c r="AF13" s="18">
        <f>[9]Janeiro!$F$35</f>
        <v>85</v>
      </c>
      <c r="AG13" s="32">
        <f t="shared" si="4"/>
        <v>95</v>
      </c>
      <c r="AH13" s="35">
        <f t="shared" si="1"/>
        <v>90.032258064516128</v>
      </c>
      <c r="AI13" s="46" t="s">
        <v>54</v>
      </c>
    </row>
    <row r="14" spans="1:35" ht="17.100000000000001" customHeight="1" x14ac:dyDescent="0.2">
      <c r="A14" s="15" t="s">
        <v>50</v>
      </c>
      <c r="B14" s="18">
        <f>[10]Janeiro!$F$5</f>
        <v>94</v>
      </c>
      <c r="C14" s="18">
        <f>[10]Janeiro!$F$6</f>
        <v>97</v>
      </c>
      <c r="D14" s="18">
        <f>[10]Janeiro!$F$7</f>
        <v>93</v>
      </c>
      <c r="E14" s="18">
        <f>[10]Janeiro!$F$8</f>
        <v>94</v>
      </c>
      <c r="F14" s="18">
        <f>[10]Janeiro!$F$9</f>
        <v>96</v>
      </c>
      <c r="G14" s="18">
        <f>[10]Janeiro!$F$10</f>
        <v>95</v>
      </c>
      <c r="H14" s="18">
        <f>[10]Janeiro!$F$11</f>
        <v>95</v>
      </c>
      <c r="I14" s="18">
        <f>[10]Janeiro!$F$12</f>
        <v>95</v>
      </c>
      <c r="J14" s="18">
        <f>[10]Janeiro!$F$13</f>
        <v>96</v>
      </c>
      <c r="K14" s="18">
        <f>[10]Janeiro!$F$14</f>
        <v>96</v>
      </c>
      <c r="L14" s="18">
        <f>[10]Janeiro!$F$15</f>
        <v>91</v>
      </c>
      <c r="M14" s="18">
        <f>[10]Janeiro!$F$16</f>
        <v>95</v>
      </c>
      <c r="N14" s="18">
        <f>[10]Janeiro!$F$17</f>
        <v>96</v>
      </c>
      <c r="O14" s="18">
        <f>[10]Janeiro!$F$18</f>
        <v>97</v>
      </c>
      <c r="P14" s="18">
        <f>[10]Janeiro!$F$19</f>
        <v>95</v>
      </c>
      <c r="Q14" s="18">
        <f>[10]Janeiro!$F$20</f>
        <v>98</v>
      </c>
      <c r="R14" s="18">
        <f>[10]Janeiro!$F$21</f>
        <v>93</v>
      </c>
      <c r="S14" s="18">
        <f>[10]Janeiro!$F$22</f>
        <v>97</v>
      </c>
      <c r="T14" s="18">
        <f>[10]Janeiro!$F$23</f>
        <v>98</v>
      </c>
      <c r="U14" s="18">
        <f>[10]Janeiro!$F$24</f>
        <v>98</v>
      </c>
      <c r="V14" s="18">
        <f>[10]Janeiro!$F$25</f>
        <v>98</v>
      </c>
      <c r="W14" s="18">
        <f>[10]Janeiro!$F$26</f>
        <v>97</v>
      </c>
      <c r="X14" s="18">
        <f>[10]Janeiro!$F$27</f>
        <v>97</v>
      </c>
      <c r="Y14" s="18">
        <f>[10]Janeiro!$F$28</f>
        <v>97</v>
      </c>
      <c r="Z14" s="18">
        <f>[10]Janeiro!$F$29</f>
        <v>96</v>
      </c>
      <c r="AA14" s="18">
        <f>[10]Janeiro!$F$30</f>
        <v>97</v>
      </c>
      <c r="AB14" s="18">
        <f>[10]Janeiro!$F$31</f>
        <v>98</v>
      </c>
      <c r="AC14" s="18">
        <f>[10]Janeiro!$F$32</f>
        <v>96</v>
      </c>
      <c r="AD14" s="18">
        <f>[10]Janeiro!$F$33</f>
        <v>95</v>
      </c>
      <c r="AE14" s="18">
        <f>[10]Janeiro!$F$34</f>
        <v>93</v>
      </c>
      <c r="AF14" s="18">
        <f>[10]Janeiro!$F$35</f>
        <v>91</v>
      </c>
      <c r="AG14" s="32">
        <f t="shared" ref="AG14" si="5">MAX(B14:AF14)</f>
        <v>98</v>
      </c>
      <c r="AH14" s="35">
        <f t="shared" ref="AH14" si="6">AVERAGE(B14:AF14)</f>
        <v>95.612903225806448</v>
      </c>
    </row>
    <row r="15" spans="1:35" ht="17.100000000000001" customHeight="1" x14ac:dyDescent="0.2">
      <c r="A15" s="15" t="s">
        <v>6</v>
      </c>
      <c r="B15" s="18">
        <f>[11]Janeiro!$F$5</f>
        <v>92</v>
      </c>
      <c r="C15" s="18">
        <f>[11]Janeiro!$F$6</f>
        <v>93</v>
      </c>
      <c r="D15" s="18">
        <f>[11]Janeiro!$F$7</f>
        <v>92</v>
      </c>
      <c r="E15" s="18">
        <f>[11]Janeiro!$F$8</f>
        <v>92</v>
      </c>
      <c r="F15" s="18">
        <f>[11]Janeiro!$F$9</f>
        <v>93</v>
      </c>
      <c r="G15" s="18">
        <f>[11]Janeiro!$F$10</f>
        <v>93</v>
      </c>
      <c r="H15" s="18">
        <f>[11]Janeiro!$F$11</f>
        <v>94</v>
      </c>
      <c r="I15" s="18">
        <f>[11]Janeiro!$F$12</f>
        <v>93</v>
      </c>
      <c r="J15" s="18">
        <f>[11]Janeiro!$F$13</f>
        <v>94</v>
      </c>
      <c r="K15" s="18">
        <f>[11]Janeiro!$F$14</f>
        <v>93</v>
      </c>
      <c r="L15" s="18">
        <f>[11]Janeiro!$F$15</f>
        <v>93</v>
      </c>
      <c r="M15" s="18">
        <f>[11]Janeiro!$F$16</f>
        <v>94</v>
      </c>
      <c r="N15" s="18">
        <f>[11]Janeiro!$F$17</f>
        <v>93</v>
      </c>
      <c r="O15" s="18">
        <f>[11]Janeiro!$F$18</f>
        <v>92</v>
      </c>
      <c r="P15" s="18">
        <f>[11]Janeiro!$F$19</f>
        <v>94</v>
      </c>
      <c r="Q15" s="18">
        <f>[11]Janeiro!$F$20</f>
        <v>94</v>
      </c>
      <c r="R15" s="18">
        <f>[11]Janeiro!$F$21</f>
        <v>93</v>
      </c>
      <c r="S15" s="18">
        <f>[11]Janeiro!$F$22</f>
        <v>94</v>
      </c>
      <c r="T15" s="18">
        <f>[11]Janeiro!$F$23</f>
        <v>94</v>
      </c>
      <c r="U15" s="18">
        <f>[11]Janeiro!$F$24</f>
        <v>94</v>
      </c>
      <c r="V15" s="18">
        <f>[11]Janeiro!$F$25</f>
        <v>94</v>
      </c>
      <c r="W15" s="18">
        <f>[11]Janeiro!$F$26</f>
        <v>94</v>
      </c>
      <c r="X15" s="18">
        <f>[11]Janeiro!$F$27</f>
        <v>94</v>
      </c>
      <c r="Y15" s="18">
        <f>[11]Janeiro!$F$28</f>
        <v>95</v>
      </c>
      <c r="Z15" s="18">
        <f>[11]Janeiro!$F$29</f>
        <v>94</v>
      </c>
      <c r="AA15" s="18">
        <f>[11]Janeiro!$F$30</f>
        <v>94</v>
      </c>
      <c r="AB15" s="18">
        <f>[11]Janeiro!$F$31</f>
        <v>94</v>
      </c>
      <c r="AC15" s="18">
        <f>[11]Janeiro!$F$32</f>
        <v>94</v>
      </c>
      <c r="AD15" s="18">
        <f>[11]Janeiro!$F$33</f>
        <v>94</v>
      </c>
      <c r="AE15" s="18">
        <f>[11]Janeiro!$F$34</f>
        <v>93</v>
      </c>
      <c r="AF15" s="18">
        <f>[11]Janeiro!$F$35</f>
        <v>94</v>
      </c>
      <c r="AG15" s="32">
        <f t="shared" si="4"/>
        <v>95</v>
      </c>
      <c r="AH15" s="35">
        <f t="shared" si="1"/>
        <v>93.483870967741936</v>
      </c>
    </row>
    <row r="16" spans="1:35" ht="17.100000000000001" customHeight="1" x14ac:dyDescent="0.2">
      <c r="A16" s="15" t="s">
        <v>7</v>
      </c>
      <c r="B16" s="18">
        <f>[12]Janeiro!$F$5</f>
        <v>95</v>
      </c>
      <c r="C16" s="18">
        <f>[12]Janeiro!$F$6</f>
        <v>95</v>
      </c>
      <c r="D16" s="18">
        <f>[12]Janeiro!$F$7</f>
        <v>92</v>
      </c>
      <c r="E16" s="18">
        <f>[12]Janeiro!$F$8</f>
        <v>96</v>
      </c>
      <c r="F16" s="18">
        <f>[12]Janeiro!$F$9</f>
        <v>96</v>
      </c>
      <c r="G16" s="18">
        <f>[12]Janeiro!$F$10</f>
        <v>97</v>
      </c>
      <c r="H16" s="18">
        <f>[12]Janeiro!$F$11</f>
        <v>95</v>
      </c>
      <c r="I16" s="18">
        <f>[12]Janeiro!$F$12</f>
        <v>94</v>
      </c>
      <c r="J16" s="18">
        <f>[12]Janeiro!$F$13</f>
        <v>96</v>
      </c>
      <c r="K16" s="18">
        <f>[12]Janeiro!$F$14</f>
        <v>86</v>
      </c>
      <c r="L16" s="18">
        <f>[12]Janeiro!$F$15</f>
        <v>85</v>
      </c>
      <c r="M16" s="18">
        <f>[12]Janeiro!$F$16</f>
        <v>95</v>
      </c>
      <c r="N16" s="18">
        <f>[12]Janeiro!$F$17</f>
        <v>97</v>
      </c>
      <c r="O16" s="18">
        <f>[12]Janeiro!$F$18</f>
        <v>97</v>
      </c>
      <c r="P16" s="18">
        <f>[12]Janeiro!$F$19</f>
        <v>94</v>
      </c>
      <c r="Q16" s="18">
        <f>[12]Janeiro!$F$20</f>
        <v>96</v>
      </c>
      <c r="R16" s="18">
        <f>[12]Janeiro!$F$21</f>
        <v>93</v>
      </c>
      <c r="S16" s="18">
        <f>[12]Janeiro!$F$22</f>
        <v>97</v>
      </c>
      <c r="T16" s="18">
        <f>[12]Janeiro!$F$23</f>
        <v>97</v>
      </c>
      <c r="U16" s="18">
        <f>[12]Janeiro!$F$24</f>
        <v>92</v>
      </c>
      <c r="V16" s="18">
        <f>[12]Janeiro!$F$25</f>
        <v>93</v>
      </c>
      <c r="W16" s="18">
        <f>[12]Janeiro!$F$26</f>
        <v>94</v>
      </c>
      <c r="X16" s="18">
        <f>[12]Janeiro!$F$27</f>
        <v>94</v>
      </c>
      <c r="Y16" s="18">
        <f>[12]Janeiro!$F$28</f>
        <v>95</v>
      </c>
      <c r="Z16" s="18">
        <f>[12]Janeiro!$F$29</f>
        <v>97</v>
      </c>
      <c r="AA16" s="18">
        <f>[12]Janeiro!$F$30</f>
        <v>96</v>
      </c>
      <c r="AB16" s="18">
        <f>[12]Janeiro!$F$31</f>
        <v>92</v>
      </c>
      <c r="AC16" s="18">
        <f>[12]Janeiro!$F$32</f>
        <v>95</v>
      </c>
      <c r="AD16" s="18">
        <f>[12]Janeiro!$F$33</f>
        <v>89</v>
      </c>
      <c r="AE16" s="18">
        <f>[12]Janeiro!$F$34</f>
        <v>84</v>
      </c>
      <c r="AF16" s="18">
        <f>[12]Janeiro!$F$35</f>
        <v>82</v>
      </c>
      <c r="AG16" s="32">
        <f t="shared" si="4"/>
        <v>97</v>
      </c>
      <c r="AH16" s="35">
        <f t="shared" si="1"/>
        <v>93.41935483870968</v>
      </c>
    </row>
    <row r="17" spans="1:36" ht="17.100000000000001" customHeight="1" x14ac:dyDescent="0.2">
      <c r="A17" s="15" t="s">
        <v>8</v>
      </c>
      <c r="B17" s="18">
        <f>[13]Janeiro!$F$5</f>
        <v>94</v>
      </c>
      <c r="C17" s="18">
        <f>[13]Janeiro!$F$6</f>
        <v>95</v>
      </c>
      <c r="D17" s="18">
        <f>[13]Janeiro!$F$7</f>
        <v>96</v>
      </c>
      <c r="E17" s="18">
        <f>[13]Janeiro!$F$8</f>
        <v>96</v>
      </c>
      <c r="F17" s="18">
        <f>[13]Janeiro!$F$9</f>
        <v>96</v>
      </c>
      <c r="G17" s="18">
        <f>[13]Janeiro!$F$10</f>
        <v>93</v>
      </c>
      <c r="H17" s="18">
        <f>[13]Janeiro!$F$11</f>
        <v>87</v>
      </c>
      <c r="I17" s="18">
        <f>[13]Janeiro!$F$12</f>
        <v>90</v>
      </c>
      <c r="J17" s="18">
        <f>[13]Janeiro!$F$13</f>
        <v>96</v>
      </c>
      <c r="K17" s="18">
        <f>[13]Janeiro!$F$14</f>
        <v>93</v>
      </c>
      <c r="L17" s="18">
        <f>[13]Janeiro!$F$15</f>
        <v>91</v>
      </c>
      <c r="M17" s="18">
        <f>[13]Janeiro!$F$16</f>
        <v>94</v>
      </c>
      <c r="N17" s="18">
        <f>[13]Janeiro!$F$17</f>
        <v>97</v>
      </c>
      <c r="O17" s="18">
        <f>[13]Janeiro!$F$18</f>
        <v>100</v>
      </c>
      <c r="P17" s="18">
        <f>[13]Janeiro!$F$19</f>
        <v>94</v>
      </c>
      <c r="Q17" s="18">
        <f>[13]Janeiro!$F$20</f>
        <v>96</v>
      </c>
      <c r="R17" s="18">
        <f>[13]Janeiro!$F$21</f>
        <v>97</v>
      </c>
      <c r="S17" s="18">
        <f>[13]Janeiro!$F$22</f>
        <v>97</v>
      </c>
      <c r="T17" s="18">
        <f>[13]Janeiro!$F$23</f>
        <v>93</v>
      </c>
      <c r="U17" s="18">
        <f>[13]Janeiro!$F$24</f>
        <v>94</v>
      </c>
      <c r="V17" s="18">
        <f>[13]Janeiro!$F$25</f>
        <v>75</v>
      </c>
      <c r="W17" s="18">
        <f>[13]Janeiro!$F$26</f>
        <v>93</v>
      </c>
      <c r="X17" s="18">
        <f>[13]Janeiro!$F$27</f>
        <v>94</v>
      </c>
      <c r="Y17" s="18">
        <f>[13]Janeiro!$F$28</f>
        <v>87</v>
      </c>
      <c r="Z17" s="18">
        <f>[13]Janeiro!$F$29</f>
        <v>96</v>
      </c>
      <c r="AA17" s="18">
        <f>[13]Janeiro!$F$30</f>
        <v>97</v>
      </c>
      <c r="AB17" s="18">
        <f>[13]Janeiro!$F$31</f>
        <v>94</v>
      </c>
      <c r="AC17" s="18">
        <f>[13]Janeiro!$F$32</f>
        <v>89</v>
      </c>
      <c r="AD17" s="18">
        <f>[13]Janeiro!$F$33</f>
        <v>89</v>
      </c>
      <c r="AE17" s="18">
        <f>[13]Janeiro!$F$34</f>
        <v>93</v>
      </c>
      <c r="AF17" s="18">
        <f>[13]Janeiro!$F$35</f>
        <v>90</v>
      </c>
      <c r="AG17" s="32">
        <f>MAX(B17:AF17)</f>
        <v>100</v>
      </c>
      <c r="AH17" s="35">
        <f>AVERAGE(B17:AF17)</f>
        <v>93.096774193548384</v>
      </c>
    </row>
    <row r="18" spans="1:36" ht="17.100000000000001" customHeight="1" x14ac:dyDescent="0.2">
      <c r="A18" s="15" t="s">
        <v>9</v>
      </c>
      <c r="B18" s="48" t="str">
        <f>[14]Janeiro!$F$5</f>
        <v>*</v>
      </c>
      <c r="C18" s="48" t="str">
        <f>[14]Janeiro!$F$6</f>
        <v>*</v>
      </c>
      <c r="D18" s="48" t="str">
        <f>[14]Janeiro!$F$7</f>
        <v>*</v>
      </c>
      <c r="E18" s="48" t="str">
        <f>[14]Janeiro!$F$8</f>
        <v>*</v>
      </c>
      <c r="F18" s="48" t="str">
        <f>[14]Janeiro!$F$9</f>
        <v>*</v>
      </c>
      <c r="G18" s="48" t="str">
        <f>[14]Janeiro!$F$10</f>
        <v>*</v>
      </c>
      <c r="H18" s="48" t="str">
        <f>[14]Janeiro!$F$11</f>
        <v>*</v>
      </c>
      <c r="I18" s="48" t="str">
        <f>[14]Janeiro!$F$12</f>
        <v>*</v>
      </c>
      <c r="J18" s="48" t="str">
        <f>[14]Janeiro!$F$13</f>
        <v>*</v>
      </c>
      <c r="K18" s="48" t="str">
        <f>[14]Janeiro!$F$14</f>
        <v>*</v>
      </c>
      <c r="L18" s="48" t="str">
        <f>[14]Janeiro!$F$15</f>
        <v>*</v>
      </c>
      <c r="M18" s="48" t="str">
        <f>[14]Janeiro!$F$16</f>
        <v>*</v>
      </c>
      <c r="N18" s="48" t="str">
        <f>[14]Janeiro!$F$17</f>
        <v>*</v>
      </c>
      <c r="O18" s="48" t="str">
        <f>[14]Janeiro!$F$18</f>
        <v>*</v>
      </c>
      <c r="P18" s="48" t="str">
        <f>[14]Janeiro!$F$19</f>
        <v>*</v>
      </c>
      <c r="Q18" s="48" t="str">
        <f>[14]Janeiro!$F$20</f>
        <v>*</v>
      </c>
      <c r="R18" s="48" t="str">
        <f>[14]Janeiro!$F$21</f>
        <v>*</v>
      </c>
      <c r="S18" s="48" t="str">
        <f>[14]Janeiro!$F$22</f>
        <v>*</v>
      </c>
      <c r="T18" s="48" t="str">
        <f>[14]Janeiro!$F$23</f>
        <v>*</v>
      </c>
      <c r="U18" s="48" t="str">
        <f>[14]Janeiro!$F$24</f>
        <v>*</v>
      </c>
      <c r="V18" s="48" t="str">
        <f>[14]Janeiro!$F$25</f>
        <v>*</v>
      </c>
      <c r="W18" s="48" t="str">
        <f>[14]Janeiro!$F$26</f>
        <v>*</v>
      </c>
      <c r="X18" s="48" t="str">
        <f>[14]Janeiro!$F$27</f>
        <v>*</v>
      </c>
      <c r="Y18" s="48" t="str">
        <f>[14]Janeiro!$F$28</f>
        <v>*</v>
      </c>
      <c r="Z18" s="48" t="str">
        <f>[14]Janeiro!$F$29</f>
        <v>*</v>
      </c>
      <c r="AA18" s="48" t="str">
        <f>[14]Janeiro!$F$30</f>
        <v>*</v>
      </c>
      <c r="AB18" s="48" t="str">
        <f>[14]Janeiro!$F$31</f>
        <v>*</v>
      </c>
      <c r="AC18" s="48" t="str">
        <f>[14]Janeiro!$F$32</f>
        <v>*</v>
      </c>
      <c r="AD18" s="48" t="str">
        <f>[14]Janeiro!$F$33</f>
        <v>*</v>
      </c>
      <c r="AE18" s="48" t="str">
        <f>[14]Janeiro!$F$34</f>
        <v>*</v>
      </c>
      <c r="AF18" s="48" t="str">
        <f>[14]Janeiro!$F$35</f>
        <v>*</v>
      </c>
      <c r="AG18" s="58" t="s">
        <v>63</v>
      </c>
      <c r="AH18" s="56" t="s">
        <v>63</v>
      </c>
    </row>
    <row r="19" spans="1:36" ht="17.100000000000001" customHeight="1" x14ac:dyDescent="0.2">
      <c r="A19" s="15" t="s">
        <v>49</v>
      </c>
      <c r="B19" s="18">
        <f>[15]Janeiro!$F$5</f>
        <v>88</v>
      </c>
      <c r="C19" s="18">
        <f>[15]Janeiro!$F$6</f>
        <v>90</v>
      </c>
      <c r="D19" s="18">
        <f>[15]Janeiro!$F$7</f>
        <v>86</v>
      </c>
      <c r="E19" s="18">
        <f>[15]Janeiro!$F$8</f>
        <v>91</v>
      </c>
      <c r="F19" s="18">
        <f>[15]Janeiro!$F$9</f>
        <v>95</v>
      </c>
      <c r="G19" s="18">
        <f>[15]Janeiro!$F$10</f>
        <v>90</v>
      </c>
      <c r="H19" s="18">
        <f>[15]Janeiro!$F$11</f>
        <v>93</v>
      </c>
      <c r="I19" s="18">
        <f>[15]Janeiro!$F$12</f>
        <v>89</v>
      </c>
      <c r="J19" s="18">
        <f>[15]Janeiro!$F$13</f>
        <v>92</v>
      </c>
      <c r="K19" s="18">
        <f>[15]Janeiro!$F$14</f>
        <v>88</v>
      </c>
      <c r="L19" s="18">
        <f>[15]Janeiro!$F$15</f>
        <v>92</v>
      </c>
      <c r="M19" s="18">
        <f>[15]Janeiro!$F$16</f>
        <v>95</v>
      </c>
      <c r="N19" s="18">
        <f>[15]Janeiro!$F$17</f>
        <v>92</v>
      </c>
      <c r="O19" s="18">
        <f>[15]Janeiro!$F$18</f>
        <v>94</v>
      </c>
      <c r="P19" s="18">
        <f>[15]Janeiro!$F$19</f>
        <v>94</v>
      </c>
      <c r="Q19" s="18">
        <f>[15]Janeiro!$F$20</f>
        <v>95</v>
      </c>
      <c r="R19" s="18">
        <f>[15]Janeiro!$F$21</f>
        <v>94</v>
      </c>
      <c r="S19" s="18">
        <f>[15]Janeiro!$F$22</f>
        <v>95</v>
      </c>
      <c r="T19" s="18">
        <f>[15]Janeiro!$F$23</f>
        <v>94</v>
      </c>
      <c r="U19" s="18">
        <f>[15]Janeiro!$F$24</f>
        <v>94</v>
      </c>
      <c r="V19" s="18">
        <f>[15]Janeiro!$F$25</f>
        <v>92</v>
      </c>
      <c r="W19" s="18">
        <f>[15]Janeiro!$F$26</f>
        <v>91</v>
      </c>
      <c r="X19" s="18">
        <f>[15]Janeiro!$F$27</f>
        <v>91</v>
      </c>
      <c r="Y19" s="18">
        <f>[15]Janeiro!$F$28</f>
        <v>91</v>
      </c>
      <c r="Z19" s="18">
        <f>[15]Janeiro!$F$29</f>
        <v>95</v>
      </c>
      <c r="AA19" s="18">
        <f>[15]Janeiro!$F$30</f>
        <v>95</v>
      </c>
      <c r="AB19" s="18">
        <f>[15]Janeiro!$F$31</f>
        <v>94</v>
      </c>
      <c r="AC19" s="18">
        <f>[15]Janeiro!$F$32</f>
        <v>93</v>
      </c>
      <c r="AD19" s="18">
        <f>[15]Janeiro!$F$33</f>
        <v>96</v>
      </c>
      <c r="AE19" s="18">
        <f>[15]Janeiro!$F$34</f>
        <v>93</v>
      </c>
      <c r="AF19" s="18">
        <f>[15]Janeiro!$F$35</f>
        <v>92</v>
      </c>
      <c r="AG19" s="32">
        <f t="shared" ref="AG19" si="7">MAX(B19:AF19)</f>
        <v>96</v>
      </c>
      <c r="AH19" s="35">
        <f t="shared" ref="AH19" si="8">AVERAGE(B19:AF19)</f>
        <v>92.387096774193552</v>
      </c>
      <c r="AJ19" s="27" t="s">
        <v>54</v>
      </c>
    </row>
    <row r="20" spans="1:36" ht="17.100000000000001" customHeight="1" x14ac:dyDescent="0.2">
      <c r="A20" s="15" t="s">
        <v>10</v>
      </c>
      <c r="B20" s="18">
        <f>[16]Janeiro!$F$5</f>
        <v>86</v>
      </c>
      <c r="C20" s="18">
        <f>[16]Janeiro!$F$6</f>
        <v>88</v>
      </c>
      <c r="D20" s="18">
        <f>[16]Janeiro!$F$7</f>
        <v>89</v>
      </c>
      <c r="E20" s="18">
        <f>[16]Janeiro!$F$8</f>
        <v>95</v>
      </c>
      <c r="F20" s="18">
        <f>[16]Janeiro!$F$9</f>
        <v>95</v>
      </c>
      <c r="G20" s="18">
        <f>[16]Janeiro!$F$10</f>
        <v>96</v>
      </c>
      <c r="H20" s="18">
        <f>[16]Janeiro!$F$11</f>
        <v>90</v>
      </c>
      <c r="I20" s="18">
        <f>[16]Janeiro!$F$12</f>
        <v>93</v>
      </c>
      <c r="J20" s="18">
        <f>[16]Janeiro!$F$13</f>
        <v>94</v>
      </c>
      <c r="K20" s="18">
        <f>[16]Janeiro!$F$14</f>
        <v>91</v>
      </c>
      <c r="L20" s="18">
        <f>[16]Janeiro!$F$15</f>
        <v>91</v>
      </c>
      <c r="M20" s="18">
        <f>[16]Janeiro!$F$16</f>
        <v>94</v>
      </c>
      <c r="N20" s="18">
        <f>[16]Janeiro!$F$17</f>
        <v>95</v>
      </c>
      <c r="O20" s="18">
        <f>[16]Janeiro!$F$18</f>
        <v>95</v>
      </c>
      <c r="P20" s="18">
        <f>[16]Janeiro!$F$19</f>
        <v>92</v>
      </c>
      <c r="Q20" s="18">
        <f>[16]Janeiro!$F$20</f>
        <v>94</v>
      </c>
      <c r="R20" s="18">
        <f>[16]Janeiro!$F$21</f>
        <v>95</v>
      </c>
      <c r="S20" s="18">
        <f>[16]Janeiro!$F$22</f>
        <v>95</v>
      </c>
      <c r="T20" s="18">
        <f>[16]Janeiro!$F$23</f>
        <v>93</v>
      </c>
      <c r="U20" s="18">
        <f>[16]Janeiro!$F$24</f>
        <v>95</v>
      </c>
      <c r="V20" s="18">
        <f>[16]Janeiro!$F$25</f>
        <v>90</v>
      </c>
      <c r="W20" s="18">
        <f>[16]Janeiro!$F$26</f>
        <v>92</v>
      </c>
      <c r="X20" s="18">
        <f>[16]Janeiro!$F$27</f>
        <v>92</v>
      </c>
      <c r="Y20" s="18">
        <f>[16]Janeiro!$F$28</f>
        <v>91</v>
      </c>
      <c r="Z20" s="18">
        <f>[16]Janeiro!$F$29</f>
        <v>96</v>
      </c>
      <c r="AA20" s="18">
        <f>[16]Janeiro!$F$30</f>
        <v>96</v>
      </c>
      <c r="AB20" s="18">
        <f>[16]Janeiro!$F$31</f>
        <v>95</v>
      </c>
      <c r="AC20" s="18">
        <f>[16]Janeiro!$F$32</f>
        <v>90</v>
      </c>
      <c r="AD20" s="18">
        <f>[16]Janeiro!$F$33</f>
        <v>92</v>
      </c>
      <c r="AE20" s="18">
        <f>[16]Janeiro!$F$34</f>
        <v>91</v>
      </c>
      <c r="AF20" s="18">
        <f>[16]Janeiro!$F$35</f>
        <v>89</v>
      </c>
      <c r="AG20" s="32">
        <f t="shared" ref="AG20:AG29" si="9">MAX(B20:AF20)</f>
        <v>96</v>
      </c>
      <c r="AH20" s="35">
        <f t="shared" ref="AH20:AH30" si="10">AVERAGE(B20:AF20)</f>
        <v>92.58064516129032</v>
      </c>
    </row>
    <row r="21" spans="1:36" ht="17.100000000000001" customHeight="1" x14ac:dyDescent="0.2">
      <c r="A21" s="15" t="s">
        <v>11</v>
      </c>
      <c r="B21" s="18">
        <f>[17]Janeiro!$F$5</f>
        <v>99</v>
      </c>
      <c r="C21" s="18">
        <f>[17]Janeiro!$F$6</f>
        <v>100</v>
      </c>
      <c r="D21" s="18">
        <f>[17]Janeiro!$F$7</f>
        <v>98</v>
      </c>
      <c r="E21" s="18">
        <f>[17]Janeiro!$F$8</f>
        <v>100</v>
      </c>
      <c r="F21" s="18">
        <f>[17]Janeiro!$F$9</f>
        <v>100</v>
      </c>
      <c r="G21" s="18">
        <f>[17]Janeiro!$F$10</f>
        <v>99</v>
      </c>
      <c r="H21" s="18">
        <f>[17]Janeiro!$F$11</f>
        <v>99</v>
      </c>
      <c r="I21" s="18">
        <f>[17]Janeiro!$F$12</f>
        <v>100</v>
      </c>
      <c r="J21" s="18">
        <f>[17]Janeiro!$F$13</f>
        <v>100</v>
      </c>
      <c r="K21" s="18">
        <f>[17]Janeiro!$F$14</f>
        <v>100</v>
      </c>
      <c r="L21" s="18">
        <f>[17]Janeiro!$F$15</f>
        <v>100</v>
      </c>
      <c r="M21" s="18">
        <f>[17]Janeiro!$F$16</f>
        <v>100</v>
      </c>
      <c r="N21" s="18">
        <f>[17]Janeiro!$F$17</f>
        <v>100</v>
      </c>
      <c r="O21" s="18">
        <f>[17]Janeiro!$F$18</f>
        <v>100</v>
      </c>
      <c r="P21" s="18">
        <f>[17]Janeiro!$F$19</f>
        <v>100</v>
      </c>
      <c r="Q21" s="18">
        <f>[17]Janeiro!$F$20</f>
        <v>100</v>
      </c>
      <c r="R21" s="18">
        <f>[17]Janeiro!$F$21</f>
        <v>100</v>
      </c>
      <c r="S21" s="18">
        <f>[17]Janeiro!$F$22</f>
        <v>100</v>
      </c>
      <c r="T21" s="18">
        <f>[17]Janeiro!$F$23</f>
        <v>100</v>
      </c>
      <c r="U21" s="18">
        <f>[17]Janeiro!$F$24</f>
        <v>100</v>
      </c>
      <c r="V21" s="17">
        <f>[17]Janeiro!$F$25</f>
        <v>100</v>
      </c>
      <c r="W21" s="17">
        <f>[17]Janeiro!$F$26</f>
        <v>100</v>
      </c>
      <c r="X21" s="18">
        <f>[17]Janeiro!$F$27</f>
        <v>97</v>
      </c>
      <c r="Y21" s="18">
        <f>[17]Janeiro!$F$28</f>
        <v>100</v>
      </c>
      <c r="Z21" s="18">
        <f>[17]Janeiro!$F$29</f>
        <v>100</v>
      </c>
      <c r="AA21" s="18">
        <f>[17]Janeiro!$F$30</f>
        <v>100</v>
      </c>
      <c r="AB21" s="18">
        <f>[17]Janeiro!$F$31</f>
        <v>100</v>
      </c>
      <c r="AC21" s="18">
        <f>[17]Janeiro!$F$32</f>
        <v>100</v>
      </c>
      <c r="AD21" s="18">
        <f>[17]Janeiro!$F$33</f>
        <v>100</v>
      </c>
      <c r="AE21" s="18">
        <f>[17]Janeiro!$F$34</f>
        <v>100</v>
      </c>
      <c r="AF21" s="18">
        <f>[17]Janeiro!$F$35</f>
        <v>100</v>
      </c>
      <c r="AG21" s="32">
        <f t="shared" si="9"/>
        <v>100</v>
      </c>
      <c r="AH21" s="35">
        <f t="shared" si="10"/>
        <v>99.741935483870961</v>
      </c>
    </row>
    <row r="22" spans="1:36" ht="17.100000000000001" customHeight="1" x14ac:dyDescent="0.2">
      <c r="A22" s="15" t="s">
        <v>12</v>
      </c>
      <c r="B22" s="18">
        <f>[18]Janeiro!$F$5</f>
        <v>89</v>
      </c>
      <c r="C22" s="18">
        <f>[18]Janeiro!$F$6</f>
        <v>92</v>
      </c>
      <c r="D22" s="18">
        <f>[18]Janeiro!$F$7</f>
        <v>93</v>
      </c>
      <c r="E22" s="18">
        <f>[18]Janeiro!$F$8</f>
        <v>96</v>
      </c>
      <c r="F22" s="18">
        <f>[18]Janeiro!$F$9</f>
        <v>96</v>
      </c>
      <c r="G22" s="18">
        <f>[18]Janeiro!$F$10</f>
        <v>89</v>
      </c>
      <c r="H22" s="18">
        <f>[18]Janeiro!$F$11</f>
        <v>89</v>
      </c>
      <c r="I22" s="18">
        <f>[18]Janeiro!$F$12</f>
        <v>90</v>
      </c>
      <c r="J22" s="18">
        <f>[18]Janeiro!$F$13</f>
        <v>95</v>
      </c>
      <c r="K22" s="18">
        <f>[18]Janeiro!$F$14</f>
        <v>92</v>
      </c>
      <c r="L22" s="18">
        <f>[18]Janeiro!$F$15</f>
        <v>91</v>
      </c>
      <c r="M22" s="18">
        <f>[18]Janeiro!$F$16</f>
        <v>93</v>
      </c>
      <c r="N22" s="18">
        <f>[18]Janeiro!$F$17</f>
        <v>94</v>
      </c>
      <c r="O22" s="18">
        <f>[18]Janeiro!$F$18</f>
        <v>95</v>
      </c>
      <c r="P22" s="18">
        <f>[18]Janeiro!$F$19</f>
        <v>95</v>
      </c>
      <c r="Q22" s="18">
        <f>[18]Janeiro!$F$20</f>
        <v>92</v>
      </c>
      <c r="R22" s="18">
        <f>[18]Janeiro!$F$21</f>
        <v>92</v>
      </c>
      <c r="S22" s="18">
        <f>[18]Janeiro!$F$22</f>
        <v>95</v>
      </c>
      <c r="T22" s="18">
        <f>[18]Janeiro!$F$23</f>
        <v>95</v>
      </c>
      <c r="U22" s="18">
        <f>[18]Janeiro!$F$24</f>
        <v>94</v>
      </c>
      <c r="V22" s="18">
        <f>[18]Janeiro!$F$25</f>
        <v>93</v>
      </c>
      <c r="W22" s="18">
        <f>[18]Janeiro!$F$26</f>
        <v>92</v>
      </c>
      <c r="X22" s="17">
        <f>[18]Janeiro!$F$27</f>
        <v>89</v>
      </c>
      <c r="Y22" s="18">
        <f>[18]Janeiro!$F$28</f>
        <v>94</v>
      </c>
      <c r="Z22" s="18">
        <f>[18]Janeiro!$F$29</f>
        <v>92</v>
      </c>
      <c r="AA22" s="18">
        <f>[18]Janeiro!$F$30</f>
        <v>95</v>
      </c>
      <c r="AB22" s="18">
        <f>[18]Janeiro!$F$31</f>
        <v>96</v>
      </c>
      <c r="AC22" s="18">
        <f>[18]Janeiro!$F$32</f>
        <v>94</v>
      </c>
      <c r="AD22" s="18">
        <f>[18]Janeiro!$F$33</f>
        <v>93</v>
      </c>
      <c r="AE22" s="18">
        <f>[18]Janeiro!$F$34</f>
        <v>93</v>
      </c>
      <c r="AF22" s="18">
        <f>[18]Janeiro!$F$35</f>
        <v>93</v>
      </c>
      <c r="AG22" s="32">
        <f t="shared" si="9"/>
        <v>96</v>
      </c>
      <c r="AH22" s="35">
        <f t="shared" si="10"/>
        <v>92.935483870967744</v>
      </c>
    </row>
    <row r="23" spans="1:36" ht="17.100000000000001" customHeight="1" x14ac:dyDescent="0.2">
      <c r="A23" s="15" t="s">
        <v>13</v>
      </c>
      <c r="B23" s="18">
        <f>[19]Janeiro!$F$5</f>
        <v>91</v>
      </c>
      <c r="C23" s="18">
        <f>[19]Janeiro!$F$6</f>
        <v>93</v>
      </c>
      <c r="D23" s="18">
        <f>[19]Janeiro!$F$7</f>
        <v>94</v>
      </c>
      <c r="E23" s="18">
        <f>[19]Janeiro!$F$8</f>
        <v>94</v>
      </c>
      <c r="F23" s="18">
        <f>[19]Janeiro!$F$9</f>
        <v>96</v>
      </c>
      <c r="G23" s="18">
        <f>[19]Janeiro!$F$10</f>
        <v>93</v>
      </c>
      <c r="H23" s="18">
        <f>[19]Janeiro!$F$11</f>
        <v>92</v>
      </c>
      <c r="I23" s="18">
        <f>[19]Janeiro!$F$12</f>
        <v>94</v>
      </c>
      <c r="J23" s="18">
        <f>[19]Janeiro!$F$13</f>
        <v>95</v>
      </c>
      <c r="K23" s="18">
        <f>[19]Janeiro!$F$14</f>
        <v>96</v>
      </c>
      <c r="L23" s="18">
        <f>[19]Janeiro!$F$15</f>
        <v>96</v>
      </c>
      <c r="M23" s="18">
        <f>[19]Janeiro!$F$16</f>
        <v>95</v>
      </c>
      <c r="N23" s="18">
        <f>[19]Janeiro!$F$17</f>
        <v>95</v>
      </c>
      <c r="O23" s="18">
        <f>[19]Janeiro!$F$18</f>
        <v>96</v>
      </c>
      <c r="P23" s="18">
        <f>[19]Janeiro!$F$19</f>
        <v>91</v>
      </c>
      <c r="Q23" s="18">
        <f>[19]Janeiro!$F$20</f>
        <v>92</v>
      </c>
      <c r="R23" s="18">
        <f>[19]Janeiro!$F$21</f>
        <v>96</v>
      </c>
      <c r="S23" s="18">
        <f>[19]Janeiro!$F$22</f>
        <v>94</v>
      </c>
      <c r="T23" s="18">
        <f>[19]Janeiro!$F$23</f>
        <v>95</v>
      </c>
      <c r="U23" s="18">
        <f>[19]Janeiro!$F$24</f>
        <v>96</v>
      </c>
      <c r="V23" s="18">
        <f>[19]Janeiro!$F$25</f>
        <v>95</v>
      </c>
      <c r="W23" s="18">
        <f>[19]Janeiro!$F$26</f>
        <v>94</v>
      </c>
      <c r="X23" s="18">
        <f>[19]Janeiro!$F$27</f>
        <v>90</v>
      </c>
      <c r="Y23" s="18">
        <f>[19]Janeiro!$F$28</f>
        <v>95</v>
      </c>
      <c r="Z23" s="18">
        <f>[19]Janeiro!$F$29</f>
        <v>96</v>
      </c>
      <c r="AA23" s="18">
        <f>[19]Janeiro!$F$30</f>
        <v>96</v>
      </c>
      <c r="AB23" s="18">
        <f>[19]Janeiro!$F$31</f>
        <v>95</v>
      </c>
      <c r="AC23" s="18">
        <f>[19]Janeiro!$F$32</f>
        <v>94</v>
      </c>
      <c r="AD23" s="18">
        <f>[19]Janeiro!$F$33</f>
        <v>93</v>
      </c>
      <c r="AE23" s="18">
        <f>[19]Janeiro!$F$34</f>
        <v>93</v>
      </c>
      <c r="AF23" s="18">
        <f>[19]Janeiro!$F$35</f>
        <v>96</v>
      </c>
      <c r="AG23" s="32">
        <f t="shared" si="9"/>
        <v>96</v>
      </c>
      <c r="AH23" s="35">
        <f t="shared" si="10"/>
        <v>94.225806451612897</v>
      </c>
    </row>
    <row r="24" spans="1:36" ht="17.100000000000001" customHeight="1" x14ac:dyDescent="0.2">
      <c r="A24" s="15" t="s">
        <v>14</v>
      </c>
      <c r="B24" s="18">
        <f>[20]Janeiro!$F$5</f>
        <v>93</v>
      </c>
      <c r="C24" s="18">
        <f>[20]Janeiro!$F$6</f>
        <v>92</v>
      </c>
      <c r="D24" s="18">
        <f>[20]Janeiro!$F$7</f>
        <v>93</v>
      </c>
      <c r="E24" s="18">
        <f>[20]Janeiro!$F$8</f>
        <v>91</v>
      </c>
      <c r="F24" s="18">
        <f>[20]Janeiro!$F$9</f>
        <v>89</v>
      </c>
      <c r="G24" s="18">
        <f>[20]Janeiro!$F$10</f>
        <v>91</v>
      </c>
      <c r="H24" s="18">
        <f>[20]Janeiro!$F$11</f>
        <v>94</v>
      </c>
      <c r="I24" s="18">
        <f>[20]Janeiro!$F$12</f>
        <v>92</v>
      </c>
      <c r="J24" s="18">
        <f>[20]Janeiro!$F$13</f>
        <v>90</v>
      </c>
      <c r="K24" s="18">
        <f>[20]Janeiro!$F$14</f>
        <v>89</v>
      </c>
      <c r="L24" s="18">
        <f>[20]Janeiro!$F$15</f>
        <v>78</v>
      </c>
      <c r="M24" s="18">
        <f>[20]Janeiro!$F$16</f>
        <v>85</v>
      </c>
      <c r="N24" s="18">
        <f>[20]Janeiro!$F$17</f>
        <v>91</v>
      </c>
      <c r="O24" s="18">
        <f>[20]Janeiro!$F$18</f>
        <v>94</v>
      </c>
      <c r="P24" s="18">
        <f>[20]Janeiro!$F$19</f>
        <v>93</v>
      </c>
      <c r="Q24" s="18">
        <f>[20]Janeiro!$F$20</f>
        <v>92</v>
      </c>
      <c r="R24" s="18">
        <f>[20]Janeiro!$F$21</f>
        <v>90</v>
      </c>
      <c r="S24" s="18">
        <f>[20]Janeiro!$F$22</f>
        <v>93</v>
      </c>
      <c r="T24" s="18">
        <f>[20]Janeiro!$F$23</f>
        <v>92</v>
      </c>
      <c r="U24" s="18">
        <f>[20]Janeiro!$F$24</f>
        <v>90</v>
      </c>
      <c r="V24" s="18">
        <f>[20]Janeiro!$F$25</f>
        <v>93</v>
      </c>
      <c r="W24" s="18">
        <f>[20]Janeiro!$F$26</f>
        <v>91</v>
      </c>
      <c r="X24" s="18">
        <f>[20]Janeiro!$F$27</f>
        <v>89</v>
      </c>
      <c r="Y24" s="18">
        <f>[20]Janeiro!$F$28</f>
        <v>92</v>
      </c>
      <c r="Z24" s="18">
        <f>[20]Janeiro!$F$29</f>
        <v>94</v>
      </c>
      <c r="AA24" s="18">
        <f>[20]Janeiro!$F$30</f>
        <v>94</v>
      </c>
      <c r="AB24" s="18">
        <f>[20]Janeiro!$F$31</f>
        <v>93</v>
      </c>
      <c r="AC24" s="18">
        <f>[20]Janeiro!$F$32</f>
        <v>95</v>
      </c>
      <c r="AD24" s="18">
        <f>[20]Janeiro!$F$33</f>
        <v>90</v>
      </c>
      <c r="AE24" s="18">
        <f>[20]Janeiro!$F$34</f>
        <v>88</v>
      </c>
      <c r="AF24" s="18">
        <f>[20]Janeiro!$F$35</f>
        <v>88</v>
      </c>
      <c r="AG24" s="32">
        <f t="shared" si="9"/>
        <v>95</v>
      </c>
      <c r="AH24" s="35">
        <f t="shared" si="10"/>
        <v>90.935483870967744</v>
      </c>
    </row>
    <row r="25" spans="1:36" ht="17.100000000000001" customHeight="1" x14ac:dyDescent="0.2">
      <c r="A25" s="15" t="s">
        <v>15</v>
      </c>
      <c r="B25" s="18">
        <f>[21]Janeiro!$F$5</f>
        <v>94</v>
      </c>
      <c r="C25" s="18">
        <f>[21]Janeiro!$F$6</f>
        <v>91</v>
      </c>
      <c r="D25" s="18">
        <f>[21]Janeiro!$F$7</f>
        <v>86</v>
      </c>
      <c r="E25" s="18">
        <f>[21]Janeiro!$F$8</f>
        <v>97</v>
      </c>
      <c r="F25" s="18">
        <f>[21]Janeiro!$F$9</f>
        <v>99</v>
      </c>
      <c r="G25" s="18">
        <f>[21]Janeiro!$F$10</f>
        <v>95</v>
      </c>
      <c r="H25" s="18">
        <f>[21]Janeiro!$F$11</f>
        <v>92</v>
      </c>
      <c r="I25" s="18">
        <f>[21]Janeiro!$F$12</f>
        <v>93</v>
      </c>
      <c r="J25" s="18">
        <f>[21]Janeiro!$F$13</f>
        <v>94</v>
      </c>
      <c r="K25" s="18">
        <f>[21]Janeiro!$F$14</f>
        <v>93</v>
      </c>
      <c r="L25" s="18">
        <f>[21]Janeiro!$F$15</f>
        <v>95</v>
      </c>
      <c r="M25" s="18">
        <f>[21]Janeiro!$F$16</f>
        <v>96</v>
      </c>
      <c r="N25" s="18">
        <f>[21]Janeiro!$F$17</f>
        <v>96</v>
      </c>
      <c r="O25" s="18">
        <f>[21]Janeiro!$F$18</f>
        <v>97</v>
      </c>
      <c r="P25" s="18">
        <f>[21]Janeiro!$F$19</f>
        <v>95</v>
      </c>
      <c r="Q25" s="18">
        <f>[21]Janeiro!$F$20</f>
        <v>98</v>
      </c>
      <c r="R25" s="18">
        <f>[21]Janeiro!$F$21</f>
        <v>99</v>
      </c>
      <c r="S25" s="18">
        <f>[21]Janeiro!$F$22</f>
        <v>98</v>
      </c>
      <c r="T25" s="18">
        <f>[21]Janeiro!$F$23</f>
        <v>94</v>
      </c>
      <c r="U25" s="18">
        <f>[21]Janeiro!$F$24</f>
        <v>91</v>
      </c>
      <c r="V25" s="18">
        <f>[21]Janeiro!$F$25</f>
        <v>92</v>
      </c>
      <c r="W25" s="18">
        <f>[21]Janeiro!$F$26</f>
        <v>95</v>
      </c>
      <c r="X25" s="18">
        <f>[21]Janeiro!$F$27</f>
        <v>91</v>
      </c>
      <c r="Y25" s="18">
        <f>[21]Janeiro!$F$28</f>
        <v>89</v>
      </c>
      <c r="Z25" s="18">
        <f>[21]Janeiro!$F$29</f>
        <v>98</v>
      </c>
      <c r="AA25" s="18">
        <f>[21]Janeiro!$F$30</f>
        <v>100</v>
      </c>
      <c r="AB25" s="18">
        <f>[21]Janeiro!$F$31</f>
        <v>91</v>
      </c>
      <c r="AC25" s="18">
        <f>[21]Janeiro!$F$32</f>
        <v>93</v>
      </c>
      <c r="AD25" s="18">
        <f>[21]Janeiro!$F$33</f>
        <v>75</v>
      </c>
      <c r="AE25" s="18">
        <f>[21]Janeiro!$F$34</f>
        <v>79</v>
      </c>
      <c r="AF25" s="18">
        <f>[21]Janeiro!$F$35</f>
        <v>86</v>
      </c>
      <c r="AG25" s="32">
        <f t="shared" si="9"/>
        <v>100</v>
      </c>
      <c r="AH25" s="35">
        <f t="shared" si="10"/>
        <v>92.967741935483872</v>
      </c>
    </row>
    <row r="26" spans="1:36" ht="17.100000000000001" customHeight="1" x14ac:dyDescent="0.2">
      <c r="A26" s="15" t="s">
        <v>16</v>
      </c>
      <c r="B26" s="48" t="str">
        <f>[22]Janeiro!$F$5</f>
        <v>*</v>
      </c>
      <c r="C26" s="48" t="str">
        <f>[22]Janeiro!$F$6</f>
        <v>*</v>
      </c>
      <c r="D26" s="48" t="str">
        <f>[22]Janeiro!$F$7</f>
        <v>*</v>
      </c>
      <c r="E26" s="48" t="str">
        <f>[22]Janeiro!$F$8</f>
        <v>*</v>
      </c>
      <c r="F26" s="48" t="str">
        <f>[22]Janeiro!$F$9</f>
        <v>*</v>
      </c>
      <c r="G26" s="48" t="str">
        <f>[22]Janeiro!$F$10</f>
        <v>*</v>
      </c>
      <c r="H26" s="48" t="str">
        <f>[22]Janeiro!$F$11</f>
        <v>*</v>
      </c>
      <c r="I26" s="48" t="str">
        <f>[22]Janeiro!$F$12</f>
        <v>*</v>
      </c>
      <c r="J26" s="48" t="str">
        <f>[22]Janeiro!$F$13</f>
        <v>*</v>
      </c>
      <c r="K26" s="48" t="str">
        <f>[22]Janeiro!$F$14</f>
        <v>*</v>
      </c>
      <c r="L26" s="48" t="str">
        <f>[22]Janeiro!$F$15</f>
        <v>*</v>
      </c>
      <c r="M26" s="48" t="str">
        <f>[22]Janeiro!$F$16</f>
        <v>*</v>
      </c>
      <c r="N26" s="48" t="str">
        <f>[22]Janeiro!$F$17</f>
        <v>*</v>
      </c>
      <c r="O26" s="48" t="str">
        <f>[22]Janeiro!$F$18</f>
        <v>*</v>
      </c>
      <c r="P26" s="48" t="str">
        <f>[22]Janeiro!$F$19</f>
        <v>*</v>
      </c>
      <c r="Q26" s="48" t="str">
        <f>[22]Janeiro!$F$20</f>
        <v>*</v>
      </c>
      <c r="R26" s="48" t="str">
        <f>[22]Janeiro!$F$21</f>
        <v>*</v>
      </c>
      <c r="S26" s="48" t="str">
        <f>[22]Janeiro!$F$22</f>
        <v>*</v>
      </c>
      <c r="T26" s="48" t="str">
        <f>[22]Janeiro!$F$23</f>
        <v>*</v>
      </c>
      <c r="U26" s="48" t="str">
        <f>[22]Janeiro!$F$24</f>
        <v>*</v>
      </c>
      <c r="V26" s="48" t="str">
        <f>[22]Janeiro!$F$25</f>
        <v>*</v>
      </c>
      <c r="W26" s="48" t="str">
        <f>[22]Janeiro!$F$26</f>
        <v>*</v>
      </c>
      <c r="X26" s="48" t="str">
        <f>[22]Janeiro!$F$27</f>
        <v>*</v>
      </c>
      <c r="Y26" s="48" t="str">
        <f>[22]Janeiro!$F$28</f>
        <v>*</v>
      </c>
      <c r="Z26" s="48" t="str">
        <f>[22]Janeiro!$F$29</f>
        <v>*</v>
      </c>
      <c r="AA26" s="48" t="str">
        <f>[22]Janeiro!$F$30</f>
        <v>*</v>
      </c>
      <c r="AB26" s="48" t="str">
        <f>[22]Janeiro!$F$31</f>
        <v>*</v>
      </c>
      <c r="AC26" s="48" t="str">
        <f>[22]Janeiro!$F$32</f>
        <v>*</v>
      </c>
      <c r="AD26" s="48" t="str">
        <f>[22]Janeiro!$F$33</f>
        <v>*</v>
      </c>
      <c r="AE26" s="48" t="str">
        <f>[22]Janeiro!$F$34</f>
        <v>*</v>
      </c>
      <c r="AF26" s="48" t="str">
        <f>[22]Janeiro!$F$35</f>
        <v>*</v>
      </c>
      <c r="AG26" s="58" t="s">
        <v>63</v>
      </c>
      <c r="AH26" s="56" t="s">
        <v>63</v>
      </c>
    </row>
    <row r="27" spans="1:36" ht="17.100000000000001" customHeight="1" x14ac:dyDescent="0.2">
      <c r="A27" s="15" t="s">
        <v>17</v>
      </c>
      <c r="B27" s="18">
        <f>[23]Janeiro!$F$5</f>
        <v>92</v>
      </c>
      <c r="C27" s="18">
        <f>[23]Janeiro!$F$6</f>
        <v>92</v>
      </c>
      <c r="D27" s="18">
        <f>[23]Janeiro!$F$7</f>
        <v>93</v>
      </c>
      <c r="E27" s="18">
        <f>[23]Janeiro!$F$8</f>
        <v>96</v>
      </c>
      <c r="F27" s="18">
        <f>[23]Janeiro!$F$9</f>
        <v>97</v>
      </c>
      <c r="G27" s="18">
        <f>[23]Janeiro!$F$10</f>
        <v>94</v>
      </c>
      <c r="H27" s="18">
        <f>[23]Janeiro!$F$11</f>
        <v>95</v>
      </c>
      <c r="I27" s="18">
        <f>[23]Janeiro!$F$12</f>
        <v>96</v>
      </c>
      <c r="J27" s="18">
        <f>[23]Janeiro!$F$13</f>
        <v>95</v>
      </c>
      <c r="K27" s="18">
        <f>[23]Janeiro!$F$14</f>
        <v>95</v>
      </c>
      <c r="L27" s="18">
        <f>[23]Janeiro!$F$15</f>
        <v>95</v>
      </c>
      <c r="M27" s="18">
        <f>[23]Janeiro!$F$16</f>
        <v>96</v>
      </c>
      <c r="N27" s="18">
        <f>[23]Janeiro!$F$17</f>
        <v>96</v>
      </c>
      <c r="O27" s="18">
        <f>[23]Janeiro!$F$18</f>
        <v>96</v>
      </c>
      <c r="P27" s="18">
        <f>[23]Janeiro!$F$19</f>
        <v>95</v>
      </c>
      <c r="Q27" s="18">
        <f>[23]Janeiro!$F$20</f>
        <v>96</v>
      </c>
      <c r="R27" s="18">
        <f>[23]Janeiro!$F$21</f>
        <v>96</v>
      </c>
      <c r="S27" s="18">
        <f>[23]Janeiro!$F$22</f>
        <v>96</v>
      </c>
      <c r="T27" s="18">
        <f>[23]Janeiro!$F$23</f>
        <v>96</v>
      </c>
      <c r="U27" s="18">
        <f>[23]Janeiro!$F$24</f>
        <v>96</v>
      </c>
      <c r="V27" s="18">
        <f>[23]Janeiro!$F$25</f>
        <v>93</v>
      </c>
      <c r="W27" s="18">
        <f>[23]Janeiro!$F$26</f>
        <v>96</v>
      </c>
      <c r="X27" s="18">
        <f>[23]Janeiro!$F$27</f>
        <v>95</v>
      </c>
      <c r="Y27" s="18">
        <f>[23]Janeiro!$F$28</f>
        <v>94</v>
      </c>
      <c r="Z27" s="18">
        <f>[23]Janeiro!$F$29</f>
        <v>97</v>
      </c>
      <c r="AA27" s="18">
        <f>[23]Janeiro!$F$30</f>
        <v>96</v>
      </c>
      <c r="AB27" s="18">
        <f>[23]Janeiro!$F$31</f>
        <v>96</v>
      </c>
      <c r="AC27" s="18">
        <f>[23]Janeiro!$F$32</f>
        <v>96</v>
      </c>
      <c r="AD27" s="18">
        <f>[23]Janeiro!$F$33</f>
        <v>96</v>
      </c>
      <c r="AE27" s="18">
        <f>[23]Janeiro!$F$34</f>
        <v>96</v>
      </c>
      <c r="AF27" s="18">
        <f>[23]Janeiro!$F$35</f>
        <v>96</v>
      </c>
      <c r="AG27" s="32">
        <f t="shared" si="9"/>
        <v>97</v>
      </c>
      <c r="AH27" s="35">
        <f t="shared" si="10"/>
        <v>95.290322580645167</v>
      </c>
    </row>
    <row r="28" spans="1:36" ht="17.100000000000001" customHeight="1" x14ac:dyDescent="0.2">
      <c r="A28" s="15" t="s">
        <v>18</v>
      </c>
      <c r="B28" s="18">
        <f>[24]Janeiro!$F$5</f>
        <v>96</v>
      </c>
      <c r="C28" s="18">
        <f>[24]Janeiro!$F$6</f>
        <v>97</v>
      </c>
      <c r="D28" s="18">
        <f>[24]Janeiro!$F$7</f>
        <v>95</v>
      </c>
      <c r="E28" s="18">
        <f>[24]Janeiro!$F$8</f>
        <v>97</v>
      </c>
      <c r="F28" s="18">
        <f>[24]Janeiro!$F$9</f>
        <v>97</v>
      </c>
      <c r="G28" s="18">
        <f>[24]Janeiro!$F$10</f>
        <v>94</v>
      </c>
      <c r="H28" s="18">
        <f>[24]Janeiro!$F$11</f>
        <v>97</v>
      </c>
      <c r="I28" s="18">
        <f>[24]Janeiro!$F$12</f>
        <v>97</v>
      </c>
      <c r="J28" s="18">
        <f>[24]Janeiro!$F$13</f>
        <v>97</v>
      </c>
      <c r="K28" s="18">
        <f>[24]Janeiro!$F$14</f>
        <v>96</v>
      </c>
      <c r="L28" s="18">
        <f>[24]Janeiro!$F$15</f>
        <v>96</v>
      </c>
      <c r="M28" s="18">
        <f>[24]Janeiro!$F$16</f>
        <v>97</v>
      </c>
      <c r="N28" s="18">
        <f>[24]Janeiro!$F$17</f>
        <v>97</v>
      </c>
      <c r="O28" s="18">
        <f>[24]Janeiro!$F$18</f>
        <v>97</v>
      </c>
      <c r="P28" s="18">
        <f>[24]Janeiro!$F$19</f>
        <v>97</v>
      </c>
      <c r="Q28" s="18">
        <f>[24]Janeiro!$F$20</f>
        <v>98</v>
      </c>
      <c r="R28" s="18">
        <f>[24]Janeiro!$F$21</f>
        <v>97</v>
      </c>
      <c r="S28" s="18">
        <f>[24]Janeiro!$F$22</f>
        <v>97</v>
      </c>
      <c r="T28" s="18">
        <f>[24]Janeiro!$F$23</f>
        <v>97</v>
      </c>
      <c r="U28" s="18">
        <f>[24]Janeiro!$F$24</f>
        <v>98</v>
      </c>
      <c r="V28" s="18">
        <f>[24]Janeiro!$F$25</f>
        <v>97</v>
      </c>
      <c r="W28" s="18">
        <f>[24]Janeiro!$F$26</f>
        <v>98</v>
      </c>
      <c r="X28" s="18">
        <f>[24]Janeiro!$F$27</f>
        <v>97</v>
      </c>
      <c r="Y28" s="18">
        <f>[24]Janeiro!$F$28</f>
        <v>97</v>
      </c>
      <c r="Z28" s="18">
        <f>[24]Janeiro!$F$29</f>
        <v>98</v>
      </c>
      <c r="AA28" s="18">
        <f>[24]Janeiro!$F$30</f>
        <v>98</v>
      </c>
      <c r="AB28" s="18">
        <f>[24]Janeiro!$F$31</f>
        <v>98</v>
      </c>
      <c r="AC28" s="18">
        <f>[24]Janeiro!$F$32</f>
        <v>96</v>
      </c>
      <c r="AD28" s="18">
        <f>[24]Janeiro!$F$33</f>
        <v>96</v>
      </c>
      <c r="AE28" s="18">
        <f>[24]Janeiro!$F$34</f>
        <v>95</v>
      </c>
      <c r="AF28" s="18">
        <f>[24]Janeiro!$F$35</f>
        <v>96</v>
      </c>
      <c r="AG28" s="32">
        <f t="shared" si="9"/>
        <v>98</v>
      </c>
      <c r="AH28" s="35">
        <f t="shared" si="10"/>
        <v>96.774193548387103</v>
      </c>
    </row>
    <row r="29" spans="1:36" ht="17.100000000000001" customHeight="1" x14ac:dyDescent="0.2">
      <c r="A29" s="15" t="s">
        <v>19</v>
      </c>
      <c r="B29" s="18">
        <f>[25]Janeiro!$F$5</f>
        <v>94</v>
      </c>
      <c r="C29" s="18">
        <f>[25]Janeiro!$F$6</f>
        <v>92</v>
      </c>
      <c r="D29" s="18">
        <f>[25]Janeiro!$F$7</f>
        <v>95</v>
      </c>
      <c r="E29" s="18">
        <f>[25]Janeiro!$F$8</f>
        <v>95</v>
      </c>
      <c r="F29" s="18">
        <f>[25]Janeiro!$F$9</f>
        <v>95</v>
      </c>
      <c r="G29" s="18">
        <f>[25]Janeiro!$F$10</f>
        <v>94</v>
      </c>
      <c r="H29" s="18">
        <f>[25]Janeiro!$F$11</f>
        <v>94</v>
      </c>
      <c r="I29" s="18">
        <f>[25]Janeiro!$F$12</f>
        <v>94</v>
      </c>
      <c r="J29" s="18">
        <f>[25]Janeiro!$F$13</f>
        <v>95</v>
      </c>
      <c r="K29" s="18">
        <f>[25]Janeiro!$F$14</f>
        <v>90</v>
      </c>
      <c r="L29" s="18">
        <f>[25]Janeiro!$F$15</f>
        <v>83</v>
      </c>
      <c r="M29" s="18">
        <f>[25]Janeiro!$F$16</f>
        <v>96</v>
      </c>
      <c r="N29" s="18">
        <f>[25]Janeiro!$F$17</f>
        <v>96</v>
      </c>
      <c r="O29" s="18">
        <f>[25]Janeiro!$F$18</f>
        <v>95</v>
      </c>
      <c r="P29" s="18">
        <f>[25]Janeiro!$F$19</f>
        <v>95</v>
      </c>
      <c r="Q29" s="18">
        <f>[25]Janeiro!$F$20</f>
        <v>96</v>
      </c>
      <c r="R29" s="18">
        <f>[25]Janeiro!$F$21</f>
        <v>95</v>
      </c>
      <c r="S29" s="18">
        <f>[25]Janeiro!$F$22</f>
        <v>92</v>
      </c>
      <c r="T29" s="18">
        <f>[25]Janeiro!$F$23</f>
        <v>92</v>
      </c>
      <c r="U29" s="18">
        <f>[25]Janeiro!$F$24</f>
        <v>91</v>
      </c>
      <c r="V29" s="18">
        <f>[25]Janeiro!$F$25</f>
        <v>79</v>
      </c>
      <c r="W29" s="18">
        <f>[25]Janeiro!$F$26</f>
        <v>90</v>
      </c>
      <c r="X29" s="18">
        <f>[25]Janeiro!$F$27</f>
        <v>92</v>
      </c>
      <c r="Y29" s="18">
        <f>[25]Janeiro!$F$28</f>
        <v>92</v>
      </c>
      <c r="Z29" s="18">
        <f>[25]Janeiro!$F$29</f>
        <v>94</v>
      </c>
      <c r="AA29" s="18">
        <f>[25]Janeiro!$F$30</f>
        <v>96</v>
      </c>
      <c r="AB29" s="18">
        <f>[25]Janeiro!$F$31</f>
        <v>94</v>
      </c>
      <c r="AC29" s="18">
        <f>[25]Janeiro!$F$32</f>
        <v>90</v>
      </c>
      <c r="AD29" s="18">
        <f>[25]Janeiro!$F$33</f>
        <v>89</v>
      </c>
      <c r="AE29" s="18">
        <f>[25]Janeiro!$F$34</f>
        <v>85</v>
      </c>
      <c r="AF29" s="18">
        <f>[25]Janeiro!$F$35</f>
        <v>86</v>
      </c>
      <c r="AG29" s="32">
        <f t="shared" si="9"/>
        <v>96</v>
      </c>
      <c r="AH29" s="35">
        <f>AVERAGE(B29:AF29)</f>
        <v>92.129032258064512</v>
      </c>
    </row>
    <row r="30" spans="1:36" ht="17.100000000000001" customHeight="1" x14ac:dyDescent="0.2">
      <c r="A30" s="15" t="s">
        <v>31</v>
      </c>
      <c r="B30" s="18">
        <f>[26]Janeiro!$F$5</f>
        <v>89</v>
      </c>
      <c r="C30" s="18">
        <f>[26]Janeiro!$F$6</f>
        <v>90</v>
      </c>
      <c r="D30" s="18">
        <f>[26]Janeiro!$F$7</f>
        <v>86</v>
      </c>
      <c r="E30" s="18">
        <f>[26]Janeiro!$F$8</f>
        <v>93</v>
      </c>
      <c r="F30" s="18">
        <f>[26]Janeiro!$F$9</f>
        <v>95</v>
      </c>
      <c r="G30" s="18">
        <f>[26]Janeiro!$F$10</f>
        <v>89</v>
      </c>
      <c r="H30" s="18">
        <f>[26]Janeiro!$F$11</f>
        <v>86</v>
      </c>
      <c r="I30" s="18">
        <f>[26]Janeiro!$F$12</f>
        <v>91</v>
      </c>
      <c r="J30" s="18">
        <f>[26]Janeiro!$F$13</f>
        <v>91</v>
      </c>
      <c r="K30" s="18">
        <f>[26]Janeiro!$F$14</f>
        <v>84</v>
      </c>
      <c r="L30" s="18">
        <f>[26]Janeiro!$F$15</f>
        <v>89</v>
      </c>
      <c r="M30" s="18">
        <f>[26]Janeiro!$F$16</f>
        <v>92</v>
      </c>
      <c r="N30" s="18">
        <f>[26]Janeiro!$F$17</f>
        <v>95</v>
      </c>
      <c r="O30" s="18">
        <f>[26]Janeiro!$F$18</f>
        <v>95</v>
      </c>
      <c r="P30" s="18">
        <f>[26]Janeiro!$F$19</f>
        <v>95</v>
      </c>
      <c r="Q30" s="18">
        <f>[26]Janeiro!$F$20</f>
        <v>92</v>
      </c>
      <c r="R30" s="18">
        <f>[26]Janeiro!$F$21</f>
        <v>95</v>
      </c>
      <c r="S30" s="18">
        <f>[26]Janeiro!$F$22</f>
        <v>95</v>
      </c>
      <c r="T30" s="18">
        <f>[26]Janeiro!$F$23</f>
        <v>95</v>
      </c>
      <c r="U30" s="18">
        <f>[26]Janeiro!$F$24</f>
        <v>95</v>
      </c>
      <c r="V30" s="18">
        <f>[26]Janeiro!$F$25</f>
        <v>93</v>
      </c>
      <c r="W30" s="18">
        <f>[26]Janeiro!$F$26</f>
        <v>95</v>
      </c>
      <c r="X30" s="18">
        <f>[26]Janeiro!$F$27</f>
        <v>93</v>
      </c>
      <c r="Y30" s="18">
        <f>[26]Janeiro!$F$28</f>
        <v>93</v>
      </c>
      <c r="Z30" s="18">
        <f>[26]Janeiro!$F$29</f>
        <v>94</v>
      </c>
      <c r="AA30" s="18">
        <f>[26]Janeiro!$F$30</f>
        <v>95</v>
      </c>
      <c r="AB30" s="18">
        <f>[26]Janeiro!$F$31</f>
        <v>95</v>
      </c>
      <c r="AC30" s="18">
        <f>[26]Janeiro!$F$32</f>
        <v>94</v>
      </c>
      <c r="AD30" s="18">
        <f>[26]Janeiro!$F$33</f>
        <v>90</v>
      </c>
      <c r="AE30" s="18">
        <f>[26]Janeiro!$F$34</f>
        <v>89</v>
      </c>
      <c r="AF30" s="18">
        <f>[26]Janeiro!$F$35</f>
        <v>86</v>
      </c>
      <c r="AG30" s="32">
        <f>MAX(B30:AF30)</f>
        <v>95</v>
      </c>
      <c r="AH30" s="35">
        <f t="shared" si="10"/>
        <v>91.903225806451616</v>
      </c>
    </row>
    <row r="31" spans="1:36" ht="17.100000000000001" customHeight="1" x14ac:dyDescent="0.2">
      <c r="A31" s="15" t="s">
        <v>51</v>
      </c>
      <c r="B31" s="18">
        <f>[27]Janeiro!$F$5</f>
        <v>93</v>
      </c>
      <c r="C31" s="18">
        <f>[27]Janeiro!$F$6</f>
        <v>93</v>
      </c>
      <c r="D31" s="18">
        <f>[27]Janeiro!$F$7</f>
        <v>86</v>
      </c>
      <c r="E31" s="18">
        <f>[27]Janeiro!$F$8</f>
        <v>89</v>
      </c>
      <c r="F31" s="18">
        <f>[27]Janeiro!$F$9</f>
        <v>95</v>
      </c>
      <c r="G31" s="18">
        <f>[27]Janeiro!$F$10</f>
        <v>95</v>
      </c>
      <c r="H31" s="18">
        <f>[27]Janeiro!$F$11</f>
        <v>95</v>
      </c>
      <c r="I31" s="18">
        <f>[27]Janeiro!$F$12</f>
        <v>92</v>
      </c>
      <c r="J31" s="18">
        <f>[27]Janeiro!$F$13</f>
        <v>95</v>
      </c>
      <c r="K31" s="18">
        <f>[27]Janeiro!$F$14</f>
        <v>90</v>
      </c>
      <c r="L31" s="18">
        <f>[27]Janeiro!$F$15</f>
        <v>94</v>
      </c>
      <c r="M31" s="18">
        <f>[27]Janeiro!$F$16</f>
        <v>94</v>
      </c>
      <c r="N31" s="18">
        <f>[27]Janeiro!$F$17</f>
        <v>95</v>
      </c>
      <c r="O31" s="18">
        <f>[27]Janeiro!$F$18</f>
        <v>95</v>
      </c>
      <c r="P31" s="18">
        <f>[27]Janeiro!$F$19</f>
        <v>97</v>
      </c>
      <c r="Q31" s="18">
        <f>[27]Janeiro!$F$20</f>
        <v>94</v>
      </c>
      <c r="R31" s="18">
        <f>[27]Janeiro!$F$21</f>
        <v>92</v>
      </c>
      <c r="S31" s="18">
        <f>[27]Janeiro!$F$22</f>
        <v>95</v>
      </c>
      <c r="T31" s="18">
        <f>[27]Janeiro!$F$23</f>
        <v>96</v>
      </c>
      <c r="U31" s="18">
        <f>[27]Janeiro!$F$24</f>
        <v>95</v>
      </c>
      <c r="V31" s="18">
        <f>[27]Janeiro!$F$25</f>
        <v>97</v>
      </c>
      <c r="W31" s="18">
        <f>[27]Janeiro!$F$26</f>
        <v>96</v>
      </c>
      <c r="X31" s="18">
        <f>[27]Janeiro!$F$27</f>
        <v>95</v>
      </c>
      <c r="Y31" s="18">
        <f>[27]Janeiro!$F$28</f>
        <v>93</v>
      </c>
      <c r="Z31" s="18">
        <f>[27]Janeiro!$F$29</f>
        <v>96</v>
      </c>
      <c r="AA31" s="18">
        <f>[27]Janeiro!$F$30</f>
        <v>96</v>
      </c>
      <c r="AB31" s="18">
        <f>[27]Janeiro!$F$31</f>
        <v>95</v>
      </c>
      <c r="AC31" s="18">
        <f>[27]Janeiro!$F$32</f>
        <v>95</v>
      </c>
      <c r="AD31" s="18">
        <f>[27]Janeiro!$F$33</f>
        <v>91</v>
      </c>
      <c r="AE31" s="59">
        <f>[27]Janeiro!$F$34</f>
        <v>95</v>
      </c>
      <c r="AF31" s="59">
        <f>[27]Janeiro!$F$35</f>
        <v>92</v>
      </c>
      <c r="AG31" s="32">
        <f>MAX(B31:AF31)</f>
        <v>97</v>
      </c>
      <c r="AH31" s="35">
        <f>AVERAGE(B31:AF31)</f>
        <v>93.903225806451616</v>
      </c>
    </row>
    <row r="32" spans="1:36" ht="17.100000000000001" customHeight="1" x14ac:dyDescent="0.2">
      <c r="A32" s="15" t="s">
        <v>20</v>
      </c>
      <c r="B32" s="18">
        <f>[28]Janeiro!$F$5</f>
        <v>94</v>
      </c>
      <c r="C32" s="18">
        <f>[28]Janeiro!$F$6</f>
        <v>89</v>
      </c>
      <c r="D32" s="18">
        <f>[28]Janeiro!$F$7</f>
        <v>85</v>
      </c>
      <c r="E32" s="18">
        <f>[28]Janeiro!$F$8</f>
        <v>86</v>
      </c>
      <c r="F32" s="18">
        <f>[28]Janeiro!$F$9</f>
        <v>86</v>
      </c>
      <c r="G32" s="18">
        <f>[28]Janeiro!$F$10</f>
        <v>82</v>
      </c>
      <c r="H32" s="18">
        <f>[28]Janeiro!$F$11</f>
        <v>87</v>
      </c>
      <c r="I32" s="18">
        <f>[28]Janeiro!$F$12</f>
        <v>87</v>
      </c>
      <c r="J32" s="18">
        <f>[28]Janeiro!$F$13</f>
        <v>93</v>
      </c>
      <c r="K32" s="18">
        <f>[28]Janeiro!$F$14</f>
        <v>86</v>
      </c>
      <c r="L32" s="18">
        <f>[28]Janeiro!$F$15</f>
        <v>78</v>
      </c>
      <c r="M32" s="18">
        <f>[28]Janeiro!$F$16</f>
        <v>93</v>
      </c>
      <c r="N32" s="18">
        <f>[28]Janeiro!$F$17</f>
        <v>94</v>
      </c>
      <c r="O32" s="18">
        <f>[28]Janeiro!$F$18</f>
        <v>93</v>
      </c>
      <c r="P32" s="18">
        <f>[28]Janeiro!$F$19</f>
        <v>92</v>
      </c>
      <c r="Q32" s="18">
        <f>[28]Janeiro!$F$20</f>
        <v>95</v>
      </c>
      <c r="R32" s="18">
        <f>[28]Janeiro!$F$21</f>
        <v>89</v>
      </c>
      <c r="S32" s="18">
        <f>[28]Janeiro!$F$22</f>
        <v>89</v>
      </c>
      <c r="T32" s="18">
        <f>[28]Janeiro!$F$23</f>
        <v>84</v>
      </c>
      <c r="U32" s="18">
        <f>[28]Janeiro!$F$24</f>
        <v>84</v>
      </c>
      <c r="V32" s="18">
        <f>[28]Janeiro!$F$25</f>
        <v>83</v>
      </c>
      <c r="W32" s="18">
        <f>[28]Janeiro!$F$26</f>
        <v>85</v>
      </c>
      <c r="X32" s="18">
        <f>[28]Janeiro!$F$27</f>
        <v>87</v>
      </c>
      <c r="Y32" s="18">
        <f>[28]Janeiro!$F$28</f>
        <v>83</v>
      </c>
      <c r="Z32" s="18">
        <f>[28]Janeiro!$F$29</f>
        <v>92</v>
      </c>
      <c r="AA32" s="18">
        <f>[28]Janeiro!$F$30</f>
        <v>94</v>
      </c>
      <c r="AB32" s="18">
        <f>[28]Janeiro!$F$31</f>
        <v>91</v>
      </c>
      <c r="AC32" s="18">
        <f>[28]Janeiro!$F$32</f>
        <v>93</v>
      </c>
      <c r="AD32" s="18">
        <f>[28]Janeiro!$F$33</f>
        <v>84</v>
      </c>
      <c r="AE32" s="18">
        <f>[28]Janeiro!$F$34</f>
        <v>79</v>
      </c>
      <c r="AF32" s="18">
        <f>[28]Janeiro!$F$35</f>
        <v>79</v>
      </c>
      <c r="AG32" s="32">
        <f>MAX(B32:AF32)</f>
        <v>95</v>
      </c>
      <c r="AH32" s="35">
        <f>AVERAGE(B32:AF32)</f>
        <v>87.612903225806448</v>
      </c>
    </row>
    <row r="33" spans="1:35" s="5" customFormat="1" ht="17.100000000000001" customHeight="1" x14ac:dyDescent="0.2">
      <c r="A33" s="28" t="s">
        <v>33</v>
      </c>
      <c r="B33" s="29">
        <f t="shared" ref="B33:AG33" si="11">MAX(B5:B32)</f>
        <v>99</v>
      </c>
      <c r="C33" s="29">
        <f t="shared" si="11"/>
        <v>100</v>
      </c>
      <c r="D33" s="29">
        <f t="shared" si="11"/>
        <v>98</v>
      </c>
      <c r="E33" s="29">
        <f t="shared" si="11"/>
        <v>100</v>
      </c>
      <c r="F33" s="29">
        <f t="shared" si="11"/>
        <v>100</v>
      </c>
      <c r="G33" s="29">
        <f t="shared" si="11"/>
        <v>99</v>
      </c>
      <c r="H33" s="29">
        <f t="shared" si="11"/>
        <v>99</v>
      </c>
      <c r="I33" s="29">
        <f t="shared" si="11"/>
        <v>100</v>
      </c>
      <c r="J33" s="29">
        <f t="shared" si="11"/>
        <v>100</v>
      </c>
      <c r="K33" s="29">
        <f t="shared" si="11"/>
        <v>100</v>
      </c>
      <c r="L33" s="29">
        <f t="shared" si="11"/>
        <v>100</v>
      </c>
      <c r="M33" s="29">
        <f t="shared" si="11"/>
        <v>100</v>
      </c>
      <c r="N33" s="29">
        <f t="shared" si="11"/>
        <v>100</v>
      </c>
      <c r="O33" s="29">
        <f t="shared" si="11"/>
        <v>100</v>
      </c>
      <c r="P33" s="29">
        <f t="shared" si="11"/>
        <v>100</v>
      </c>
      <c r="Q33" s="29">
        <f t="shared" si="11"/>
        <v>100</v>
      </c>
      <c r="R33" s="29">
        <f t="shared" si="11"/>
        <v>100</v>
      </c>
      <c r="S33" s="29">
        <f t="shared" si="11"/>
        <v>100</v>
      </c>
      <c r="T33" s="29">
        <f t="shared" si="11"/>
        <v>100</v>
      </c>
      <c r="U33" s="29">
        <f t="shared" si="11"/>
        <v>100</v>
      </c>
      <c r="V33" s="29">
        <f t="shared" si="11"/>
        <v>100</v>
      </c>
      <c r="W33" s="29">
        <f t="shared" si="11"/>
        <v>100</v>
      </c>
      <c r="X33" s="29">
        <f t="shared" si="11"/>
        <v>97</v>
      </c>
      <c r="Y33" s="29">
        <f t="shared" si="11"/>
        <v>100</v>
      </c>
      <c r="Z33" s="29">
        <f t="shared" si="11"/>
        <v>100</v>
      </c>
      <c r="AA33" s="29">
        <f t="shared" si="11"/>
        <v>100</v>
      </c>
      <c r="AB33" s="29">
        <f t="shared" si="11"/>
        <v>100</v>
      </c>
      <c r="AC33" s="29">
        <f t="shared" si="11"/>
        <v>100</v>
      </c>
      <c r="AD33" s="29">
        <f t="shared" si="11"/>
        <v>100</v>
      </c>
      <c r="AE33" s="29">
        <f t="shared" si="11"/>
        <v>100</v>
      </c>
      <c r="AF33" s="29">
        <f t="shared" si="11"/>
        <v>100</v>
      </c>
      <c r="AG33" s="32">
        <f t="shared" si="11"/>
        <v>100</v>
      </c>
      <c r="AH33" s="39">
        <f>AVERAGE(AH5:AH32)</f>
        <v>93.168734491315135</v>
      </c>
      <c r="AI33" s="8"/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</sheetData>
  <mergeCells count="34">
    <mergeCell ref="I3:I4"/>
    <mergeCell ref="N3:N4"/>
    <mergeCell ref="K3:K4"/>
    <mergeCell ref="A2:A4"/>
    <mergeCell ref="B2:AG2"/>
    <mergeCell ref="J3:J4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V3:V4"/>
    <mergeCell ref="S3:S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U3:U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L39" sqref="L39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00" t="s">
        <v>27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8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50"/>
    </row>
    <row r="3" spans="1:38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42</v>
      </c>
      <c r="AH3" s="38" t="s">
        <v>40</v>
      </c>
    </row>
    <row r="4" spans="1:38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  <c r="AH4" s="38" t="s">
        <v>39</v>
      </c>
    </row>
    <row r="5" spans="1:38" s="5" customFormat="1" ht="20.100000000000001" customHeight="1" x14ac:dyDescent="0.2">
      <c r="A5" s="15" t="s">
        <v>47</v>
      </c>
      <c r="B5" s="16">
        <f>[1]Janeiro!$G$5</f>
        <v>45</v>
      </c>
      <c r="C5" s="16">
        <f>[1]Janeiro!$G$6</f>
        <v>37</v>
      </c>
      <c r="D5" s="16">
        <f>[1]Janeiro!$G$7</f>
        <v>26</v>
      </c>
      <c r="E5" s="16">
        <f>[1]Janeiro!$G$8</f>
        <v>42</v>
      </c>
      <c r="F5" s="16">
        <f>[1]Janeiro!$G$9</f>
        <v>42</v>
      </c>
      <c r="G5" s="16">
        <f>[1]Janeiro!$G$10</f>
        <v>35</v>
      </c>
      <c r="H5" s="16">
        <f>[1]Janeiro!$G$11</f>
        <v>26</v>
      </c>
      <c r="I5" s="16">
        <f>[1]Janeiro!$G$12</f>
        <v>27</v>
      </c>
      <c r="J5" s="16">
        <f>[1]Janeiro!$G$13</f>
        <v>47</v>
      </c>
      <c r="K5" s="16">
        <f>[1]Janeiro!$G$14</f>
        <v>26</v>
      </c>
      <c r="L5" s="16">
        <f>[1]Janeiro!$G$15</f>
        <v>31</v>
      </c>
      <c r="M5" s="16">
        <f>[1]Janeiro!$G$16</f>
        <v>32</v>
      </c>
      <c r="N5" s="16">
        <f>[1]Janeiro!$G$17</f>
        <v>53</v>
      </c>
      <c r="O5" s="16">
        <f>[1]Janeiro!$G$18</f>
        <v>44</v>
      </c>
      <c r="P5" s="16">
        <f>[1]Janeiro!$G$19</f>
        <v>37</v>
      </c>
      <c r="Q5" s="16">
        <f>[1]Janeiro!$G$20</f>
        <v>44</v>
      </c>
      <c r="R5" s="16">
        <f>[1]Janeiro!$G$21</f>
        <v>43</v>
      </c>
      <c r="S5" s="16">
        <f>[1]Janeiro!$G$22</f>
        <v>42</v>
      </c>
      <c r="T5" s="16">
        <f>[1]Janeiro!$G$23</f>
        <v>35</v>
      </c>
      <c r="U5" s="16">
        <f>[1]Janeiro!$G$24</f>
        <v>33</v>
      </c>
      <c r="V5" s="16">
        <f>[1]Janeiro!$G$25</f>
        <v>40</v>
      </c>
      <c r="W5" s="16">
        <f>[1]Janeiro!$G$26</f>
        <v>40</v>
      </c>
      <c r="X5" s="16">
        <f>[1]Janeiro!$G$27</f>
        <v>36</v>
      </c>
      <c r="Y5" s="16">
        <f>[1]Janeiro!$G$28</f>
        <v>31</v>
      </c>
      <c r="Z5" s="16">
        <f>[1]Janeiro!$G$29</f>
        <v>39</v>
      </c>
      <c r="AA5" s="16">
        <f>[1]Janeiro!$G$30</f>
        <v>30</v>
      </c>
      <c r="AB5" s="16">
        <f>[1]Janeiro!$G$31</f>
        <v>38</v>
      </c>
      <c r="AC5" s="16">
        <f>[1]Janeiro!$G$32</f>
        <v>31</v>
      </c>
      <c r="AD5" s="16">
        <f>[1]Janeiro!$G$33</f>
        <v>26</v>
      </c>
      <c r="AE5" s="16">
        <f>[1]Janeiro!$G$34</f>
        <v>29</v>
      </c>
      <c r="AF5" s="16">
        <f>[1]Janeiro!$G$35</f>
        <v>26</v>
      </c>
      <c r="AG5" s="31">
        <f>MIN(B5:AF5)</f>
        <v>26</v>
      </c>
      <c r="AH5" s="34">
        <f>AVERAGE(B5:AF5)</f>
        <v>35.903225806451616</v>
      </c>
    </row>
    <row r="6" spans="1:38" ht="17.100000000000001" customHeight="1" x14ac:dyDescent="0.2">
      <c r="A6" s="15" t="s">
        <v>0</v>
      </c>
      <c r="B6" s="17">
        <f>[2]Janeiro!$G$5</f>
        <v>60</v>
      </c>
      <c r="C6" s="17">
        <f>[2]Janeiro!$G$6</f>
        <v>49</v>
      </c>
      <c r="D6" s="17">
        <f>[2]Janeiro!$G$7</f>
        <v>51</v>
      </c>
      <c r="E6" s="17">
        <f>[2]Janeiro!$G$8</f>
        <v>72</v>
      </c>
      <c r="F6" s="17">
        <f>[2]Janeiro!$G$9</f>
        <v>53</v>
      </c>
      <c r="G6" s="17">
        <f>[2]Janeiro!$G$10</f>
        <v>54</v>
      </c>
      <c r="H6" s="17">
        <f>[2]Janeiro!$G$11</f>
        <v>47</v>
      </c>
      <c r="I6" s="17">
        <f>[2]Janeiro!$G$12</f>
        <v>50</v>
      </c>
      <c r="J6" s="17">
        <f>[2]Janeiro!$G$13</f>
        <v>45</v>
      </c>
      <c r="K6" s="17">
        <f>[2]Janeiro!$G$14</f>
        <v>42</v>
      </c>
      <c r="L6" s="17">
        <f>[2]Janeiro!$G$15</f>
        <v>34</v>
      </c>
      <c r="M6" s="17">
        <f>[2]Janeiro!$G$16</f>
        <v>60</v>
      </c>
      <c r="N6" s="17">
        <f>[2]Janeiro!$G$17</f>
        <v>56</v>
      </c>
      <c r="O6" s="17">
        <f>[2]Janeiro!$G$18</f>
        <v>56</v>
      </c>
      <c r="P6" s="17">
        <f>[2]Janeiro!$G$19</f>
        <v>58</v>
      </c>
      <c r="Q6" s="17">
        <f>[2]Janeiro!$G$20</f>
        <v>72</v>
      </c>
      <c r="R6" s="17">
        <f>[2]Janeiro!$G$21</f>
        <v>51</v>
      </c>
      <c r="S6" s="17">
        <f>[2]Janeiro!$G$22</f>
        <v>47</v>
      </c>
      <c r="T6" s="17">
        <f>[2]Janeiro!$G$23</f>
        <v>53</v>
      </c>
      <c r="U6" s="17">
        <f>[2]Janeiro!$G$24</f>
        <v>38</v>
      </c>
      <c r="V6" s="17">
        <f>[2]Janeiro!$G$25</f>
        <v>44</v>
      </c>
      <c r="W6" s="17">
        <f>[2]Janeiro!$G$26</f>
        <v>45</v>
      </c>
      <c r="X6" s="17">
        <f>[2]Janeiro!$G$27</f>
        <v>50</v>
      </c>
      <c r="Y6" s="17">
        <f>[2]Janeiro!$G$28</f>
        <v>41</v>
      </c>
      <c r="Z6" s="17">
        <f>[2]Janeiro!$G$29</f>
        <v>78</v>
      </c>
      <c r="AA6" s="17">
        <f>[2]Janeiro!$G$30</f>
        <v>46</v>
      </c>
      <c r="AB6" s="17">
        <f>[2]Janeiro!$G$31</f>
        <v>44</v>
      </c>
      <c r="AC6" s="17">
        <f>[2]Janeiro!$G$32</f>
        <v>35</v>
      </c>
      <c r="AD6" s="17">
        <f>[2]Janeiro!$G$33</f>
        <v>33</v>
      </c>
      <c r="AE6" s="17">
        <f>[2]Janeiro!$G$34</f>
        <v>31</v>
      </c>
      <c r="AF6" s="17">
        <f>[2]Janeiro!$G$35</f>
        <v>33</v>
      </c>
      <c r="AG6" s="32">
        <f>MIN(B6:AF6)</f>
        <v>31</v>
      </c>
      <c r="AH6" s="35">
        <f t="shared" ref="AH6:AH16" si="1">AVERAGE(B6:AF6)</f>
        <v>49.29032258064516</v>
      </c>
    </row>
    <row r="7" spans="1:38" ht="17.100000000000001" customHeight="1" x14ac:dyDescent="0.2">
      <c r="A7" s="15" t="s">
        <v>1</v>
      </c>
      <c r="B7" s="17">
        <f>[3]Janeiro!$G$5</f>
        <v>61</v>
      </c>
      <c r="C7" s="17">
        <f>[3]Janeiro!$G$6</f>
        <v>48</v>
      </c>
      <c r="D7" s="17">
        <f>[3]Janeiro!$G$7</f>
        <v>53</v>
      </c>
      <c r="E7" s="17">
        <f>[3]Janeiro!$G$8</f>
        <v>53</v>
      </c>
      <c r="F7" s="17">
        <f>[3]Janeiro!$G$9</f>
        <v>40</v>
      </c>
      <c r="G7" s="17">
        <f>[3]Janeiro!$G$10</f>
        <v>43</v>
      </c>
      <c r="H7" s="17">
        <f>[3]Janeiro!$G$11</f>
        <v>43</v>
      </c>
      <c r="I7" s="17">
        <f>[3]Janeiro!$G$12</f>
        <v>40</v>
      </c>
      <c r="J7" s="17">
        <f>[3]Janeiro!$G$13</f>
        <v>47</v>
      </c>
      <c r="K7" s="17">
        <f>[3]Janeiro!$G$14</f>
        <v>35</v>
      </c>
      <c r="L7" s="17">
        <f>[3]Janeiro!$G$15</f>
        <v>34</v>
      </c>
      <c r="M7" s="17">
        <f>[3]Janeiro!$G$16</f>
        <v>41</v>
      </c>
      <c r="N7" s="17">
        <f>[3]Janeiro!$G$17</f>
        <v>57</v>
      </c>
      <c r="O7" s="17">
        <f>[3]Janeiro!$G$18</f>
        <v>47</v>
      </c>
      <c r="P7" s="17">
        <f>[3]Janeiro!$G$19</f>
        <v>60</v>
      </c>
      <c r="Q7" s="17">
        <f>[3]Janeiro!$G$20</f>
        <v>71</v>
      </c>
      <c r="R7" s="17">
        <f>[3]Janeiro!$G$21</f>
        <v>60</v>
      </c>
      <c r="S7" s="17">
        <f>[3]Janeiro!$G$22</f>
        <v>53</v>
      </c>
      <c r="T7" s="17">
        <f>[3]Janeiro!$G$23</f>
        <v>48</v>
      </c>
      <c r="U7" s="17">
        <f>[3]Janeiro!$G$24</f>
        <v>48</v>
      </c>
      <c r="V7" s="17">
        <f>[3]Janeiro!$G$25</f>
        <v>51</v>
      </c>
      <c r="W7" s="17">
        <f>[3]Janeiro!$G$26</f>
        <v>52</v>
      </c>
      <c r="X7" s="17">
        <f>[3]Janeiro!$G$27</f>
        <v>59</v>
      </c>
      <c r="Y7" s="17">
        <f>[3]Janeiro!$G$28</f>
        <v>51</v>
      </c>
      <c r="Z7" s="17">
        <f>[3]Janeiro!$G$29</f>
        <v>73</v>
      </c>
      <c r="AA7" s="17">
        <f>[3]Janeiro!$G$30</f>
        <v>58</v>
      </c>
      <c r="AB7" s="17">
        <f>[3]Janeiro!$G$31</f>
        <v>48</v>
      </c>
      <c r="AC7" s="17">
        <f>[3]Janeiro!$G$32</f>
        <v>46</v>
      </c>
      <c r="AD7" s="17">
        <f>[3]Janeiro!$G$33</f>
        <v>43</v>
      </c>
      <c r="AE7" s="17">
        <f>[3]Janeiro!$G$34</f>
        <v>38</v>
      </c>
      <c r="AF7" s="17">
        <f>[3]Janeiro!$G$35</f>
        <v>41</v>
      </c>
      <c r="AG7" s="32">
        <f t="shared" ref="AG7:AG16" si="2">MIN(B7:AF7)</f>
        <v>34</v>
      </c>
      <c r="AH7" s="35">
        <f t="shared" si="1"/>
        <v>49.741935483870968</v>
      </c>
    </row>
    <row r="8" spans="1:38" ht="17.100000000000001" customHeight="1" x14ac:dyDescent="0.2">
      <c r="A8" s="15" t="s">
        <v>62</v>
      </c>
      <c r="B8" s="17">
        <f>[4]Janeiro!$G$5</f>
        <v>54</v>
      </c>
      <c r="C8" s="17">
        <f>[4]Janeiro!$G$6</f>
        <v>41</v>
      </c>
      <c r="D8" s="17">
        <f>[4]Janeiro!$G$7</f>
        <v>37</v>
      </c>
      <c r="E8" s="17">
        <f>[4]Janeiro!$G$8</f>
        <v>42</v>
      </c>
      <c r="F8" s="17">
        <f>[4]Janeiro!$G$9</f>
        <v>47</v>
      </c>
      <c r="G8" s="17">
        <f>[4]Janeiro!$G$10</f>
        <v>33</v>
      </c>
      <c r="H8" s="17">
        <f>[4]Janeiro!$G$11</f>
        <v>37</v>
      </c>
      <c r="I8" s="17">
        <f>[4]Janeiro!$G$12</f>
        <v>39</v>
      </c>
      <c r="J8" s="17">
        <f>[4]Janeiro!$G$13</f>
        <v>40</v>
      </c>
      <c r="K8" s="17">
        <f>[4]Janeiro!$G$14</f>
        <v>28</v>
      </c>
      <c r="L8" s="17">
        <f>[4]Janeiro!$G$15</f>
        <v>31</v>
      </c>
      <c r="M8" s="17">
        <f>[4]Janeiro!$G$16</f>
        <v>42</v>
      </c>
      <c r="N8" s="17">
        <f>[4]Janeiro!$G$17</f>
        <v>60</v>
      </c>
      <c r="O8" s="17">
        <f>[4]Janeiro!$G$18</f>
        <v>53</v>
      </c>
      <c r="P8" s="17">
        <f>[4]Janeiro!$G$19</f>
        <v>44</v>
      </c>
      <c r="Q8" s="17">
        <f>[4]Janeiro!$G$20</f>
        <v>46</v>
      </c>
      <c r="R8" s="17">
        <f>[4]Janeiro!$G$21</f>
        <v>51</v>
      </c>
      <c r="S8" s="17">
        <f>[4]Janeiro!$G$22</f>
        <v>44</v>
      </c>
      <c r="T8" s="17">
        <f>[4]Janeiro!$G$23</f>
        <v>28</v>
      </c>
      <c r="U8" s="17">
        <f>[4]Janeiro!$G$24</f>
        <v>30</v>
      </c>
      <c r="V8" s="17">
        <f>[4]Janeiro!$G$25</f>
        <v>36</v>
      </c>
      <c r="W8" s="17">
        <f>[4]Janeiro!$G$26</f>
        <v>43</v>
      </c>
      <c r="X8" s="17">
        <f>[4]Janeiro!$G$27</f>
        <v>41</v>
      </c>
      <c r="Y8" s="17">
        <f>[4]Janeiro!$G$28</f>
        <v>33</v>
      </c>
      <c r="Z8" s="17">
        <f>[4]Janeiro!$G$29</f>
        <v>47</v>
      </c>
      <c r="AA8" s="17">
        <f>[4]Janeiro!$G$30</f>
        <v>44</v>
      </c>
      <c r="AB8" s="17">
        <f>[4]Janeiro!$G$31</f>
        <v>33</v>
      </c>
      <c r="AC8" s="17">
        <f>[4]Janeiro!$G$32</f>
        <v>34</v>
      </c>
      <c r="AD8" s="17">
        <f>[4]Janeiro!$G$33</f>
        <v>20</v>
      </c>
      <c r="AE8" s="17">
        <f>[4]Janeiro!$G$34</f>
        <v>22</v>
      </c>
      <c r="AF8" s="17">
        <f>[4]Janeiro!$G$35</f>
        <v>26</v>
      </c>
      <c r="AG8" s="32">
        <f t="shared" ref="AG8" si="3">MIN(B8:AF8)</f>
        <v>20</v>
      </c>
      <c r="AH8" s="35">
        <f t="shared" ref="AH8" si="4">AVERAGE(B8:AF8)</f>
        <v>38.903225806451616</v>
      </c>
    </row>
    <row r="9" spans="1:38" ht="17.100000000000001" customHeight="1" x14ac:dyDescent="0.2">
      <c r="A9" s="15" t="s">
        <v>48</v>
      </c>
      <c r="B9" s="17">
        <f>[5]Janeiro!$G$5</f>
        <v>67</v>
      </c>
      <c r="C9" s="17">
        <f>[5]Janeiro!$G$6</f>
        <v>47</v>
      </c>
      <c r="D9" s="17">
        <f>[5]Janeiro!$G$7</f>
        <v>46</v>
      </c>
      <c r="E9" s="17">
        <f>[5]Janeiro!$G$8</f>
        <v>77</v>
      </c>
      <c r="F9" s="17">
        <f>[5]Janeiro!$G$9</f>
        <v>44</v>
      </c>
      <c r="G9" s="17">
        <f>[5]Janeiro!$G$10</f>
        <v>46</v>
      </c>
      <c r="H9" s="17">
        <f>[5]Janeiro!$G$11</f>
        <v>45</v>
      </c>
      <c r="I9" s="17">
        <f>[5]Janeiro!$G$12</f>
        <v>57</v>
      </c>
      <c r="J9" s="17">
        <f>[5]Janeiro!$G$13</f>
        <v>45</v>
      </c>
      <c r="K9" s="17">
        <f>[5]Janeiro!$G$14</f>
        <v>37</v>
      </c>
      <c r="L9" s="17">
        <f>[5]Janeiro!$G$15</f>
        <v>38</v>
      </c>
      <c r="M9" s="17">
        <f>[5]Janeiro!$G$16</f>
        <v>53</v>
      </c>
      <c r="N9" s="17">
        <f>[5]Janeiro!$G$17</f>
        <v>51</v>
      </c>
      <c r="O9" s="17">
        <f>[5]Janeiro!$G$18</f>
        <v>58</v>
      </c>
      <c r="P9" s="17">
        <f>[5]Janeiro!$G$19</f>
        <v>59</v>
      </c>
      <c r="Q9" s="17">
        <f>[5]Janeiro!$G$20</f>
        <v>61</v>
      </c>
      <c r="R9" s="17">
        <f>[5]Janeiro!$G$21</f>
        <v>53</v>
      </c>
      <c r="S9" s="17">
        <f>[5]Janeiro!$G$22</f>
        <v>50</v>
      </c>
      <c r="T9" s="17">
        <f>[5]Janeiro!$G$23</f>
        <v>43</v>
      </c>
      <c r="U9" s="17">
        <f>[5]Janeiro!$G$24</f>
        <v>46</v>
      </c>
      <c r="V9" s="17">
        <f>[5]Janeiro!$G$25</f>
        <v>42</v>
      </c>
      <c r="W9" s="17">
        <f>[5]Janeiro!$G$26</f>
        <v>46</v>
      </c>
      <c r="X9" s="17">
        <f>[5]Janeiro!$G$27</f>
        <v>52</v>
      </c>
      <c r="Y9" s="17">
        <f>[5]Janeiro!$G$28</f>
        <v>47</v>
      </c>
      <c r="Z9" s="17">
        <f>[5]Janeiro!$G$29</f>
        <v>71</v>
      </c>
      <c r="AA9" s="17">
        <f>[5]Janeiro!$G$30</f>
        <v>53</v>
      </c>
      <c r="AB9" s="17">
        <f>[5]Janeiro!$G$31</f>
        <v>45</v>
      </c>
      <c r="AC9" s="17">
        <f>[5]Janeiro!$G$32</f>
        <v>38</v>
      </c>
      <c r="AD9" s="17">
        <f>[5]Janeiro!$G$33</f>
        <v>42</v>
      </c>
      <c r="AE9" s="17">
        <f>[5]Janeiro!$G$34</f>
        <v>40</v>
      </c>
      <c r="AF9" s="17">
        <f>[5]Janeiro!$G$35</f>
        <v>35</v>
      </c>
      <c r="AG9" s="32">
        <f t="shared" ref="AG9" si="5">MIN(B9:AF9)</f>
        <v>35</v>
      </c>
      <c r="AH9" s="35">
        <f t="shared" ref="AH9" si="6">AVERAGE(B9:AF9)</f>
        <v>49.483870967741936</v>
      </c>
    </row>
    <row r="10" spans="1:38" ht="17.100000000000001" customHeight="1" x14ac:dyDescent="0.2">
      <c r="A10" s="15" t="s">
        <v>2</v>
      </c>
      <c r="B10" s="17">
        <f>[6]Janeiro!$G$5</f>
        <v>61</v>
      </c>
      <c r="C10" s="17">
        <f>[6]Janeiro!$G$6</f>
        <v>53</v>
      </c>
      <c r="D10" s="17">
        <f>[6]Janeiro!$G$7</f>
        <v>47</v>
      </c>
      <c r="E10" s="17">
        <f>[6]Janeiro!$G$8</f>
        <v>45</v>
      </c>
      <c r="F10" s="17">
        <f>[6]Janeiro!$G$9</f>
        <v>43</v>
      </c>
      <c r="G10" s="17">
        <f>[6]Janeiro!$G$10</f>
        <v>49</v>
      </c>
      <c r="H10" s="17">
        <f>[6]Janeiro!$G$11</f>
        <v>43</v>
      </c>
      <c r="I10" s="17">
        <f>[6]Janeiro!$G$12</f>
        <v>43</v>
      </c>
      <c r="J10" s="17">
        <f>[6]Janeiro!$G$13</f>
        <v>43</v>
      </c>
      <c r="K10" s="17">
        <f>[6]Janeiro!$G$14</f>
        <v>36</v>
      </c>
      <c r="L10" s="17">
        <f>[6]Janeiro!$G$15</f>
        <v>46</v>
      </c>
      <c r="M10" s="17">
        <f>[6]Janeiro!$G$16</f>
        <v>51</v>
      </c>
      <c r="N10" s="17">
        <f>[6]Janeiro!$G$17</f>
        <v>52</v>
      </c>
      <c r="O10" s="17">
        <f>[6]Janeiro!$G$18</f>
        <v>42</v>
      </c>
      <c r="P10" s="17">
        <f>[6]Janeiro!$G$19</f>
        <v>54</v>
      </c>
      <c r="Q10" s="17">
        <f>[6]Janeiro!$G$20</f>
        <v>58</v>
      </c>
      <c r="R10" s="17">
        <f>[6]Janeiro!$G$21</f>
        <v>55</v>
      </c>
      <c r="S10" s="17">
        <f>[6]Janeiro!$G$22</f>
        <v>48</v>
      </c>
      <c r="T10" s="17">
        <f>[6]Janeiro!$G$23</f>
        <v>51</v>
      </c>
      <c r="U10" s="17">
        <f>[6]Janeiro!$G$24</f>
        <v>48</v>
      </c>
      <c r="V10" s="17">
        <f>[6]Janeiro!$G$25</f>
        <v>51</v>
      </c>
      <c r="W10" s="17">
        <f>[6]Janeiro!$G$26</f>
        <v>51</v>
      </c>
      <c r="X10" s="17">
        <f>[6]Janeiro!$G$27</f>
        <v>52</v>
      </c>
      <c r="Y10" s="17">
        <f>[6]Janeiro!$G$28</f>
        <v>52</v>
      </c>
      <c r="Z10" s="17">
        <f>[6]Janeiro!$G$29</f>
        <v>69</v>
      </c>
      <c r="AA10" s="17">
        <f>[6]Janeiro!$G$30</f>
        <v>42</v>
      </c>
      <c r="AB10" s="17">
        <f>[6]Janeiro!$G$31</f>
        <v>43</v>
      </c>
      <c r="AC10" s="17">
        <f>[6]Janeiro!$G$32</f>
        <v>45</v>
      </c>
      <c r="AD10" s="17">
        <f>[6]Janeiro!$G$33</f>
        <v>41</v>
      </c>
      <c r="AE10" s="17">
        <f>[6]Janeiro!$G$34</f>
        <v>34</v>
      </c>
      <c r="AF10" s="17">
        <f>[6]Janeiro!$G$35</f>
        <v>43</v>
      </c>
      <c r="AG10" s="32">
        <f t="shared" si="2"/>
        <v>34</v>
      </c>
      <c r="AH10" s="35">
        <f t="shared" si="1"/>
        <v>48.096774193548384</v>
      </c>
    </row>
    <row r="11" spans="1:38" ht="17.100000000000001" customHeight="1" x14ac:dyDescent="0.2">
      <c r="A11" s="15" t="s">
        <v>3</v>
      </c>
      <c r="B11" s="17">
        <f>[7]Janeiro!$G$5</f>
        <v>38</v>
      </c>
      <c r="C11" s="17">
        <f>[7]Janeiro!$G$6</f>
        <v>37</v>
      </c>
      <c r="D11" s="17">
        <f>[7]Janeiro!$G$7</f>
        <v>33</v>
      </c>
      <c r="E11" s="17">
        <f>[7]Janeiro!$G$8</f>
        <v>32</v>
      </c>
      <c r="F11" s="17">
        <f>[7]Janeiro!$G$9</f>
        <v>30</v>
      </c>
      <c r="G11" s="17">
        <f>[7]Janeiro!$G$10</f>
        <v>27</v>
      </c>
      <c r="H11" s="17">
        <f>[7]Janeiro!$G$11</f>
        <v>30</v>
      </c>
      <c r="I11" s="17">
        <f>[7]Janeiro!$G$12</f>
        <v>31</v>
      </c>
      <c r="J11" s="17">
        <f>[7]Janeiro!$G$13</f>
        <v>34</v>
      </c>
      <c r="K11" s="17">
        <f>[7]Janeiro!$G$14</f>
        <v>28</v>
      </c>
      <c r="L11" s="17">
        <f>[7]Janeiro!$G$15</f>
        <v>42</v>
      </c>
      <c r="M11" s="17">
        <f>[7]Janeiro!$G$16</f>
        <v>45</v>
      </c>
      <c r="N11" s="17">
        <f>[7]Janeiro!$G$17</f>
        <v>53</v>
      </c>
      <c r="O11" s="17">
        <f>[7]Janeiro!$G$18</f>
        <v>48</v>
      </c>
      <c r="P11" s="17">
        <f>[7]Janeiro!$G$19</f>
        <v>40</v>
      </c>
      <c r="Q11" s="17">
        <f>[7]Janeiro!$G$20</f>
        <v>40</v>
      </c>
      <c r="R11" s="17">
        <f>[7]Janeiro!$G$21</f>
        <v>33</v>
      </c>
      <c r="S11" s="17">
        <f>[7]Janeiro!$G$22</f>
        <v>49</v>
      </c>
      <c r="T11" s="17">
        <f>[7]Janeiro!$G$23</f>
        <v>38</v>
      </c>
      <c r="U11" s="17">
        <f>[7]Janeiro!$G$24</f>
        <v>35</v>
      </c>
      <c r="V11" s="17">
        <f>[7]Janeiro!$G$25</f>
        <v>54</v>
      </c>
      <c r="W11" s="17">
        <f>[7]Janeiro!$G$26</f>
        <v>50</v>
      </c>
      <c r="X11" s="17">
        <f>[7]Janeiro!$G$27</f>
        <v>42</v>
      </c>
      <c r="Y11" s="17">
        <f>[7]Janeiro!$G$28</f>
        <v>36</v>
      </c>
      <c r="Z11" s="17">
        <f>[7]Janeiro!$G$29</f>
        <v>44</v>
      </c>
      <c r="AA11" s="17">
        <f>[7]Janeiro!$G$30</f>
        <v>46</v>
      </c>
      <c r="AB11" s="17">
        <f>[7]Janeiro!$G$31</f>
        <v>35</v>
      </c>
      <c r="AC11" s="17">
        <f>[7]Janeiro!$G$32</f>
        <v>37</v>
      </c>
      <c r="AD11" s="17">
        <f>[7]Janeiro!$G$33</f>
        <v>28</v>
      </c>
      <c r="AE11" s="17">
        <f>[7]Janeiro!$G$34</f>
        <v>27</v>
      </c>
      <c r="AF11" s="17">
        <f>[7]Janeiro!$G$35</f>
        <v>26</v>
      </c>
      <c r="AG11" s="32">
        <f t="shared" si="2"/>
        <v>26</v>
      </c>
      <c r="AH11" s="35">
        <f>AVERAGE(B11:AF11)</f>
        <v>37.677419354838712</v>
      </c>
    </row>
    <row r="12" spans="1:38" ht="17.100000000000001" customHeight="1" x14ac:dyDescent="0.2">
      <c r="A12" s="15" t="s">
        <v>4</v>
      </c>
      <c r="B12" s="17">
        <f>[8]Janeiro!$G$5</f>
        <v>54</v>
      </c>
      <c r="C12" s="17">
        <f>[8]Janeiro!$G$6</f>
        <v>45</v>
      </c>
      <c r="D12" s="17">
        <f>[8]Janeiro!$G$7</f>
        <v>37</v>
      </c>
      <c r="E12" s="17">
        <f>[8]Janeiro!$G$8</f>
        <v>34</v>
      </c>
      <c r="F12" s="17">
        <f>[8]Janeiro!$G$9</f>
        <v>40</v>
      </c>
      <c r="G12" s="17">
        <f>[8]Janeiro!$G$10</f>
        <v>24</v>
      </c>
      <c r="H12" s="17">
        <f>[8]Janeiro!$G$11</f>
        <v>35</v>
      </c>
      <c r="I12" s="17">
        <f>[8]Janeiro!$G$12</f>
        <v>36</v>
      </c>
      <c r="J12" s="17">
        <f>[8]Janeiro!$G$13</f>
        <v>39</v>
      </c>
      <c r="K12" s="17">
        <f>[8]Janeiro!$G$14</f>
        <v>26</v>
      </c>
      <c r="L12" s="17">
        <f>[8]Janeiro!$G$15</f>
        <v>42</v>
      </c>
      <c r="M12" s="17">
        <f>[8]Janeiro!$G$16</f>
        <v>34</v>
      </c>
      <c r="N12" s="17">
        <f>[8]Janeiro!$G$17</f>
        <v>62</v>
      </c>
      <c r="O12" s="17">
        <f>[8]Janeiro!$G$18</f>
        <v>54</v>
      </c>
      <c r="P12" s="17">
        <f>[8]Janeiro!$G$19</f>
        <v>42</v>
      </c>
      <c r="Q12" s="17">
        <f>[8]Janeiro!$G$20</f>
        <v>45</v>
      </c>
      <c r="R12" s="17">
        <f>[8]Janeiro!$G$21</f>
        <v>43</v>
      </c>
      <c r="S12" s="17">
        <f>[8]Janeiro!$G$22</f>
        <v>56</v>
      </c>
      <c r="T12" s="17">
        <f>[8]Janeiro!$G$23</f>
        <v>53</v>
      </c>
      <c r="U12" s="17">
        <f>[8]Janeiro!$G$24</f>
        <v>41</v>
      </c>
      <c r="V12" s="17">
        <f>[8]Janeiro!$G$25</f>
        <v>55</v>
      </c>
      <c r="W12" s="17">
        <f>[8]Janeiro!$G$26</f>
        <v>65</v>
      </c>
      <c r="X12" s="17">
        <f>[8]Janeiro!$G$27</f>
        <v>46</v>
      </c>
      <c r="Y12" s="17">
        <f>[8]Janeiro!$G$28</f>
        <v>48</v>
      </c>
      <c r="Z12" s="17">
        <f>[8]Janeiro!$G$29</f>
        <v>73</v>
      </c>
      <c r="AA12" s="17">
        <f>[8]Janeiro!$G$30</f>
        <v>47</v>
      </c>
      <c r="AB12" s="17">
        <f>[8]Janeiro!$G$31</f>
        <v>45</v>
      </c>
      <c r="AC12" s="17">
        <f>[8]Janeiro!$G$32</f>
        <v>39</v>
      </c>
      <c r="AD12" s="17">
        <f>[8]Janeiro!$G$33</f>
        <v>37</v>
      </c>
      <c r="AE12" s="17">
        <f>[8]Janeiro!$G$34</f>
        <v>33</v>
      </c>
      <c r="AF12" s="17">
        <f>[8]Janeiro!$G$35</f>
        <v>34</v>
      </c>
      <c r="AG12" s="32">
        <f t="shared" si="2"/>
        <v>24</v>
      </c>
      <c r="AH12" s="35">
        <f t="shared" si="1"/>
        <v>44</v>
      </c>
      <c r="AL12" s="27" t="s">
        <v>54</v>
      </c>
    </row>
    <row r="13" spans="1:38" ht="17.100000000000001" customHeight="1" x14ac:dyDescent="0.2">
      <c r="A13" s="15" t="s">
        <v>5</v>
      </c>
      <c r="B13" s="18">
        <f>[9]Janeiro!$G$5</f>
        <v>56</v>
      </c>
      <c r="C13" s="18">
        <f>[9]Janeiro!$G$6</f>
        <v>47</v>
      </c>
      <c r="D13" s="18">
        <f>[9]Janeiro!$G$7</f>
        <v>47</v>
      </c>
      <c r="E13" s="18">
        <f>[9]Janeiro!$G$8</f>
        <v>62</v>
      </c>
      <c r="F13" s="18">
        <f>[9]Janeiro!$G$9</f>
        <v>44</v>
      </c>
      <c r="G13" s="18">
        <f>[9]Janeiro!$G$10</f>
        <v>44</v>
      </c>
      <c r="H13" s="18">
        <f>[9]Janeiro!$G$11</f>
        <v>54</v>
      </c>
      <c r="I13" s="18">
        <f>[9]Janeiro!$G$12</f>
        <v>46</v>
      </c>
      <c r="J13" s="18">
        <f>[9]Janeiro!$G$13</f>
        <v>51</v>
      </c>
      <c r="K13" s="18">
        <f>[9]Janeiro!$G$14</f>
        <v>41</v>
      </c>
      <c r="L13" s="18">
        <f>[9]Janeiro!$G$15</f>
        <v>35</v>
      </c>
      <c r="M13" s="18">
        <f>[9]Janeiro!$G$16</f>
        <v>46</v>
      </c>
      <c r="N13" s="18">
        <f>[9]Janeiro!$G$17</f>
        <v>56</v>
      </c>
      <c r="O13" s="18">
        <f>[9]Janeiro!$G$18</f>
        <v>47</v>
      </c>
      <c r="P13" s="18">
        <f>[9]Janeiro!$G$19</f>
        <v>57</v>
      </c>
      <c r="Q13" s="18">
        <f>[9]Janeiro!$G$20</f>
        <v>49</v>
      </c>
      <c r="R13" s="18">
        <f>[9]Janeiro!$G$21</f>
        <v>54</v>
      </c>
      <c r="S13" s="18">
        <f>[9]Janeiro!$G$22</f>
        <v>57</v>
      </c>
      <c r="T13" s="18">
        <f>[9]Janeiro!$G$23</f>
        <v>60</v>
      </c>
      <c r="U13" s="18">
        <f>[9]Janeiro!$G$24</f>
        <v>63</v>
      </c>
      <c r="V13" s="18">
        <f>[9]Janeiro!$G$25</f>
        <v>66</v>
      </c>
      <c r="W13" s="18">
        <f>[9]Janeiro!$G$26</f>
        <v>64</v>
      </c>
      <c r="X13" s="18">
        <f>[9]Janeiro!$G$27</f>
        <v>60</v>
      </c>
      <c r="Y13" s="18">
        <f>[9]Janeiro!$G$28</f>
        <v>56</v>
      </c>
      <c r="Z13" s="18">
        <f>[9]Janeiro!$G$29</f>
        <v>58</v>
      </c>
      <c r="AA13" s="18">
        <f>[9]Janeiro!$G$30</f>
        <v>76</v>
      </c>
      <c r="AB13" s="18">
        <f>[9]Janeiro!$G$31</f>
        <v>53</v>
      </c>
      <c r="AC13" s="18">
        <f>[9]Janeiro!$G$32</f>
        <v>45</v>
      </c>
      <c r="AD13" s="18">
        <f>[9]Janeiro!$G$33</f>
        <v>40</v>
      </c>
      <c r="AE13" s="18">
        <f>[9]Janeiro!$G$34</f>
        <v>39</v>
      </c>
      <c r="AF13" s="18">
        <f>[9]Janeiro!$G$35</f>
        <v>42</v>
      </c>
      <c r="AG13" s="32">
        <f t="shared" si="2"/>
        <v>35</v>
      </c>
      <c r="AH13" s="35">
        <f t="shared" si="1"/>
        <v>52.096774193548384</v>
      </c>
    </row>
    <row r="14" spans="1:38" ht="17.100000000000001" customHeight="1" x14ac:dyDescent="0.2">
      <c r="A14" s="15" t="s">
        <v>50</v>
      </c>
      <c r="B14" s="18">
        <f>[10]Janeiro!$G$5</f>
        <v>45</v>
      </c>
      <c r="C14" s="18">
        <f>[10]Janeiro!$G$6</f>
        <v>42</v>
      </c>
      <c r="D14" s="18">
        <f>[10]Janeiro!$G$7</f>
        <v>32</v>
      </c>
      <c r="E14" s="18">
        <f>[10]Janeiro!$G$8</f>
        <v>23</v>
      </c>
      <c r="F14" s="18">
        <f>[10]Janeiro!$G$9</f>
        <v>26</v>
      </c>
      <c r="G14" s="18">
        <f>[10]Janeiro!$G$10</f>
        <v>30</v>
      </c>
      <c r="H14" s="18">
        <f>[10]Janeiro!$G$11</f>
        <v>42</v>
      </c>
      <c r="I14" s="18">
        <f>[10]Janeiro!$G$12</f>
        <v>40</v>
      </c>
      <c r="J14" s="18">
        <f>[10]Janeiro!$G$13</f>
        <v>48</v>
      </c>
      <c r="K14" s="18">
        <f>[10]Janeiro!$G$14</f>
        <v>27</v>
      </c>
      <c r="L14" s="18">
        <f>[10]Janeiro!$G$15</f>
        <v>44</v>
      </c>
      <c r="M14" s="18">
        <f>[10]Janeiro!$G$16</f>
        <v>40</v>
      </c>
      <c r="N14" s="18">
        <f>[10]Janeiro!$G$17</f>
        <v>59</v>
      </c>
      <c r="O14" s="18">
        <f>[10]Janeiro!$G$18</f>
        <v>53</v>
      </c>
      <c r="P14" s="18">
        <f>[10]Janeiro!$G$19</f>
        <v>50</v>
      </c>
      <c r="Q14" s="18">
        <f>[10]Janeiro!$G$20</f>
        <v>42</v>
      </c>
      <c r="R14" s="18">
        <f>[10]Janeiro!$G$21</f>
        <v>40</v>
      </c>
      <c r="S14" s="18">
        <f>[10]Janeiro!$G$22</f>
        <v>56</v>
      </c>
      <c r="T14" s="18">
        <f>[10]Janeiro!$G$23</f>
        <v>49</v>
      </c>
      <c r="U14" s="18">
        <f>[10]Janeiro!$G$24</f>
        <v>42</v>
      </c>
      <c r="V14" s="18">
        <f>[10]Janeiro!$G$25</f>
        <v>56</v>
      </c>
      <c r="W14" s="18">
        <f>[10]Janeiro!$G$26</f>
        <v>69</v>
      </c>
      <c r="X14" s="18">
        <f>[10]Janeiro!$G$27</f>
        <v>50</v>
      </c>
      <c r="Y14" s="18">
        <f>[10]Janeiro!$G$28</f>
        <v>54</v>
      </c>
      <c r="Z14" s="18">
        <f>[10]Janeiro!$G$29</f>
        <v>67</v>
      </c>
      <c r="AA14" s="18">
        <f>[10]Janeiro!$G$30</f>
        <v>36</v>
      </c>
      <c r="AB14" s="18">
        <f>[10]Janeiro!$G$31</f>
        <v>47</v>
      </c>
      <c r="AC14" s="18">
        <f>[10]Janeiro!$G$32</f>
        <v>29</v>
      </c>
      <c r="AD14" s="18">
        <f>[10]Janeiro!$G$33</f>
        <v>33</v>
      </c>
      <c r="AE14" s="18">
        <f>[10]Janeiro!$G$34</f>
        <v>32</v>
      </c>
      <c r="AF14" s="18">
        <f>[10]Janeiro!$G$35</f>
        <v>31</v>
      </c>
      <c r="AG14" s="32">
        <f>MIN(B14:AF14)</f>
        <v>23</v>
      </c>
      <c r="AH14" s="35">
        <f>AVERAGE(B14:AF14)</f>
        <v>43.032258064516128</v>
      </c>
    </row>
    <row r="15" spans="1:38" ht="17.100000000000001" customHeight="1" x14ac:dyDescent="0.2">
      <c r="A15" s="15" t="s">
        <v>6</v>
      </c>
      <c r="B15" s="18">
        <f>[11]Janeiro!$G$5</f>
        <v>51</v>
      </c>
      <c r="C15" s="18">
        <f>[11]Janeiro!$G$6</f>
        <v>34</v>
      </c>
      <c r="D15" s="18">
        <f>[11]Janeiro!$G$7</f>
        <v>31</v>
      </c>
      <c r="E15" s="18">
        <f>[11]Janeiro!$G$8</f>
        <v>42</v>
      </c>
      <c r="F15" s="18">
        <f>[11]Janeiro!$G$9</f>
        <v>33</v>
      </c>
      <c r="G15" s="18">
        <f>[11]Janeiro!$G$10</f>
        <v>36</v>
      </c>
      <c r="H15" s="18">
        <f>[11]Janeiro!$G$11</f>
        <v>39</v>
      </c>
      <c r="I15" s="18">
        <f>[11]Janeiro!$G$12</f>
        <v>38</v>
      </c>
      <c r="J15" s="18">
        <f>[11]Janeiro!$G$13</f>
        <v>34</v>
      </c>
      <c r="K15" s="18">
        <f>[11]Janeiro!$G$14</f>
        <v>28</v>
      </c>
      <c r="L15" s="18">
        <f>[11]Janeiro!$G$15</f>
        <v>33</v>
      </c>
      <c r="M15" s="18">
        <f>[11]Janeiro!$G$16</f>
        <v>49</v>
      </c>
      <c r="N15" s="18">
        <f>[11]Janeiro!$G$17</f>
        <v>44</v>
      </c>
      <c r="O15" s="18">
        <f>[11]Janeiro!$G$18</f>
        <v>34</v>
      </c>
      <c r="P15" s="18">
        <f>[11]Janeiro!$G$19</f>
        <v>40</v>
      </c>
      <c r="Q15" s="18">
        <f>[11]Janeiro!$G$20</f>
        <v>46</v>
      </c>
      <c r="R15" s="18">
        <f>[11]Janeiro!$G$21</f>
        <v>40</v>
      </c>
      <c r="S15" s="18">
        <f>[11]Janeiro!$G$22</f>
        <v>47</v>
      </c>
      <c r="T15" s="18">
        <f>[11]Janeiro!$G$23</f>
        <v>62</v>
      </c>
      <c r="U15" s="18">
        <f>[11]Janeiro!$G$24</f>
        <v>48</v>
      </c>
      <c r="V15" s="18">
        <f>[11]Janeiro!$G$25</f>
        <v>58</v>
      </c>
      <c r="W15" s="18">
        <f>[11]Janeiro!$G$26</f>
        <v>58</v>
      </c>
      <c r="X15" s="18">
        <f>[11]Janeiro!$G$27</f>
        <v>53</v>
      </c>
      <c r="Y15" s="18">
        <f>[11]Janeiro!$G$28</f>
        <v>52</v>
      </c>
      <c r="Z15" s="18">
        <f>[11]Janeiro!$G$29</f>
        <v>73</v>
      </c>
      <c r="AA15" s="18">
        <f>[11]Janeiro!$G$30</f>
        <v>44</v>
      </c>
      <c r="AB15" s="18">
        <f>[11]Janeiro!$G$31</f>
        <v>42</v>
      </c>
      <c r="AC15" s="18">
        <f>[11]Janeiro!$G$32</f>
        <v>34</v>
      </c>
      <c r="AD15" s="18">
        <f>[11]Janeiro!$G$33</f>
        <v>38</v>
      </c>
      <c r="AE15" s="18">
        <f>[11]Janeiro!$G$34</f>
        <v>33</v>
      </c>
      <c r="AF15" s="18">
        <f>[11]Janeiro!$G$35</f>
        <v>34</v>
      </c>
      <c r="AG15" s="32">
        <f t="shared" si="2"/>
        <v>28</v>
      </c>
      <c r="AH15" s="35">
        <f t="shared" si="1"/>
        <v>42.838709677419352</v>
      </c>
    </row>
    <row r="16" spans="1:38" ht="17.100000000000001" customHeight="1" x14ac:dyDescent="0.2">
      <c r="A16" s="15" t="s">
        <v>7</v>
      </c>
      <c r="B16" s="18">
        <f>[12]Janeiro!$G$5</f>
        <v>65</v>
      </c>
      <c r="C16" s="18">
        <f>[12]Janeiro!$G$6</f>
        <v>47</v>
      </c>
      <c r="D16" s="18">
        <f>[12]Janeiro!$G$7</f>
        <v>49</v>
      </c>
      <c r="E16" s="18">
        <f>[12]Janeiro!$G$8</f>
        <v>66</v>
      </c>
      <c r="F16" s="18">
        <f>[12]Janeiro!$G$9</f>
        <v>43</v>
      </c>
      <c r="G16" s="18">
        <f>[12]Janeiro!$G$10</f>
        <v>62</v>
      </c>
      <c r="H16" s="18">
        <f>[12]Janeiro!$G$11</f>
        <v>33</v>
      </c>
      <c r="I16" s="18">
        <f>[12]Janeiro!$G$12</f>
        <v>43</v>
      </c>
      <c r="J16" s="18">
        <f>[12]Janeiro!$G$13</f>
        <v>52</v>
      </c>
      <c r="K16" s="18">
        <f>[12]Janeiro!$G$14</f>
        <v>39</v>
      </c>
      <c r="L16" s="18">
        <f>[12]Janeiro!$G$15</f>
        <v>38</v>
      </c>
      <c r="M16" s="18">
        <f>[12]Janeiro!$G$16</f>
        <v>52</v>
      </c>
      <c r="N16" s="18">
        <f>[12]Janeiro!$G$17</f>
        <v>61</v>
      </c>
      <c r="O16" s="18">
        <f>[12]Janeiro!$G$18</f>
        <v>62</v>
      </c>
      <c r="P16" s="18">
        <f>[12]Janeiro!$G$19</f>
        <v>65</v>
      </c>
      <c r="Q16" s="18">
        <f>[12]Janeiro!$G$20</f>
        <v>63</v>
      </c>
      <c r="R16" s="18">
        <f>[12]Janeiro!$G$21</f>
        <v>55</v>
      </c>
      <c r="S16" s="18">
        <f>[12]Janeiro!$G$22</f>
        <v>40</v>
      </c>
      <c r="T16" s="18">
        <f>[12]Janeiro!$G$23</f>
        <v>41</v>
      </c>
      <c r="U16" s="18">
        <f>[12]Janeiro!$G$24</f>
        <v>34</v>
      </c>
      <c r="V16" s="18">
        <f>[12]Janeiro!$G$25</f>
        <v>48</v>
      </c>
      <c r="W16" s="18">
        <f>[12]Janeiro!$G$26</f>
        <v>46</v>
      </c>
      <c r="X16" s="18">
        <f>[12]Janeiro!$G$27</f>
        <v>50</v>
      </c>
      <c r="Y16" s="18">
        <f>[12]Janeiro!$G$28</f>
        <v>51</v>
      </c>
      <c r="Z16" s="18">
        <f>[12]Janeiro!$G$29</f>
        <v>70</v>
      </c>
      <c r="AA16" s="18">
        <f>[12]Janeiro!$G$30</f>
        <v>47</v>
      </c>
      <c r="AB16" s="18">
        <f>[12]Janeiro!$G$31</f>
        <v>44</v>
      </c>
      <c r="AC16" s="18">
        <f>[12]Janeiro!$G$32</f>
        <v>34</v>
      </c>
      <c r="AD16" s="18">
        <f>[12]Janeiro!$G$33</f>
        <v>30</v>
      </c>
      <c r="AE16" s="18">
        <f>[12]Janeiro!$G$34</f>
        <v>33</v>
      </c>
      <c r="AF16" s="18">
        <f>[12]Janeiro!$G$35</f>
        <v>34</v>
      </c>
      <c r="AG16" s="32">
        <f t="shared" si="2"/>
        <v>30</v>
      </c>
      <c r="AH16" s="35">
        <f t="shared" si="1"/>
        <v>48.29032258064516</v>
      </c>
    </row>
    <row r="17" spans="1:36" ht="17.100000000000001" customHeight="1" x14ac:dyDescent="0.2">
      <c r="A17" s="15" t="s">
        <v>8</v>
      </c>
      <c r="B17" s="18">
        <f>[13]Janeiro!$G$5</f>
        <v>60</v>
      </c>
      <c r="C17" s="18">
        <f>[13]Janeiro!$G$6</f>
        <v>49</v>
      </c>
      <c r="D17" s="18">
        <f>[13]Janeiro!$G$7</f>
        <v>49</v>
      </c>
      <c r="E17" s="18">
        <f>[13]Janeiro!$G$8</f>
        <v>69</v>
      </c>
      <c r="F17" s="18">
        <f>[13]Janeiro!$G$9</f>
        <v>56</v>
      </c>
      <c r="G17" s="18">
        <f>[13]Janeiro!$G$10</f>
        <v>58</v>
      </c>
      <c r="H17" s="18">
        <f>[13]Janeiro!$G$11</f>
        <v>48</v>
      </c>
      <c r="I17" s="18">
        <f>[13]Janeiro!$G$12</f>
        <v>65</v>
      </c>
      <c r="J17" s="18">
        <f>[13]Janeiro!$G$13</f>
        <v>45</v>
      </c>
      <c r="K17" s="18">
        <f>[13]Janeiro!$G$14</f>
        <v>38</v>
      </c>
      <c r="L17" s="18">
        <f>[13]Janeiro!$G$15</f>
        <v>37</v>
      </c>
      <c r="M17" s="18">
        <f>[13]Janeiro!$G$16</f>
        <v>55</v>
      </c>
      <c r="N17" s="18">
        <f>[13]Janeiro!$G$17</f>
        <v>60</v>
      </c>
      <c r="O17" s="18">
        <f>[13]Janeiro!$G$18</f>
        <v>52</v>
      </c>
      <c r="P17" s="18">
        <f>[13]Janeiro!$G$19</f>
        <v>56</v>
      </c>
      <c r="Q17" s="18">
        <f>[13]Janeiro!$G$20</f>
        <v>54</v>
      </c>
      <c r="R17" s="18">
        <f>[13]Janeiro!$G$21</f>
        <v>42</v>
      </c>
      <c r="S17" s="18">
        <f>[13]Janeiro!$G$22</f>
        <v>40</v>
      </c>
      <c r="T17" s="18">
        <f>[13]Janeiro!$G$23</f>
        <v>40</v>
      </c>
      <c r="U17" s="18">
        <f>[13]Janeiro!$G$24</f>
        <v>33</v>
      </c>
      <c r="V17" s="18">
        <f>[13]Janeiro!$G$25</f>
        <v>38</v>
      </c>
      <c r="W17" s="18">
        <f>[13]Janeiro!$G$26</f>
        <v>43</v>
      </c>
      <c r="X17" s="18">
        <f>[13]Janeiro!$G$27</f>
        <v>48</v>
      </c>
      <c r="Y17" s="18">
        <f>[13]Janeiro!$G$28</f>
        <v>37</v>
      </c>
      <c r="Z17" s="18">
        <f>[13]Janeiro!$G$29</f>
        <v>55</v>
      </c>
      <c r="AA17" s="18">
        <f>[13]Janeiro!$G$30</f>
        <v>44</v>
      </c>
      <c r="AB17" s="18">
        <f>[13]Janeiro!$G$31</f>
        <v>40</v>
      </c>
      <c r="AC17" s="18">
        <f>[13]Janeiro!$G$32</f>
        <v>35</v>
      </c>
      <c r="AD17" s="18">
        <f>[13]Janeiro!$G$33</f>
        <v>29</v>
      </c>
      <c r="AE17" s="18">
        <f>[13]Janeiro!$G$34</f>
        <v>28</v>
      </c>
      <c r="AF17" s="18">
        <f>[13]Janeiro!$G$35</f>
        <v>31</v>
      </c>
      <c r="AG17" s="32">
        <f>MIN(B17:AF17)</f>
        <v>28</v>
      </c>
      <c r="AH17" s="35">
        <f>AVERAGE(B17:AF17)</f>
        <v>46.258064516129032</v>
      </c>
    </row>
    <row r="18" spans="1:36" ht="17.100000000000001" customHeight="1" x14ac:dyDescent="0.2">
      <c r="A18" s="15" t="s">
        <v>9</v>
      </c>
      <c r="B18" s="48" t="str">
        <f>[14]Janeiro!$G$5</f>
        <v>*</v>
      </c>
      <c r="C18" s="48" t="str">
        <f>[14]Janeiro!$G$6</f>
        <v>*</v>
      </c>
      <c r="D18" s="48" t="str">
        <f>[14]Janeiro!$G$7</f>
        <v>*</v>
      </c>
      <c r="E18" s="48" t="str">
        <f>[14]Janeiro!$G$8</f>
        <v>*</v>
      </c>
      <c r="F18" s="48" t="str">
        <f>[14]Janeiro!$G$9</f>
        <v>*</v>
      </c>
      <c r="G18" s="48" t="str">
        <f>[14]Janeiro!$G$10</f>
        <v>*</v>
      </c>
      <c r="H18" s="48" t="str">
        <f>[14]Janeiro!$G$11</f>
        <v>*</v>
      </c>
      <c r="I18" s="48" t="str">
        <f>[14]Janeiro!$G$12</f>
        <v>*</v>
      </c>
      <c r="J18" s="48" t="str">
        <f>[14]Janeiro!$G$13</f>
        <v>*</v>
      </c>
      <c r="K18" s="48" t="str">
        <f>[14]Janeiro!$G$14</f>
        <v>*</v>
      </c>
      <c r="L18" s="48" t="str">
        <f>[14]Janeiro!$G$15</f>
        <v>*</v>
      </c>
      <c r="M18" s="48" t="str">
        <f>[14]Janeiro!$G$16</f>
        <v>*</v>
      </c>
      <c r="N18" s="48" t="str">
        <f>[14]Janeiro!$G$17</f>
        <v>*</v>
      </c>
      <c r="O18" s="48" t="str">
        <f>[14]Janeiro!$G$18</f>
        <v>*</v>
      </c>
      <c r="P18" s="48" t="str">
        <f>[14]Janeiro!$G$19</f>
        <v>*</v>
      </c>
      <c r="Q18" s="48" t="str">
        <f>[14]Janeiro!$G$20</f>
        <v>*</v>
      </c>
      <c r="R18" s="48" t="str">
        <f>[14]Janeiro!$G$21</f>
        <v>*</v>
      </c>
      <c r="S18" s="48" t="str">
        <f>[14]Janeiro!$G$22</f>
        <v>*</v>
      </c>
      <c r="T18" s="48" t="str">
        <f>[14]Janeiro!$G$23</f>
        <v>*</v>
      </c>
      <c r="U18" s="48" t="str">
        <f>[14]Janeiro!$G$24</f>
        <v>*</v>
      </c>
      <c r="V18" s="48" t="str">
        <f>[14]Janeiro!$G$25</f>
        <v>*</v>
      </c>
      <c r="W18" s="48" t="str">
        <f>[14]Janeiro!$G$26</f>
        <v>*</v>
      </c>
      <c r="X18" s="48" t="str">
        <f>[14]Janeiro!$G$27</f>
        <v>*</v>
      </c>
      <c r="Y18" s="48" t="str">
        <f>[14]Janeiro!$G$28</f>
        <v>*</v>
      </c>
      <c r="Z18" s="48" t="str">
        <f>[14]Janeiro!$G$29</f>
        <v>*</v>
      </c>
      <c r="AA18" s="48" t="str">
        <f>[14]Janeiro!$G$30</f>
        <v>*</v>
      </c>
      <c r="AB18" s="48" t="str">
        <f>[14]Janeiro!$G$31</f>
        <v>*</v>
      </c>
      <c r="AC18" s="48" t="str">
        <f>[14]Janeiro!$G$32</f>
        <v>*</v>
      </c>
      <c r="AD18" s="48" t="str">
        <f>[14]Janeiro!$G$33</f>
        <v>*</v>
      </c>
      <c r="AE18" s="48" t="str">
        <f>[14]Janeiro!$G$34</f>
        <v>*</v>
      </c>
      <c r="AF18" s="48" t="str">
        <f>[14]Janeiro!$G$35</f>
        <v>*</v>
      </c>
      <c r="AG18" s="57" t="s">
        <v>63</v>
      </c>
      <c r="AH18" s="42" t="s">
        <v>63</v>
      </c>
      <c r="AJ18" s="27" t="s">
        <v>54</v>
      </c>
    </row>
    <row r="19" spans="1:36" ht="17.100000000000001" customHeight="1" x14ac:dyDescent="0.2">
      <c r="A19" s="15" t="s">
        <v>49</v>
      </c>
      <c r="B19" s="18">
        <f>[15]Janeiro!$G$5</f>
        <v>66</v>
      </c>
      <c r="C19" s="18">
        <f>[15]Janeiro!$G$6</f>
        <v>47</v>
      </c>
      <c r="D19" s="18">
        <f>[15]Janeiro!$G$7</f>
        <v>46</v>
      </c>
      <c r="E19" s="18">
        <f>[15]Janeiro!$G$8</f>
        <v>56</v>
      </c>
      <c r="F19" s="18">
        <f>[15]Janeiro!$G$9</f>
        <v>40</v>
      </c>
      <c r="G19" s="18">
        <f>[15]Janeiro!$G$10</f>
        <v>51</v>
      </c>
      <c r="H19" s="18">
        <f>[15]Janeiro!$G$11</f>
        <v>41</v>
      </c>
      <c r="I19" s="18">
        <f>[15]Janeiro!$G$12</f>
        <v>47</v>
      </c>
      <c r="J19" s="18">
        <f>[15]Janeiro!$G$13</f>
        <v>44</v>
      </c>
      <c r="K19" s="18">
        <f>[15]Janeiro!$G$14</f>
        <v>35</v>
      </c>
      <c r="L19" s="18">
        <f>[15]Janeiro!$G$15</f>
        <v>33</v>
      </c>
      <c r="M19" s="18">
        <f>[15]Janeiro!$G$16</f>
        <v>49</v>
      </c>
      <c r="N19" s="18">
        <f>[15]Janeiro!$G$17</f>
        <v>51</v>
      </c>
      <c r="O19" s="18">
        <f>[15]Janeiro!$G$18</f>
        <v>49</v>
      </c>
      <c r="P19" s="18">
        <f>[15]Janeiro!$G$19</f>
        <v>61</v>
      </c>
      <c r="Q19" s="18">
        <f>[15]Janeiro!$G$20</f>
        <v>57</v>
      </c>
      <c r="R19" s="18">
        <f>[15]Janeiro!$G$21</f>
        <v>51</v>
      </c>
      <c r="S19" s="18">
        <f>[15]Janeiro!$G$22</f>
        <v>50</v>
      </c>
      <c r="T19" s="18">
        <f>[15]Janeiro!$G$23</f>
        <v>46</v>
      </c>
      <c r="U19" s="18">
        <f>[15]Janeiro!$G$24</f>
        <v>46</v>
      </c>
      <c r="V19" s="18">
        <f>[15]Janeiro!$G$25</f>
        <v>46</v>
      </c>
      <c r="W19" s="18">
        <f>[15]Janeiro!$G$26</f>
        <v>49</v>
      </c>
      <c r="X19" s="18">
        <f>[15]Janeiro!$G$27</f>
        <v>56</v>
      </c>
      <c r="Y19" s="18">
        <f>[15]Janeiro!$G$28</f>
        <v>48</v>
      </c>
      <c r="Z19" s="18">
        <f>[15]Janeiro!$G$29</f>
        <v>63</v>
      </c>
      <c r="AA19" s="18">
        <f>[15]Janeiro!$G$30</f>
        <v>50</v>
      </c>
      <c r="AB19" s="18">
        <f>[15]Janeiro!$G$31</f>
        <v>45</v>
      </c>
      <c r="AC19" s="18">
        <f>[15]Janeiro!$G$32</f>
        <v>40</v>
      </c>
      <c r="AD19" s="18">
        <f>[15]Janeiro!$G$33</f>
        <v>38</v>
      </c>
      <c r="AE19" s="18">
        <f>[15]Janeiro!$G$34</f>
        <v>32</v>
      </c>
      <c r="AF19" s="18">
        <f>[15]Janeiro!$G$35</f>
        <v>35</v>
      </c>
      <c r="AG19" s="32">
        <f t="shared" ref="AG19" si="7">MIN(B19:AF19)</f>
        <v>32</v>
      </c>
      <c r="AH19" s="35">
        <f t="shared" ref="AH19" si="8">AVERAGE(B19:AF19)</f>
        <v>47.354838709677416</v>
      </c>
    </row>
    <row r="20" spans="1:36" ht="17.100000000000001" customHeight="1" x14ac:dyDescent="0.2">
      <c r="A20" s="15" t="s">
        <v>10</v>
      </c>
      <c r="B20" s="18">
        <f>[16]Janeiro!$G$5</f>
        <v>59</v>
      </c>
      <c r="C20" s="18">
        <f>[16]Janeiro!$G$6</f>
        <v>47</v>
      </c>
      <c r="D20" s="18">
        <f>[16]Janeiro!$G$7</f>
        <v>49</v>
      </c>
      <c r="E20" s="18">
        <f>[16]Janeiro!$G$8</f>
        <v>58</v>
      </c>
      <c r="F20" s="18">
        <f>[16]Janeiro!$G$9</f>
        <v>44</v>
      </c>
      <c r="G20" s="18">
        <f>[16]Janeiro!$G$10</f>
        <v>51</v>
      </c>
      <c r="H20" s="18">
        <f>[16]Janeiro!$G$11</f>
        <v>42</v>
      </c>
      <c r="I20" s="18">
        <f>[16]Janeiro!$G$12</f>
        <v>49</v>
      </c>
      <c r="J20" s="18">
        <f>[16]Janeiro!$G$13</f>
        <v>36</v>
      </c>
      <c r="K20" s="18">
        <f>[16]Janeiro!$G$14</f>
        <v>35</v>
      </c>
      <c r="L20" s="18">
        <f>[16]Janeiro!$G$15</f>
        <v>31</v>
      </c>
      <c r="M20" s="18">
        <f>[16]Janeiro!$G$16</f>
        <v>55</v>
      </c>
      <c r="N20" s="18">
        <f>[16]Janeiro!$G$17</f>
        <v>54</v>
      </c>
      <c r="O20" s="18">
        <f>[16]Janeiro!$G$18</f>
        <v>53</v>
      </c>
      <c r="P20" s="18">
        <f>[16]Janeiro!$G$19</f>
        <v>52</v>
      </c>
      <c r="Q20" s="18">
        <f>[16]Janeiro!$G$20</f>
        <v>53</v>
      </c>
      <c r="R20" s="18">
        <f>[16]Janeiro!$G$21</f>
        <v>41</v>
      </c>
      <c r="S20" s="18">
        <f>[16]Janeiro!$G$22</f>
        <v>42</v>
      </c>
      <c r="T20" s="18">
        <f>[16]Janeiro!$G$23</f>
        <v>42</v>
      </c>
      <c r="U20" s="18">
        <f>[16]Janeiro!$G$24</f>
        <v>32</v>
      </c>
      <c r="V20" s="18">
        <f>[16]Janeiro!$G$25</f>
        <v>40</v>
      </c>
      <c r="W20" s="18">
        <f>[16]Janeiro!$G$26</f>
        <v>45</v>
      </c>
      <c r="X20" s="18">
        <f>[16]Janeiro!$G$27</f>
        <v>49</v>
      </c>
      <c r="Y20" s="18">
        <f>[16]Janeiro!$G$28</f>
        <v>43</v>
      </c>
      <c r="Z20" s="18">
        <f>[16]Janeiro!$G$29</f>
        <v>65</v>
      </c>
      <c r="AA20" s="18">
        <f>[16]Janeiro!$G$30</f>
        <v>43</v>
      </c>
      <c r="AB20" s="18">
        <f>[16]Janeiro!$G$31</f>
        <v>38</v>
      </c>
      <c r="AC20" s="18">
        <f>[16]Janeiro!$G$32</f>
        <v>32</v>
      </c>
      <c r="AD20" s="18">
        <f>[16]Janeiro!$G$33</f>
        <v>29</v>
      </c>
      <c r="AE20" s="18">
        <f>[16]Janeiro!$G$34</f>
        <v>27</v>
      </c>
      <c r="AF20" s="18">
        <f>[16]Janeiro!$G$35</f>
        <v>29</v>
      </c>
      <c r="AG20" s="32">
        <f t="shared" ref="AG20:AG30" si="9">MIN(B20:AF20)</f>
        <v>27</v>
      </c>
      <c r="AH20" s="35">
        <f t="shared" ref="AH20:AH29" si="10">AVERAGE(B20:AF20)</f>
        <v>44.032258064516128</v>
      </c>
    </row>
    <row r="21" spans="1:36" ht="17.100000000000001" customHeight="1" x14ac:dyDescent="0.2">
      <c r="A21" s="15" t="s">
        <v>11</v>
      </c>
      <c r="B21" s="18">
        <f>[17]Janeiro!$G$5</f>
        <v>56</v>
      </c>
      <c r="C21" s="18">
        <f>[17]Janeiro!$G$6</f>
        <v>44</v>
      </c>
      <c r="D21" s="18">
        <f>[17]Janeiro!$G$7</f>
        <v>46</v>
      </c>
      <c r="E21" s="18">
        <f>[17]Janeiro!$G$8</f>
        <v>64</v>
      </c>
      <c r="F21" s="18">
        <f>[17]Janeiro!$G$9</f>
        <v>41</v>
      </c>
      <c r="G21" s="18">
        <f>[17]Janeiro!$G$10</f>
        <v>65</v>
      </c>
      <c r="H21" s="18">
        <f>[17]Janeiro!$G$11</f>
        <v>46</v>
      </c>
      <c r="I21" s="18">
        <f>[17]Janeiro!$G$12</f>
        <v>41</v>
      </c>
      <c r="J21" s="18">
        <f>[17]Janeiro!$G$13</f>
        <v>47</v>
      </c>
      <c r="K21" s="18">
        <f>[17]Janeiro!$G$14</f>
        <v>35</v>
      </c>
      <c r="L21" s="18">
        <f>[17]Janeiro!$G$15</f>
        <v>35</v>
      </c>
      <c r="M21" s="18">
        <f>[17]Janeiro!$G$16</f>
        <v>51</v>
      </c>
      <c r="N21" s="18">
        <f>[17]Janeiro!$G$17</f>
        <v>55</v>
      </c>
      <c r="O21" s="18">
        <f>[17]Janeiro!$G$18</f>
        <v>58</v>
      </c>
      <c r="P21" s="18">
        <f>[17]Janeiro!$G$19</f>
        <v>65</v>
      </c>
      <c r="Q21" s="18">
        <f>[17]Janeiro!$G$20</f>
        <v>57</v>
      </c>
      <c r="R21" s="18">
        <f>[17]Janeiro!$G$21</f>
        <v>63</v>
      </c>
      <c r="S21" s="18">
        <f>[17]Janeiro!$G$22</f>
        <v>43</v>
      </c>
      <c r="T21" s="18">
        <f>[17]Janeiro!$G$23</f>
        <v>47</v>
      </c>
      <c r="U21" s="18">
        <f>[17]Janeiro!$G$24</f>
        <v>41</v>
      </c>
      <c r="V21" s="17">
        <f>[17]Janeiro!$G$25</f>
        <v>48</v>
      </c>
      <c r="W21" s="17">
        <f>[17]Janeiro!$G$26</f>
        <v>44</v>
      </c>
      <c r="X21" s="18">
        <f>[17]Janeiro!$G$27</f>
        <v>54</v>
      </c>
      <c r="Y21" s="18">
        <f>[17]Janeiro!$G$28</f>
        <v>48</v>
      </c>
      <c r="Z21" s="18">
        <f>[17]Janeiro!$G$29</f>
        <v>78</v>
      </c>
      <c r="AA21" s="18">
        <f>[17]Janeiro!$G$30</f>
        <v>51</v>
      </c>
      <c r="AB21" s="18">
        <f>[17]Janeiro!$G$31</f>
        <v>40</v>
      </c>
      <c r="AC21" s="18">
        <f>[17]Janeiro!$G$32</f>
        <v>37</v>
      </c>
      <c r="AD21" s="18">
        <f>[17]Janeiro!$G$33</f>
        <v>33</v>
      </c>
      <c r="AE21" s="18">
        <f>[17]Janeiro!$G$34</f>
        <v>29</v>
      </c>
      <c r="AF21" s="18">
        <f>[17]Janeiro!$G$35</f>
        <v>34</v>
      </c>
      <c r="AG21" s="32">
        <f t="shared" si="9"/>
        <v>29</v>
      </c>
      <c r="AH21" s="35">
        <f t="shared" si="10"/>
        <v>48.258064516129032</v>
      </c>
    </row>
    <row r="22" spans="1:36" ht="17.100000000000001" customHeight="1" x14ac:dyDescent="0.2">
      <c r="A22" s="15" t="s">
        <v>12</v>
      </c>
      <c r="B22" s="18">
        <f>[18]Janeiro!$G$5</f>
        <v>52</v>
      </c>
      <c r="C22" s="18">
        <f>[18]Janeiro!$G$6</f>
        <v>37</v>
      </c>
      <c r="D22" s="18">
        <f>[18]Janeiro!$G$7</f>
        <v>39</v>
      </c>
      <c r="E22" s="18">
        <f>[18]Janeiro!$G$8</f>
        <v>47</v>
      </c>
      <c r="F22" s="18">
        <f>[18]Janeiro!$G$9</f>
        <v>40</v>
      </c>
      <c r="G22" s="18">
        <f>[18]Janeiro!$G$10</f>
        <v>38</v>
      </c>
      <c r="H22" s="18">
        <f>[18]Janeiro!$G$11</f>
        <v>44</v>
      </c>
      <c r="I22" s="18">
        <f>[18]Janeiro!$G$12</f>
        <v>45</v>
      </c>
      <c r="J22" s="18">
        <f>[18]Janeiro!$G$13</f>
        <v>36</v>
      </c>
      <c r="K22" s="18">
        <f>[18]Janeiro!$G$14</f>
        <v>32</v>
      </c>
      <c r="L22" s="18">
        <f>[18]Janeiro!$G$15</f>
        <v>27</v>
      </c>
      <c r="M22" s="18">
        <f>[18]Janeiro!$G$16</f>
        <v>39</v>
      </c>
      <c r="N22" s="18">
        <f>[18]Janeiro!$G$17</f>
        <v>53</v>
      </c>
      <c r="O22" s="18">
        <f>[18]Janeiro!$G$18</f>
        <v>43</v>
      </c>
      <c r="P22" s="18">
        <f>[18]Janeiro!$G$19</f>
        <v>56</v>
      </c>
      <c r="Q22" s="18">
        <f>[18]Janeiro!$G$20</f>
        <v>44</v>
      </c>
      <c r="R22" s="18">
        <f>[18]Janeiro!$G$21</f>
        <v>47</v>
      </c>
      <c r="S22" s="18">
        <f>[18]Janeiro!$G$22</f>
        <v>52</v>
      </c>
      <c r="T22" s="18">
        <f>[18]Janeiro!$G$23</f>
        <v>37</v>
      </c>
      <c r="U22" s="18">
        <f>[18]Janeiro!$G$24</f>
        <v>41</v>
      </c>
      <c r="V22" s="18">
        <f>[18]Janeiro!$G$25</f>
        <v>51</v>
      </c>
      <c r="W22" s="18">
        <f>[18]Janeiro!$G$26</f>
        <v>49</v>
      </c>
      <c r="X22" s="18">
        <f>[18]Janeiro!$G$27</f>
        <v>58</v>
      </c>
      <c r="Y22" s="18">
        <f>[18]Janeiro!$G$28</f>
        <v>44</v>
      </c>
      <c r="Z22" s="18">
        <f>[18]Janeiro!$G$29</f>
        <v>63</v>
      </c>
      <c r="AA22" s="18">
        <f>[18]Janeiro!$G$30</f>
        <v>49</v>
      </c>
      <c r="AB22" s="18">
        <f>[18]Janeiro!$G$31</f>
        <v>42</v>
      </c>
      <c r="AC22" s="18">
        <f>[18]Janeiro!$G$32</f>
        <v>33</v>
      </c>
      <c r="AD22" s="18">
        <f>[18]Janeiro!$G$33</f>
        <v>32</v>
      </c>
      <c r="AE22" s="18">
        <f>[18]Janeiro!$G$34</f>
        <v>34</v>
      </c>
      <c r="AF22" s="18">
        <f>[18]Janeiro!$G$35</f>
        <v>31</v>
      </c>
      <c r="AG22" s="32">
        <f t="shared" si="9"/>
        <v>27</v>
      </c>
      <c r="AH22" s="35">
        <f t="shared" si="10"/>
        <v>43.064516129032256</v>
      </c>
    </row>
    <row r="23" spans="1:36" ht="17.100000000000001" customHeight="1" x14ac:dyDescent="0.2">
      <c r="A23" s="15" t="s">
        <v>13</v>
      </c>
      <c r="B23" s="18">
        <f>[19]Janeiro!$G$5</f>
        <v>56</v>
      </c>
      <c r="C23" s="18">
        <f>[19]Janeiro!$G$6</f>
        <v>42</v>
      </c>
      <c r="D23" s="18">
        <f>[19]Janeiro!$G$7</f>
        <v>38</v>
      </c>
      <c r="E23" s="18">
        <f>[19]Janeiro!$G$8</f>
        <v>50</v>
      </c>
      <c r="F23" s="18">
        <f>[19]Janeiro!$G$9</f>
        <v>37</v>
      </c>
      <c r="G23" s="18">
        <f>[19]Janeiro!$G$10</f>
        <v>32</v>
      </c>
      <c r="H23" s="18">
        <f>[19]Janeiro!$G$11</f>
        <v>46</v>
      </c>
      <c r="I23" s="18">
        <f>[19]Janeiro!$G$12</f>
        <v>44</v>
      </c>
      <c r="J23" s="18">
        <f>[19]Janeiro!$G$13</f>
        <v>40</v>
      </c>
      <c r="K23" s="18">
        <f>[19]Janeiro!$G$14</f>
        <v>29</v>
      </c>
      <c r="L23" s="18">
        <f>[19]Janeiro!$G$15</f>
        <v>28</v>
      </c>
      <c r="M23" s="18">
        <f>[19]Janeiro!$G$16</f>
        <v>38</v>
      </c>
      <c r="N23" s="18">
        <f>[19]Janeiro!$G$17</f>
        <v>60</v>
      </c>
      <c r="O23" s="18">
        <f>[19]Janeiro!$G$18</f>
        <v>41</v>
      </c>
      <c r="P23" s="18">
        <f>[19]Janeiro!$G$19</f>
        <v>55</v>
      </c>
      <c r="Q23" s="18">
        <f>[19]Janeiro!$G$20</f>
        <v>49</v>
      </c>
      <c r="R23" s="18">
        <f>[19]Janeiro!$G$21</f>
        <v>30</v>
      </c>
      <c r="S23" s="18">
        <f>[19]Janeiro!$G$22</f>
        <v>54</v>
      </c>
      <c r="T23" s="18">
        <f>[19]Janeiro!$G$23</f>
        <v>56</v>
      </c>
      <c r="U23" s="18">
        <f>[19]Janeiro!$G$24</f>
        <v>49</v>
      </c>
      <c r="V23" s="18">
        <f>[19]Janeiro!$G$25</f>
        <v>51</v>
      </c>
      <c r="W23" s="18">
        <f>[19]Janeiro!$G$26</f>
        <v>62</v>
      </c>
      <c r="X23" s="18">
        <f>[19]Janeiro!$G$27</f>
        <v>53</v>
      </c>
      <c r="Y23" s="18">
        <f>[19]Janeiro!$G$28</f>
        <v>48</v>
      </c>
      <c r="Z23" s="18">
        <f>[19]Janeiro!$G$29</f>
        <v>63</v>
      </c>
      <c r="AA23" s="18">
        <f>[19]Janeiro!$G$30</f>
        <v>57</v>
      </c>
      <c r="AB23" s="18">
        <f>[19]Janeiro!$G$31</f>
        <v>45</v>
      </c>
      <c r="AC23" s="18">
        <f>[19]Janeiro!$G$32</f>
        <v>36</v>
      </c>
      <c r="AD23" s="18">
        <f>[19]Janeiro!$G$33</f>
        <v>36</v>
      </c>
      <c r="AE23" s="18">
        <f>[19]Janeiro!$G$34</f>
        <v>36</v>
      </c>
      <c r="AF23" s="18">
        <f>[19]Janeiro!$G$35</f>
        <v>32</v>
      </c>
      <c r="AG23" s="32">
        <f t="shared" si="9"/>
        <v>28</v>
      </c>
      <c r="AH23" s="35">
        <f t="shared" si="10"/>
        <v>44.935483870967744</v>
      </c>
    </row>
    <row r="24" spans="1:36" ht="17.100000000000001" customHeight="1" x14ac:dyDescent="0.2">
      <c r="A24" s="15" t="s">
        <v>14</v>
      </c>
      <c r="B24" s="18">
        <f>[20]Janeiro!$G$5</f>
        <v>37</v>
      </c>
      <c r="C24" s="18">
        <f>[20]Janeiro!$G$6</f>
        <v>42</v>
      </c>
      <c r="D24" s="18">
        <f>[20]Janeiro!$G$7</f>
        <v>31</v>
      </c>
      <c r="E24" s="18">
        <f>[20]Janeiro!$G$8</f>
        <v>33</v>
      </c>
      <c r="F24" s="18">
        <f>[20]Janeiro!$G$9</f>
        <v>33</v>
      </c>
      <c r="G24" s="18">
        <f>[20]Janeiro!$G$10</f>
        <v>19</v>
      </c>
      <c r="H24" s="18">
        <f>[20]Janeiro!$G$11</f>
        <v>39</v>
      </c>
      <c r="I24" s="18">
        <f>[20]Janeiro!$G$12</f>
        <v>33</v>
      </c>
      <c r="J24" s="18">
        <f>[20]Janeiro!$G$13</f>
        <v>31</v>
      </c>
      <c r="K24" s="18">
        <f>[20]Janeiro!$G$14</f>
        <v>24</v>
      </c>
      <c r="L24" s="18">
        <f>[20]Janeiro!$G$15</f>
        <v>28</v>
      </c>
      <c r="M24" s="18">
        <f>[20]Janeiro!$G$16</f>
        <v>48</v>
      </c>
      <c r="N24" s="18">
        <f>[20]Janeiro!$G$17</f>
        <v>45</v>
      </c>
      <c r="O24" s="18">
        <f>[20]Janeiro!$G$18</f>
        <v>43</v>
      </c>
      <c r="P24" s="18">
        <f>[20]Janeiro!$G$19</f>
        <v>32</v>
      </c>
      <c r="Q24" s="18">
        <f>[20]Janeiro!$G$20</f>
        <v>50</v>
      </c>
      <c r="R24" s="18">
        <f>[20]Janeiro!$G$21</f>
        <v>37</v>
      </c>
      <c r="S24" s="18">
        <f>[20]Janeiro!$G$22</f>
        <v>41</v>
      </c>
      <c r="T24" s="18">
        <f>[20]Janeiro!$G$23</f>
        <v>38</v>
      </c>
      <c r="U24" s="18">
        <f>[20]Janeiro!$G$24</f>
        <v>34</v>
      </c>
      <c r="V24" s="18">
        <f>[20]Janeiro!$G$25</f>
        <v>46</v>
      </c>
      <c r="W24" s="18">
        <f>[20]Janeiro!$G$26</f>
        <v>47</v>
      </c>
      <c r="X24" s="18">
        <f>[20]Janeiro!$G$27</f>
        <v>37</v>
      </c>
      <c r="Y24" s="18">
        <f>[20]Janeiro!$G$28</f>
        <v>40</v>
      </c>
      <c r="Z24" s="18">
        <f>[20]Janeiro!$G$29</f>
        <v>53</v>
      </c>
      <c r="AA24" s="18">
        <f>[20]Janeiro!$G$30</f>
        <v>42</v>
      </c>
      <c r="AB24" s="18">
        <f>[20]Janeiro!$G$31</f>
        <v>35</v>
      </c>
      <c r="AC24" s="18">
        <f>[20]Janeiro!$G$32</f>
        <v>36</v>
      </c>
      <c r="AD24" s="18">
        <f>[20]Janeiro!$G$33</f>
        <v>27</v>
      </c>
      <c r="AE24" s="18">
        <f>[20]Janeiro!$G$34</f>
        <v>26</v>
      </c>
      <c r="AF24" s="18">
        <f>[20]Janeiro!$G$35</f>
        <v>27</v>
      </c>
      <c r="AG24" s="32">
        <f t="shared" si="9"/>
        <v>19</v>
      </c>
      <c r="AH24" s="35">
        <f t="shared" si="10"/>
        <v>36.58064516129032</v>
      </c>
    </row>
    <row r="25" spans="1:36" ht="17.100000000000001" customHeight="1" x14ac:dyDescent="0.2">
      <c r="A25" s="15" t="s">
        <v>15</v>
      </c>
      <c r="B25" s="18">
        <f>[21]Janeiro!$G$5</f>
        <v>65</v>
      </c>
      <c r="C25" s="18">
        <f>[21]Janeiro!$G$6</f>
        <v>56</v>
      </c>
      <c r="D25" s="18">
        <f>[21]Janeiro!$G$7</f>
        <v>51</v>
      </c>
      <c r="E25" s="18">
        <f>[21]Janeiro!$G$8</f>
        <v>62</v>
      </c>
      <c r="F25" s="18">
        <f>[21]Janeiro!$G$9</f>
        <v>55</v>
      </c>
      <c r="G25" s="18">
        <f>[21]Janeiro!$G$10</f>
        <v>55</v>
      </c>
      <c r="H25" s="18">
        <f>[21]Janeiro!$G$11</f>
        <v>60</v>
      </c>
      <c r="I25" s="18">
        <f>[21]Janeiro!$G$12</f>
        <v>55</v>
      </c>
      <c r="J25" s="18">
        <f>[21]Janeiro!$G$13</f>
        <v>54</v>
      </c>
      <c r="K25" s="18">
        <f>[21]Janeiro!$G$14</f>
        <v>47</v>
      </c>
      <c r="L25" s="18">
        <f>[21]Janeiro!$G$15</f>
        <v>40</v>
      </c>
      <c r="M25" s="18">
        <f>[21]Janeiro!$G$16</f>
        <v>55</v>
      </c>
      <c r="N25" s="18">
        <f>[21]Janeiro!$G$17</f>
        <v>52</v>
      </c>
      <c r="O25" s="18">
        <f>[21]Janeiro!$G$18</f>
        <v>51</v>
      </c>
      <c r="P25" s="18">
        <f>[21]Janeiro!$G$19</f>
        <v>64</v>
      </c>
      <c r="Q25" s="18">
        <f>[21]Janeiro!$G$20</f>
        <v>51</v>
      </c>
      <c r="R25" s="18">
        <f>[21]Janeiro!$G$21</f>
        <v>66</v>
      </c>
      <c r="S25" s="18">
        <f>[21]Janeiro!$G$22</f>
        <v>57</v>
      </c>
      <c r="T25" s="18">
        <f>[21]Janeiro!$G$23</f>
        <v>52</v>
      </c>
      <c r="U25" s="18">
        <f>[21]Janeiro!$G$24</f>
        <v>43</v>
      </c>
      <c r="V25" s="18">
        <f>[21]Janeiro!$G$25</f>
        <v>48</v>
      </c>
      <c r="W25" s="18">
        <f>[21]Janeiro!$G$26</f>
        <v>48</v>
      </c>
      <c r="X25" s="18">
        <f>[21]Janeiro!$G$27</f>
        <v>55</v>
      </c>
      <c r="Y25" s="18">
        <f>[21]Janeiro!$G$28</f>
        <v>49</v>
      </c>
      <c r="Z25" s="18">
        <f>[21]Janeiro!$G$29</f>
        <v>72</v>
      </c>
      <c r="AA25" s="18">
        <f>[21]Janeiro!$G$30</f>
        <v>53</v>
      </c>
      <c r="AB25" s="18">
        <f>[21]Janeiro!$G$31</f>
        <v>53</v>
      </c>
      <c r="AC25" s="18">
        <f>[21]Janeiro!$G$32</f>
        <v>41</v>
      </c>
      <c r="AD25" s="18">
        <f>[21]Janeiro!$G$33</f>
        <v>35</v>
      </c>
      <c r="AE25" s="18">
        <f>[21]Janeiro!$G$34</f>
        <v>35</v>
      </c>
      <c r="AF25" s="18">
        <f>[21]Janeiro!$G$35</f>
        <v>42</v>
      </c>
      <c r="AG25" s="32">
        <f t="shared" si="9"/>
        <v>35</v>
      </c>
      <c r="AH25" s="35">
        <f t="shared" si="10"/>
        <v>52.322580645161288</v>
      </c>
    </row>
    <row r="26" spans="1:36" ht="17.100000000000001" customHeight="1" x14ac:dyDescent="0.2">
      <c r="A26" s="15" t="s">
        <v>16</v>
      </c>
      <c r="B26" s="48" t="str">
        <f>[22]Janeiro!$G$5</f>
        <v>*</v>
      </c>
      <c r="C26" s="48" t="str">
        <f>[22]Janeiro!$G$6</f>
        <v>*</v>
      </c>
      <c r="D26" s="48" t="str">
        <f>[22]Janeiro!$G$7</f>
        <v>*</v>
      </c>
      <c r="E26" s="48" t="str">
        <f>[22]Janeiro!$G$8</f>
        <v>*</v>
      </c>
      <c r="F26" s="48" t="str">
        <f>[22]Janeiro!$G$9</f>
        <v>*</v>
      </c>
      <c r="G26" s="48" t="str">
        <f>[22]Janeiro!$G$10</f>
        <v>*</v>
      </c>
      <c r="H26" s="48" t="str">
        <f>[22]Janeiro!$G$11</f>
        <v>*</v>
      </c>
      <c r="I26" s="48" t="str">
        <f>[22]Janeiro!$G$12</f>
        <v>*</v>
      </c>
      <c r="J26" s="48" t="str">
        <f>[22]Janeiro!$G$13</f>
        <v>*</v>
      </c>
      <c r="K26" s="48" t="str">
        <f>[22]Janeiro!$G$14</f>
        <v>*</v>
      </c>
      <c r="L26" s="48" t="str">
        <f>[22]Janeiro!$G$15</f>
        <v>*</v>
      </c>
      <c r="M26" s="48" t="str">
        <f>[22]Janeiro!$G$16</f>
        <v>*</v>
      </c>
      <c r="N26" s="48" t="str">
        <f>[22]Janeiro!$G$17</f>
        <v>*</v>
      </c>
      <c r="O26" s="48" t="str">
        <f>[22]Janeiro!$G$18</f>
        <v>*</v>
      </c>
      <c r="P26" s="48" t="str">
        <f>[22]Janeiro!$G$19</f>
        <v>*</v>
      </c>
      <c r="Q26" s="48" t="str">
        <f>[22]Janeiro!$G$20</f>
        <v>*</v>
      </c>
      <c r="R26" s="48" t="str">
        <f>[22]Janeiro!$G$21</f>
        <v>*</v>
      </c>
      <c r="S26" s="48" t="str">
        <f>[22]Janeiro!$G$22</f>
        <v>*</v>
      </c>
      <c r="T26" s="48" t="str">
        <f>[22]Janeiro!$G$23</f>
        <v>*</v>
      </c>
      <c r="U26" s="48" t="str">
        <f>[22]Janeiro!$G$24</f>
        <v>*</v>
      </c>
      <c r="V26" s="48" t="str">
        <f>[22]Janeiro!$G$25</f>
        <v>*</v>
      </c>
      <c r="W26" s="48" t="str">
        <f>[22]Janeiro!$G$26</f>
        <v>*</v>
      </c>
      <c r="X26" s="48" t="str">
        <f>[22]Janeiro!$G$27</f>
        <v>*</v>
      </c>
      <c r="Y26" s="48" t="str">
        <f>[22]Janeiro!$G$28</f>
        <v>*</v>
      </c>
      <c r="Z26" s="48" t="str">
        <f>[22]Janeiro!$G$29</f>
        <v>*</v>
      </c>
      <c r="AA26" s="48" t="str">
        <f>[22]Janeiro!$G$30</f>
        <v>*</v>
      </c>
      <c r="AB26" s="48" t="str">
        <f>[22]Janeiro!$G$31</f>
        <v>*</v>
      </c>
      <c r="AC26" s="48" t="str">
        <f>[22]Janeiro!$G$32</f>
        <v>*</v>
      </c>
      <c r="AD26" s="48" t="str">
        <f>[22]Janeiro!$G$33</f>
        <v>*</v>
      </c>
      <c r="AE26" s="48" t="str">
        <f>[22]Janeiro!$G$34</f>
        <v>*</v>
      </c>
      <c r="AF26" s="48" t="str">
        <f>[22]Janeiro!$G$35</f>
        <v>*</v>
      </c>
      <c r="AG26" s="57" t="s">
        <v>63</v>
      </c>
      <c r="AH26" s="42" t="s">
        <v>63</v>
      </c>
    </row>
    <row r="27" spans="1:36" ht="17.100000000000001" customHeight="1" x14ac:dyDescent="0.2">
      <c r="A27" s="15" t="s">
        <v>17</v>
      </c>
      <c r="B27" s="18">
        <f>[23]Janeiro!$G$5</f>
        <v>51</v>
      </c>
      <c r="C27" s="18">
        <f>[23]Janeiro!$G$6</f>
        <v>42</v>
      </c>
      <c r="D27" s="18">
        <f>[23]Janeiro!$G$7</f>
        <v>40</v>
      </c>
      <c r="E27" s="18">
        <f>[23]Janeiro!$G$8</f>
        <v>50</v>
      </c>
      <c r="F27" s="18">
        <f>[23]Janeiro!$G$9</f>
        <v>35</v>
      </c>
      <c r="G27" s="18">
        <f>[23]Janeiro!$G$10</f>
        <v>45</v>
      </c>
      <c r="H27" s="18">
        <f>[23]Janeiro!$G$11</f>
        <v>42</v>
      </c>
      <c r="I27" s="18">
        <f>[23]Janeiro!$G$12</f>
        <v>36</v>
      </c>
      <c r="J27" s="18">
        <f>[23]Janeiro!$G$13</f>
        <v>44</v>
      </c>
      <c r="K27" s="18">
        <f>[23]Janeiro!$G$14</f>
        <v>28</v>
      </c>
      <c r="L27" s="18">
        <f>[23]Janeiro!$G$15</f>
        <v>32</v>
      </c>
      <c r="M27" s="18">
        <f>[23]Janeiro!$G$16</f>
        <v>51</v>
      </c>
      <c r="N27" s="18">
        <f>[23]Janeiro!$G$17</f>
        <v>53</v>
      </c>
      <c r="O27" s="18">
        <f>[23]Janeiro!$G$18</f>
        <v>58</v>
      </c>
      <c r="P27" s="18">
        <f>[23]Janeiro!$G$19</f>
        <v>58</v>
      </c>
      <c r="Q27" s="18">
        <f>[23]Janeiro!$G$20</f>
        <v>49</v>
      </c>
      <c r="R27" s="18">
        <f>[23]Janeiro!$G$21</f>
        <v>47</v>
      </c>
      <c r="S27" s="18">
        <f>[23]Janeiro!$G$22</f>
        <v>42</v>
      </c>
      <c r="T27" s="18">
        <f>[23]Janeiro!$G$23</f>
        <v>39</v>
      </c>
      <c r="U27" s="18">
        <f>[23]Janeiro!$G$24</f>
        <v>32</v>
      </c>
      <c r="V27" s="18">
        <f>[23]Janeiro!$G$25</f>
        <v>40</v>
      </c>
      <c r="W27" s="18">
        <f>[23]Janeiro!$G$26</f>
        <v>43</v>
      </c>
      <c r="X27" s="18">
        <f>[23]Janeiro!$G$27</f>
        <v>46</v>
      </c>
      <c r="Y27" s="18">
        <f>[23]Janeiro!$G$28</f>
        <v>43</v>
      </c>
      <c r="Z27" s="18">
        <f>[23]Janeiro!$G$29</f>
        <v>68</v>
      </c>
      <c r="AA27" s="18">
        <f>[23]Janeiro!$G$30</f>
        <v>41</v>
      </c>
      <c r="AB27" s="18">
        <f>[23]Janeiro!$G$31</f>
        <v>41</v>
      </c>
      <c r="AC27" s="18">
        <f>[23]Janeiro!$G$32</f>
        <v>32</v>
      </c>
      <c r="AD27" s="18">
        <f>[23]Janeiro!$G$33</f>
        <v>29</v>
      </c>
      <c r="AE27" s="18">
        <f>[23]Janeiro!$G$34</f>
        <v>34</v>
      </c>
      <c r="AF27" s="18">
        <f>[23]Janeiro!$G$35</f>
        <v>36</v>
      </c>
      <c r="AG27" s="32">
        <f t="shared" si="9"/>
        <v>28</v>
      </c>
      <c r="AH27" s="35">
        <f t="shared" si="10"/>
        <v>42.806451612903224</v>
      </c>
    </row>
    <row r="28" spans="1:36" ht="17.100000000000001" customHeight="1" x14ac:dyDescent="0.2">
      <c r="A28" s="15" t="s">
        <v>18</v>
      </c>
      <c r="B28" s="18">
        <f>[24]Janeiro!$G$5</f>
        <v>65</v>
      </c>
      <c r="C28" s="18">
        <f>[24]Janeiro!$G$6</f>
        <v>50</v>
      </c>
      <c r="D28" s="18">
        <f>[24]Janeiro!$G$7</f>
        <v>49</v>
      </c>
      <c r="E28" s="18">
        <f>[24]Janeiro!$G$8</f>
        <v>45</v>
      </c>
      <c r="F28" s="18">
        <f>[24]Janeiro!$G$9</f>
        <v>44</v>
      </c>
      <c r="G28" s="18">
        <f>[24]Janeiro!$G$10</f>
        <v>28</v>
      </c>
      <c r="H28" s="18">
        <f>[24]Janeiro!$G$11</f>
        <v>41</v>
      </c>
      <c r="I28" s="18">
        <f>[24]Janeiro!$G$12</f>
        <v>46</v>
      </c>
      <c r="J28" s="18">
        <f>[24]Janeiro!$G$13</f>
        <v>45</v>
      </c>
      <c r="K28" s="18">
        <f>[24]Janeiro!$G$14</f>
        <v>42</v>
      </c>
      <c r="L28" s="18">
        <f>[24]Janeiro!$G$15</f>
        <v>58</v>
      </c>
      <c r="M28" s="18">
        <f>[24]Janeiro!$G$16</f>
        <v>60</v>
      </c>
      <c r="N28" s="18">
        <f>[24]Janeiro!$G$17</f>
        <v>57</v>
      </c>
      <c r="O28" s="18">
        <f>[24]Janeiro!$G$18</f>
        <v>47</v>
      </c>
      <c r="P28" s="18">
        <f>[24]Janeiro!$G$19</f>
        <v>51</v>
      </c>
      <c r="Q28" s="18">
        <f>[24]Janeiro!$G$20</f>
        <v>49</v>
      </c>
      <c r="R28" s="18">
        <f>[24]Janeiro!$G$21</f>
        <v>60</v>
      </c>
      <c r="S28" s="18">
        <f>[24]Janeiro!$G$22</f>
        <v>63</v>
      </c>
      <c r="T28" s="18">
        <f>[24]Janeiro!$G$23</f>
        <v>52</v>
      </c>
      <c r="U28" s="18">
        <f>[24]Janeiro!$G$24</f>
        <v>51</v>
      </c>
      <c r="V28" s="18">
        <f>[24]Janeiro!$G$25</f>
        <v>61</v>
      </c>
      <c r="W28" s="18">
        <f>[24]Janeiro!$G$26</f>
        <v>58</v>
      </c>
      <c r="X28" s="18">
        <f>[24]Janeiro!$G$27</f>
        <v>55</v>
      </c>
      <c r="Y28" s="18">
        <f>[24]Janeiro!$G$28</f>
        <v>56</v>
      </c>
      <c r="Z28" s="18">
        <f>[24]Janeiro!$G$29</f>
        <v>65</v>
      </c>
      <c r="AA28" s="18">
        <f>[24]Janeiro!$G$30</f>
        <v>48</v>
      </c>
      <c r="AB28" s="18">
        <f>[24]Janeiro!$G$31</f>
        <v>47</v>
      </c>
      <c r="AC28" s="18">
        <f>[24]Janeiro!$G$32</f>
        <v>45</v>
      </c>
      <c r="AD28" s="18">
        <f>[24]Janeiro!$G$33</f>
        <v>51</v>
      </c>
      <c r="AE28" s="18">
        <f>[24]Janeiro!$G$34</f>
        <v>39</v>
      </c>
      <c r="AF28" s="18">
        <f>[24]Janeiro!$G$35</f>
        <v>42</v>
      </c>
      <c r="AG28" s="32">
        <f>MIN(B28:AF28)</f>
        <v>28</v>
      </c>
      <c r="AH28" s="35">
        <f t="shared" si="10"/>
        <v>50.645161290322584</v>
      </c>
    </row>
    <row r="29" spans="1:36" ht="17.100000000000001" customHeight="1" x14ac:dyDescent="0.2">
      <c r="A29" s="15" t="s">
        <v>19</v>
      </c>
      <c r="B29" s="18">
        <f>[25]Janeiro!$G$5</f>
        <v>51</v>
      </c>
      <c r="C29" s="18">
        <f>[25]Janeiro!$G$6</f>
        <v>52</v>
      </c>
      <c r="D29" s="18">
        <f>[25]Janeiro!$G$7</f>
        <v>48</v>
      </c>
      <c r="E29" s="18">
        <f>[25]Janeiro!$G$8</f>
        <v>75</v>
      </c>
      <c r="F29" s="18">
        <f>[25]Janeiro!$G$9</f>
        <v>62</v>
      </c>
      <c r="G29" s="18">
        <f>[25]Janeiro!$G$10</f>
        <v>51</v>
      </c>
      <c r="H29" s="18">
        <f>[25]Janeiro!$G$11</f>
        <v>34</v>
      </c>
      <c r="I29" s="18">
        <f>[25]Janeiro!$G$12</f>
        <v>55</v>
      </c>
      <c r="J29" s="18">
        <f>[25]Janeiro!$G$13</f>
        <v>41</v>
      </c>
      <c r="K29" s="18">
        <f>[25]Janeiro!$G$14</f>
        <v>38</v>
      </c>
      <c r="L29" s="18">
        <f>[25]Janeiro!$G$15</f>
        <v>37</v>
      </c>
      <c r="M29" s="18">
        <f>[25]Janeiro!$G$16</f>
        <v>53</v>
      </c>
      <c r="N29" s="18">
        <f>[25]Janeiro!$G$17</f>
        <v>57</v>
      </c>
      <c r="O29" s="18">
        <f>[25]Janeiro!$G$18</f>
        <v>49</v>
      </c>
      <c r="P29" s="18">
        <f>[25]Janeiro!$G$19</f>
        <v>55</v>
      </c>
      <c r="Q29" s="18">
        <f>[25]Janeiro!$G$20</f>
        <v>51</v>
      </c>
      <c r="R29" s="18">
        <f>[25]Janeiro!$G$21</f>
        <v>42</v>
      </c>
      <c r="S29" s="18">
        <f>[25]Janeiro!$G$22</f>
        <v>44</v>
      </c>
      <c r="T29" s="18">
        <f>[25]Janeiro!$G$23</f>
        <v>42</v>
      </c>
      <c r="U29" s="18">
        <f>[25]Janeiro!$G$24</f>
        <v>34</v>
      </c>
      <c r="V29" s="18">
        <f>[25]Janeiro!$G$25</f>
        <v>40</v>
      </c>
      <c r="W29" s="18">
        <f>[25]Janeiro!$G$26</f>
        <v>45</v>
      </c>
      <c r="X29" s="18">
        <f>[25]Janeiro!$G$27</f>
        <v>49</v>
      </c>
      <c r="Y29" s="18">
        <f>[25]Janeiro!$G$28</f>
        <v>42</v>
      </c>
      <c r="Z29" s="18">
        <f>[25]Janeiro!$G$29</f>
        <v>63</v>
      </c>
      <c r="AA29" s="18">
        <f>[25]Janeiro!$G$30</f>
        <v>43</v>
      </c>
      <c r="AB29" s="18">
        <f>[25]Janeiro!$G$31</f>
        <v>38</v>
      </c>
      <c r="AC29" s="18">
        <f>[25]Janeiro!$G$32</f>
        <v>32</v>
      </c>
      <c r="AD29" s="18">
        <f>[25]Janeiro!$G$33</f>
        <v>32</v>
      </c>
      <c r="AE29" s="18">
        <f>[25]Janeiro!$G$34</f>
        <v>27</v>
      </c>
      <c r="AF29" s="18">
        <f>[25]Janeiro!$G$35</f>
        <v>32</v>
      </c>
      <c r="AG29" s="32">
        <f t="shared" si="9"/>
        <v>27</v>
      </c>
      <c r="AH29" s="35">
        <f t="shared" si="10"/>
        <v>45.612903225806448</v>
      </c>
    </row>
    <row r="30" spans="1:36" ht="17.100000000000001" customHeight="1" x14ac:dyDescent="0.2">
      <c r="A30" s="15" t="s">
        <v>31</v>
      </c>
      <c r="B30" s="18">
        <f>[26]Janeiro!$G$5</f>
        <v>59</v>
      </c>
      <c r="C30" s="18">
        <f>[26]Janeiro!$G$6</f>
        <v>50</v>
      </c>
      <c r="D30" s="18">
        <f>[26]Janeiro!$G$7</f>
        <v>44</v>
      </c>
      <c r="E30" s="18">
        <f>[26]Janeiro!$G$8</f>
        <v>46</v>
      </c>
      <c r="F30" s="18">
        <f>[26]Janeiro!$G$9</f>
        <v>32</v>
      </c>
      <c r="G30" s="18">
        <f>[26]Janeiro!$G$10</f>
        <v>46</v>
      </c>
      <c r="H30" s="18">
        <f>[26]Janeiro!$G$11</f>
        <v>45</v>
      </c>
      <c r="I30" s="18">
        <f>[26]Janeiro!$G$12</f>
        <v>41</v>
      </c>
      <c r="J30" s="18">
        <f>[26]Janeiro!$G$13</f>
        <v>41</v>
      </c>
      <c r="K30" s="18">
        <f>[26]Janeiro!$G$14</f>
        <v>32</v>
      </c>
      <c r="L30" s="18">
        <f>[26]Janeiro!$G$15</f>
        <v>39</v>
      </c>
      <c r="M30" s="18">
        <f>[26]Janeiro!$G$16</f>
        <v>51</v>
      </c>
      <c r="N30" s="18">
        <f>[26]Janeiro!$G$17</f>
        <v>58</v>
      </c>
      <c r="O30" s="18">
        <f>[26]Janeiro!$G$18</f>
        <v>55</v>
      </c>
      <c r="P30" s="18">
        <f>[26]Janeiro!$G$19</f>
        <v>58</v>
      </c>
      <c r="Q30" s="18">
        <f>[26]Janeiro!$G$20</f>
        <v>53</v>
      </c>
      <c r="R30" s="18">
        <f>[26]Janeiro!$G$21</f>
        <v>51</v>
      </c>
      <c r="S30" s="18">
        <f>[26]Janeiro!$G$22</f>
        <v>40</v>
      </c>
      <c r="T30" s="18">
        <f>[26]Janeiro!$G$23</f>
        <v>46</v>
      </c>
      <c r="U30" s="18">
        <f>[26]Janeiro!$G$24</f>
        <v>45</v>
      </c>
      <c r="V30" s="18">
        <f>[26]Janeiro!$G$25</f>
        <v>51</v>
      </c>
      <c r="W30" s="18">
        <f>[26]Janeiro!$G$26</f>
        <v>48</v>
      </c>
      <c r="X30" s="18">
        <f>[26]Janeiro!$G$27</f>
        <v>58</v>
      </c>
      <c r="Y30" s="18">
        <f>[26]Janeiro!$G$28</f>
        <v>52</v>
      </c>
      <c r="Z30" s="18">
        <f>[26]Janeiro!$G$29</f>
        <v>72</v>
      </c>
      <c r="AA30" s="18">
        <f>[26]Janeiro!$G$30</f>
        <v>56</v>
      </c>
      <c r="AB30" s="18">
        <f>[26]Janeiro!$G$31</f>
        <v>44</v>
      </c>
      <c r="AC30" s="18">
        <f>[26]Janeiro!$G$32</f>
        <v>41</v>
      </c>
      <c r="AD30" s="18">
        <f>[26]Janeiro!$G$33</f>
        <v>37</v>
      </c>
      <c r="AE30" s="18">
        <f>[26]Janeiro!$G$34</f>
        <v>37</v>
      </c>
      <c r="AF30" s="18">
        <f>[26]Janeiro!$G$35</f>
        <v>41</v>
      </c>
      <c r="AG30" s="32">
        <f t="shared" si="9"/>
        <v>32</v>
      </c>
      <c r="AH30" s="35">
        <f>AVERAGE(B30:AF30)</f>
        <v>47.387096774193552</v>
      </c>
    </row>
    <row r="31" spans="1:36" ht="17.100000000000001" customHeight="1" x14ac:dyDescent="0.2">
      <c r="A31" s="15" t="s">
        <v>51</v>
      </c>
      <c r="B31" s="18">
        <f>[27]Janeiro!$G$5</f>
        <v>56</v>
      </c>
      <c r="C31" s="18">
        <f>[27]Janeiro!$G$6</f>
        <v>43</v>
      </c>
      <c r="D31" s="18">
        <f>[27]Janeiro!$G$7</f>
        <v>38</v>
      </c>
      <c r="E31" s="18">
        <f>[27]Janeiro!$G$8</f>
        <v>39</v>
      </c>
      <c r="F31" s="18">
        <f>[27]Janeiro!$G$9</f>
        <v>45</v>
      </c>
      <c r="G31" s="18">
        <f>[27]Janeiro!$G$10</f>
        <v>45</v>
      </c>
      <c r="H31" s="18">
        <f>[27]Janeiro!$G$11</f>
        <v>53</v>
      </c>
      <c r="I31" s="18">
        <f>[27]Janeiro!$G$12</f>
        <v>41</v>
      </c>
      <c r="J31" s="18">
        <f>[27]Janeiro!$G$13</f>
        <v>51</v>
      </c>
      <c r="K31" s="18">
        <f>[27]Janeiro!$G$14</f>
        <v>37</v>
      </c>
      <c r="L31" s="18">
        <f>[27]Janeiro!$G$15</f>
        <v>44</v>
      </c>
      <c r="M31" s="18">
        <f>[27]Janeiro!$G$16</f>
        <v>55</v>
      </c>
      <c r="N31" s="18">
        <f>[27]Janeiro!$G$17</f>
        <v>61</v>
      </c>
      <c r="O31" s="18">
        <f>[27]Janeiro!$G$18</f>
        <v>51</v>
      </c>
      <c r="P31" s="18">
        <f>[27]Janeiro!$G$19</f>
        <v>49</v>
      </c>
      <c r="Q31" s="18">
        <f>[27]Janeiro!$G$20</f>
        <v>46</v>
      </c>
      <c r="R31" s="18">
        <f>[27]Janeiro!$G$21</f>
        <v>50</v>
      </c>
      <c r="S31" s="18">
        <f>[27]Janeiro!$G$22</f>
        <v>56</v>
      </c>
      <c r="T31" s="18">
        <f>[27]Janeiro!$G$23</f>
        <v>58</v>
      </c>
      <c r="U31" s="18">
        <f>[27]Janeiro!$G$24</f>
        <v>56</v>
      </c>
      <c r="V31" s="18">
        <f>[27]Janeiro!$G$25</f>
        <v>62</v>
      </c>
      <c r="W31" s="18">
        <f>[27]Janeiro!$G$26</f>
        <v>78</v>
      </c>
      <c r="X31" s="18">
        <f>[27]Janeiro!$G$27</f>
        <v>63</v>
      </c>
      <c r="Y31" s="18">
        <f>[27]Janeiro!$G$28</f>
        <v>61</v>
      </c>
      <c r="Z31" s="18">
        <f>[27]Janeiro!$G$29</f>
        <v>60</v>
      </c>
      <c r="AA31" s="18">
        <f>[27]Janeiro!$G$30</f>
        <v>66</v>
      </c>
      <c r="AB31" s="18">
        <f>[27]Janeiro!$G$31</f>
        <v>48</v>
      </c>
      <c r="AC31" s="18">
        <f>[27]Janeiro!$G$32</f>
        <v>46</v>
      </c>
      <c r="AD31" s="18">
        <f>[27]Janeiro!$G$33</f>
        <v>36</v>
      </c>
      <c r="AE31" s="59">
        <f>[27]Janeiro!$G$34</f>
        <v>40</v>
      </c>
      <c r="AF31" s="59">
        <f>[27]Janeiro!$G$35</f>
        <v>47</v>
      </c>
      <c r="AG31" s="32">
        <f>MIN(B31:AF31)</f>
        <v>36</v>
      </c>
      <c r="AH31" s="35">
        <f>AVERAGE(B31:AF31)</f>
        <v>51</v>
      </c>
    </row>
    <row r="32" spans="1:36" ht="17.100000000000001" customHeight="1" x14ac:dyDescent="0.2">
      <c r="A32" s="15" t="s">
        <v>20</v>
      </c>
      <c r="B32" s="18">
        <f>[28]Janeiro!$G$5</f>
        <v>47</v>
      </c>
      <c r="C32" s="18">
        <f>[28]Janeiro!$G$6</f>
        <v>41</v>
      </c>
      <c r="D32" s="18">
        <f>[28]Janeiro!$G$7</f>
        <v>31</v>
      </c>
      <c r="E32" s="18">
        <f>[28]Janeiro!$G$8</f>
        <v>35</v>
      </c>
      <c r="F32" s="18">
        <f>[28]Janeiro!$G$9</f>
        <v>43</v>
      </c>
      <c r="G32" s="18">
        <f>[28]Janeiro!$G$10</f>
        <v>27</v>
      </c>
      <c r="H32" s="18">
        <f>[28]Janeiro!$G$11</f>
        <v>42</v>
      </c>
      <c r="I32" s="18">
        <f>[28]Janeiro!$G$12</f>
        <v>34</v>
      </c>
      <c r="J32" s="18">
        <f>[28]Janeiro!$G$13</f>
        <v>34</v>
      </c>
      <c r="K32" s="18">
        <f>[28]Janeiro!$G$14</f>
        <v>17</v>
      </c>
      <c r="L32" s="18">
        <f>[28]Janeiro!$G$15</f>
        <v>33</v>
      </c>
      <c r="M32" s="18">
        <f>[28]Janeiro!$G$16</f>
        <v>43</v>
      </c>
      <c r="N32" s="18">
        <f>[28]Janeiro!$G$17</f>
        <v>59</v>
      </c>
      <c r="O32" s="18">
        <f>[28]Janeiro!$G$18</f>
        <v>45</v>
      </c>
      <c r="P32" s="18">
        <f>[28]Janeiro!$G$19</f>
        <v>38</v>
      </c>
      <c r="Q32" s="18">
        <f>[28]Janeiro!$G$20</f>
        <v>46</v>
      </c>
      <c r="R32" s="18">
        <f>[28]Janeiro!$G$21</f>
        <v>44</v>
      </c>
      <c r="S32" s="18">
        <f>[28]Janeiro!$G$22</f>
        <v>40</v>
      </c>
      <c r="T32" s="18">
        <f>[28]Janeiro!$G$23</f>
        <v>33</v>
      </c>
      <c r="U32" s="18">
        <f>[28]Janeiro!$G$24</f>
        <v>23</v>
      </c>
      <c r="V32" s="18">
        <f>[28]Janeiro!$G$25</f>
        <v>41</v>
      </c>
      <c r="W32" s="18">
        <f>[28]Janeiro!$G$26</f>
        <v>46</v>
      </c>
      <c r="X32" s="18">
        <f>[28]Janeiro!$G$27</f>
        <v>39</v>
      </c>
      <c r="Y32" s="18">
        <f>[28]Janeiro!$G$28</f>
        <v>33</v>
      </c>
      <c r="Z32" s="18">
        <f>[28]Janeiro!$G$29</f>
        <v>40</v>
      </c>
      <c r="AA32" s="18">
        <f>[28]Janeiro!$G$30</f>
        <v>40</v>
      </c>
      <c r="AB32" s="18">
        <f>[28]Janeiro!$G$31</f>
        <v>33</v>
      </c>
      <c r="AC32" s="18">
        <f>[28]Janeiro!$G$32</f>
        <v>35</v>
      </c>
      <c r="AD32" s="18">
        <f>[28]Janeiro!$G$33</f>
        <v>25</v>
      </c>
      <c r="AE32" s="18">
        <f>[28]Janeiro!$G$34</f>
        <v>28</v>
      </c>
      <c r="AF32" s="18">
        <f>[28]Janeiro!$G$35</f>
        <v>26</v>
      </c>
      <c r="AG32" s="32">
        <f>MIN(B32:AF32)</f>
        <v>17</v>
      </c>
      <c r="AH32" s="35">
        <f>AVERAGE(B32:AF32)</f>
        <v>36.806451612903224</v>
      </c>
    </row>
    <row r="33" spans="1:35" s="5" customFormat="1" ht="17.100000000000001" customHeight="1" x14ac:dyDescent="0.2">
      <c r="A33" s="40" t="s">
        <v>35</v>
      </c>
      <c r="B33" s="29">
        <f t="shared" ref="B33:AG33" si="11">MIN(B5:B32)</f>
        <v>37</v>
      </c>
      <c r="C33" s="29">
        <f t="shared" si="11"/>
        <v>34</v>
      </c>
      <c r="D33" s="29">
        <f t="shared" si="11"/>
        <v>26</v>
      </c>
      <c r="E33" s="29">
        <f t="shared" si="11"/>
        <v>23</v>
      </c>
      <c r="F33" s="29">
        <f t="shared" si="11"/>
        <v>26</v>
      </c>
      <c r="G33" s="29">
        <f t="shared" si="11"/>
        <v>19</v>
      </c>
      <c r="H33" s="29">
        <f t="shared" si="11"/>
        <v>26</v>
      </c>
      <c r="I33" s="29">
        <f t="shared" si="11"/>
        <v>27</v>
      </c>
      <c r="J33" s="29">
        <f t="shared" si="11"/>
        <v>31</v>
      </c>
      <c r="K33" s="29">
        <f t="shared" si="11"/>
        <v>17</v>
      </c>
      <c r="L33" s="29">
        <f t="shared" si="11"/>
        <v>27</v>
      </c>
      <c r="M33" s="29">
        <f t="shared" si="11"/>
        <v>32</v>
      </c>
      <c r="N33" s="29">
        <f t="shared" si="11"/>
        <v>44</v>
      </c>
      <c r="O33" s="29">
        <f t="shared" si="11"/>
        <v>34</v>
      </c>
      <c r="P33" s="29">
        <f t="shared" si="11"/>
        <v>32</v>
      </c>
      <c r="Q33" s="29">
        <f t="shared" si="11"/>
        <v>40</v>
      </c>
      <c r="R33" s="29">
        <f t="shared" si="11"/>
        <v>30</v>
      </c>
      <c r="S33" s="29">
        <f t="shared" si="11"/>
        <v>40</v>
      </c>
      <c r="T33" s="29">
        <f t="shared" si="11"/>
        <v>28</v>
      </c>
      <c r="U33" s="29">
        <f t="shared" si="11"/>
        <v>23</v>
      </c>
      <c r="V33" s="29">
        <f t="shared" si="11"/>
        <v>36</v>
      </c>
      <c r="W33" s="29">
        <f t="shared" si="11"/>
        <v>40</v>
      </c>
      <c r="X33" s="29">
        <f t="shared" si="11"/>
        <v>36</v>
      </c>
      <c r="Y33" s="29">
        <f t="shared" si="11"/>
        <v>31</v>
      </c>
      <c r="Z33" s="29">
        <f t="shared" si="11"/>
        <v>39</v>
      </c>
      <c r="AA33" s="29">
        <f t="shared" si="11"/>
        <v>30</v>
      </c>
      <c r="AB33" s="29">
        <f t="shared" si="11"/>
        <v>33</v>
      </c>
      <c r="AC33" s="29">
        <f t="shared" si="11"/>
        <v>29</v>
      </c>
      <c r="AD33" s="29">
        <f t="shared" si="11"/>
        <v>20</v>
      </c>
      <c r="AE33" s="29">
        <f t="shared" si="11"/>
        <v>22</v>
      </c>
      <c r="AF33" s="29">
        <f t="shared" si="11"/>
        <v>26</v>
      </c>
      <c r="AG33" s="32">
        <f t="shared" si="11"/>
        <v>17</v>
      </c>
      <c r="AH33" s="34">
        <f>AVERAGE(AH5:AH32)</f>
        <v>45.246898263027298</v>
      </c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  <row r="42" spans="1:35" x14ac:dyDescent="0.2">
      <c r="T42" s="14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B2:AG2"/>
    <mergeCell ref="M3:M4"/>
    <mergeCell ref="AF3:AF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zoomScale="90" zoomScaleNormal="90" workbookViewId="0">
      <selection activeCell="K40" sqref="K4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7" ht="20.100000000000001" customHeight="1" x14ac:dyDescent="0.2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7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</row>
    <row r="3" spans="1:37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41</v>
      </c>
    </row>
    <row r="4" spans="1:37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</row>
    <row r="5" spans="1:37" s="5" customFormat="1" ht="20.100000000000001" customHeight="1" x14ac:dyDescent="0.2">
      <c r="A5" s="15" t="s">
        <v>47</v>
      </c>
      <c r="B5" s="16">
        <f>[1]Janeiro!$H$5</f>
        <v>14.4</v>
      </c>
      <c r="C5" s="16">
        <f>[1]Janeiro!$H$6</f>
        <v>14.04</v>
      </c>
      <c r="D5" s="16">
        <f>[1]Janeiro!$H$7</f>
        <v>19.8</v>
      </c>
      <c r="E5" s="16">
        <f>[1]Janeiro!$H$8</f>
        <v>16.2</v>
      </c>
      <c r="F5" s="16">
        <f>[1]Janeiro!$H$9</f>
        <v>28.08</v>
      </c>
      <c r="G5" s="16">
        <f>[1]Janeiro!$H$10</f>
        <v>9.3600000000000012</v>
      </c>
      <c r="H5" s="16">
        <f>[1]Janeiro!$H$11</f>
        <v>16.920000000000002</v>
      </c>
      <c r="I5" s="16">
        <f>[1]Janeiro!$H$12</f>
        <v>9.3600000000000012</v>
      </c>
      <c r="J5" s="16">
        <f>[1]Janeiro!$H$13</f>
        <v>23.040000000000003</v>
      </c>
      <c r="K5" s="16">
        <f>[1]Janeiro!$H$14</f>
        <v>12.6</v>
      </c>
      <c r="L5" s="16">
        <f>[1]Janeiro!$H$15</f>
        <v>12.6</v>
      </c>
      <c r="M5" s="16">
        <f>[1]Janeiro!$H$16</f>
        <v>17.64</v>
      </c>
      <c r="N5" s="16">
        <f>[1]Janeiro!$H$17</f>
        <v>23.400000000000002</v>
      </c>
      <c r="O5" s="16">
        <f>[1]Janeiro!$H$18</f>
        <v>18.36</v>
      </c>
      <c r="P5" s="16">
        <f>[1]Janeiro!$H$19</f>
        <v>10.8</v>
      </c>
      <c r="Q5" s="16">
        <f>[1]Janeiro!$H$20</f>
        <v>7.2</v>
      </c>
      <c r="R5" s="16">
        <f>[1]Janeiro!$H$21</f>
        <v>10.8</v>
      </c>
      <c r="S5" s="16">
        <f>[1]Janeiro!$H$22</f>
        <v>10.08</v>
      </c>
      <c r="T5" s="16">
        <f>[1]Janeiro!$H$23</f>
        <v>13.32</v>
      </c>
      <c r="U5" s="16">
        <f>[1]Janeiro!$H$24</f>
        <v>11.16</v>
      </c>
      <c r="V5" s="16">
        <f>[1]Janeiro!$H$25</f>
        <v>13.68</v>
      </c>
      <c r="W5" s="16">
        <f>[1]Janeiro!$H$26</f>
        <v>13.68</v>
      </c>
      <c r="X5" s="16">
        <f>[1]Janeiro!$H$27</f>
        <v>11.879999999999999</v>
      </c>
      <c r="Y5" s="16">
        <f>[1]Janeiro!$H$28</f>
        <v>12.24</v>
      </c>
      <c r="Z5" s="16">
        <f>[1]Janeiro!$H$29</f>
        <v>17.28</v>
      </c>
      <c r="AA5" s="16">
        <f>[1]Janeiro!$H$30</f>
        <v>15.120000000000001</v>
      </c>
      <c r="AB5" s="16">
        <f>[1]Janeiro!$H$31</f>
        <v>11.16</v>
      </c>
      <c r="AC5" s="16">
        <f>[1]Janeiro!$H$32</f>
        <v>12.96</v>
      </c>
      <c r="AD5" s="16">
        <f>[1]Janeiro!$H$33</f>
        <v>15.840000000000002</v>
      </c>
      <c r="AE5" s="16">
        <f>[1]Janeiro!$H$34</f>
        <v>12.6</v>
      </c>
      <c r="AF5" s="16">
        <f>[1]Janeiro!$H$35</f>
        <v>13.32</v>
      </c>
      <c r="AG5" s="31">
        <f>MAX(B5:AF5)</f>
        <v>28.08</v>
      </c>
    </row>
    <row r="6" spans="1:37" ht="17.100000000000001" customHeight="1" x14ac:dyDescent="0.2">
      <c r="A6" s="15" t="s">
        <v>0</v>
      </c>
      <c r="B6" s="17">
        <f>[2]Janeiro!$H$5</f>
        <v>20.88</v>
      </c>
      <c r="C6" s="17">
        <f>[2]Janeiro!$H$6</f>
        <v>23.040000000000003</v>
      </c>
      <c r="D6" s="17">
        <f>[2]Janeiro!$H$7</f>
        <v>20.88</v>
      </c>
      <c r="E6" s="17">
        <f>[2]Janeiro!$H$8</f>
        <v>12.24</v>
      </c>
      <c r="F6" s="17">
        <f>[2]Janeiro!$H$9</f>
        <v>13.32</v>
      </c>
      <c r="G6" s="17">
        <f>[2]Janeiro!$H$10</f>
        <v>16.2</v>
      </c>
      <c r="H6" s="17">
        <f>[2]Janeiro!$H$11</f>
        <v>16.559999999999999</v>
      </c>
      <c r="I6" s="17">
        <f>[2]Janeiro!$H$12</f>
        <v>18.36</v>
      </c>
      <c r="J6" s="17">
        <f>[2]Janeiro!$H$13</f>
        <v>15.48</v>
      </c>
      <c r="K6" s="17">
        <f>[2]Janeiro!$H$14</f>
        <v>12.6</v>
      </c>
      <c r="L6" s="17">
        <f>[2]Janeiro!$H$15</f>
        <v>17.64</v>
      </c>
      <c r="M6" s="17">
        <f>[2]Janeiro!$H$16</f>
        <v>16.2</v>
      </c>
      <c r="N6" s="17">
        <f>[2]Janeiro!$H$17</f>
        <v>28.8</v>
      </c>
      <c r="O6" s="17">
        <f>[2]Janeiro!$H$18</f>
        <v>14.76</v>
      </c>
      <c r="P6" s="17">
        <f>[2]Janeiro!$H$19</f>
        <v>14.4</v>
      </c>
      <c r="Q6" s="17">
        <f>[2]Janeiro!$H$20</f>
        <v>6.48</v>
      </c>
      <c r="R6" s="17">
        <f>[2]Janeiro!$H$21</f>
        <v>11.879999999999999</v>
      </c>
      <c r="S6" s="17">
        <f>[2]Janeiro!$H$22</f>
        <v>17.64</v>
      </c>
      <c r="T6" s="17">
        <f>[2]Janeiro!$H$23</f>
        <v>8.64</v>
      </c>
      <c r="U6" s="17">
        <f>[2]Janeiro!$H$24</f>
        <v>14.04</v>
      </c>
      <c r="V6" s="17">
        <f>[2]Janeiro!$H$25</f>
        <v>17.64</v>
      </c>
      <c r="W6" s="17">
        <f>[2]Janeiro!$H$26</f>
        <v>13.68</v>
      </c>
      <c r="X6" s="17">
        <f>[2]Janeiro!$H$27</f>
        <v>18.36</v>
      </c>
      <c r="Y6" s="17">
        <f>[2]Janeiro!$H$28</f>
        <v>15.840000000000002</v>
      </c>
      <c r="Z6" s="17">
        <f>[2]Janeiro!$H$29</f>
        <v>18</v>
      </c>
      <c r="AA6" s="17">
        <f>[2]Janeiro!$H$30</f>
        <v>14.04</v>
      </c>
      <c r="AB6" s="17">
        <f>[2]Janeiro!$H$31</f>
        <v>11.879999999999999</v>
      </c>
      <c r="AC6" s="17">
        <f>[2]Janeiro!$H$32</f>
        <v>15.120000000000001</v>
      </c>
      <c r="AD6" s="17">
        <f>[2]Janeiro!$H$33</f>
        <v>13.32</v>
      </c>
      <c r="AE6" s="17">
        <f>[2]Janeiro!$H$34</f>
        <v>17.64</v>
      </c>
      <c r="AF6" s="17">
        <f>[2]Janeiro!$H$35</f>
        <v>12.24</v>
      </c>
      <c r="AG6" s="32">
        <f>MAX(B6:AF6)</f>
        <v>28.8</v>
      </c>
    </row>
    <row r="7" spans="1:37" ht="17.100000000000001" customHeight="1" x14ac:dyDescent="0.2">
      <c r="A7" s="15" t="s">
        <v>1</v>
      </c>
      <c r="B7" s="17">
        <f>[3]Janeiro!$H$5</f>
        <v>16.559999999999999</v>
      </c>
      <c r="C7" s="17">
        <f>[3]Janeiro!$H$6</f>
        <v>13.68</v>
      </c>
      <c r="D7" s="17">
        <f>[3]Janeiro!$H$7</f>
        <v>7.5600000000000005</v>
      </c>
      <c r="E7" s="17">
        <f>[3]Janeiro!$H$8</f>
        <v>20.88</v>
      </c>
      <c r="F7" s="17">
        <f>[3]Janeiro!$H$9</f>
        <v>9</v>
      </c>
      <c r="G7" s="17">
        <f>[3]Janeiro!$H$10</f>
        <v>13.32</v>
      </c>
      <c r="H7" s="17">
        <f>[3]Janeiro!$H$11</f>
        <v>12.96</v>
      </c>
      <c r="I7" s="17">
        <f>[3]Janeiro!$H$12</f>
        <v>21.6</v>
      </c>
      <c r="J7" s="17">
        <f>[3]Janeiro!$H$13</f>
        <v>9.7200000000000006</v>
      </c>
      <c r="K7" s="17">
        <f>[3]Janeiro!$H$14</f>
        <v>12.24</v>
      </c>
      <c r="L7" s="17">
        <f>[3]Janeiro!$H$15</f>
        <v>26.64</v>
      </c>
      <c r="M7" s="17">
        <f>[3]Janeiro!$H$16</f>
        <v>9.7200000000000006</v>
      </c>
      <c r="N7" s="17">
        <f>[3]Janeiro!$H$17</f>
        <v>14.4</v>
      </c>
      <c r="O7" s="17">
        <f>[3]Janeiro!$H$18</f>
        <v>12.96</v>
      </c>
      <c r="P7" s="17">
        <f>[3]Janeiro!$H$19</f>
        <v>21.6</v>
      </c>
      <c r="Q7" s="17">
        <f>[3]Janeiro!$H$20</f>
        <v>2.52</v>
      </c>
      <c r="R7" s="17">
        <f>[3]Janeiro!$H$21</f>
        <v>20.16</v>
      </c>
      <c r="S7" s="17">
        <f>[3]Janeiro!$H$22</f>
        <v>12.24</v>
      </c>
      <c r="T7" s="17">
        <f>[3]Janeiro!$H$23</f>
        <v>11.16</v>
      </c>
      <c r="U7" s="17">
        <f>[3]Janeiro!$H$24</f>
        <v>10.44</v>
      </c>
      <c r="V7" s="17">
        <f>[3]Janeiro!$H$25</f>
        <v>14.4</v>
      </c>
      <c r="W7" s="17">
        <f>[3]Janeiro!$H$26</f>
        <v>13.68</v>
      </c>
      <c r="X7" s="17">
        <f>[3]Janeiro!$H$27</f>
        <v>12.24</v>
      </c>
      <c r="Y7" s="17">
        <f>[3]Janeiro!$H$28</f>
        <v>13.32</v>
      </c>
      <c r="Z7" s="17">
        <f>[3]Janeiro!$H$29</f>
        <v>8.64</v>
      </c>
      <c r="AA7" s="17">
        <f>[3]Janeiro!$H$30</f>
        <v>20.52</v>
      </c>
      <c r="AB7" s="17">
        <f>[3]Janeiro!$H$31</f>
        <v>10.44</v>
      </c>
      <c r="AC7" s="17">
        <f>[3]Janeiro!$H$32</f>
        <v>9</v>
      </c>
      <c r="AD7" s="17">
        <f>[3]Janeiro!$H$33</f>
        <v>5.4</v>
      </c>
      <c r="AE7" s="17">
        <f>[3]Janeiro!$H$34</f>
        <v>22.32</v>
      </c>
      <c r="AF7" s="17">
        <f>[3]Janeiro!$H$35</f>
        <v>7.2</v>
      </c>
      <c r="AG7" s="32">
        <f t="shared" ref="AG7:AG19" si="1">MAX(B7:AF7)</f>
        <v>26.64</v>
      </c>
    </row>
    <row r="8" spans="1:37" ht="17.100000000000001" customHeight="1" x14ac:dyDescent="0.2">
      <c r="A8" s="15" t="s">
        <v>62</v>
      </c>
      <c r="B8" s="17">
        <f>[4]Janeiro!$H$5</f>
        <v>17.28</v>
      </c>
      <c r="C8" s="17">
        <f>[4]Janeiro!$H$6</f>
        <v>18.720000000000002</v>
      </c>
      <c r="D8" s="17">
        <f>[4]Janeiro!$H$7</f>
        <v>19.8</v>
      </c>
      <c r="E8" s="17">
        <f>[4]Janeiro!$H$8</f>
        <v>20.52</v>
      </c>
      <c r="F8" s="17">
        <f>[4]Janeiro!$H$9</f>
        <v>19.079999999999998</v>
      </c>
      <c r="G8" s="17">
        <f>[4]Janeiro!$H$10</f>
        <v>20.16</v>
      </c>
      <c r="H8" s="17">
        <f>[4]Janeiro!$H$11</f>
        <v>24.48</v>
      </c>
      <c r="I8" s="17">
        <f>[4]Janeiro!$H$12</f>
        <v>17.64</v>
      </c>
      <c r="J8" s="17">
        <f>[4]Janeiro!$H$13</f>
        <v>19.079999999999998</v>
      </c>
      <c r="K8" s="17">
        <f>[4]Janeiro!$H$14</f>
        <v>20.16</v>
      </c>
      <c r="L8" s="17">
        <f>[4]Janeiro!$H$15</f>
        <v>19.079999999999998</v>
      </c>
      <c r="M8" s="17">
        <f>[4]Janeiro!$H$16</f>
        <v>26.64</v>
      </c>
      <c r="N8" s="17">
        <f>[4]Janeiro!$H$17</f>
        <v>19.440000000000001</v>
      </c>
      <c r="O8" s="17">
        <f>[4]Janeiro!$H$18</f>
        <v>14.04</v>
      </c>
      <c r="P8" s="17">
        <f>[4]Janeiro!$H$19</f>
        <v>19.079999999999998</v>
      </c>
      <c r="Q8" s="17">
        <f>[4]Janeiro!$H$20</f>
        <v>15.48</v>
      </c>
      <c r="R8" s="17">
        <f>[4]Janeiro!$H$21</f>
        <v>24.840000000000003</v>
      </c>
      <c r="S8" s="17">
        <f>[4]Janeiro!$H$22</f>
        <v>13.32</v>
      </c>
      <c r="T8" s="17">
        <f>[4]Janeiro!$H$23</f>
        <v>16.559999999999999</v>
      </c>
      <c r="U8" s="17">
        <f>[4]Janeiro!$H$24</f>
        <v>19.8</v>
      </c>
      <c r="V8" s="17">
        <f>[4]Janeiro!$H$25</f>
        <v>16.920000000000002</v>
      </c>
      <c r="W8" s="17">
        <f>[4]Janeiro!$H$26</f>
        <v>15.120000000000001</v>
      </c>
      <c r="X8" s="17">
        <f>[4]Janeiro!$H$27</f>
        <v>16.2</v>
      </c>
      <c r="Y8" s="17">
        <f>[4]Janeiro!$H$28</f>
        <v>14.04</v>
      </c>
      <c r="Z8" s="17">
        <f>[4]Janeiro!$H$29</f>
        <v>23.759999999999998</v>
      </c>
      <c r="AA8" s="17">
        <f>[4]Janeiro!$H$30</f>
        <v>34.56</v>
      </c>
      <c r="AB8" s="17">
        <f>[4]Janeiro!$H$31</f>
        <v>42.84</v>
      </c>
      <c r="AC8" s="17">
        <f>[4]Janeiro!$H$32</f>
        <v>15.48</v>
      </c>
      <c r="AD8" s="17">
        <f>[4]Janeiro!$H$33</f>
        <v>20.16</v>
      </c>
      <c r="AE8" s="17">
        <f>[4]Janeiro!$H$34</f>
        <v>18.36</v>
      </c>
      <c r="AF8" s="17">
        <f>[4]Janeiro!$H$35</f>
        <v>21.240000000000002</v>
      </c>
      <c r="AG8" s="32">
        <f t="shared" si="1"/>
        <v>42.84</v>
      </c>
    </row>
    <row r="9" spans="1:37" ht="17.100000000000001" customHeight="1" x14ac:dyDescent="0.2">
      <c r="A9" s="15" t="s">
        <v>48</v>
      </c>
      <c r="B9" s="17">
        <f>[5]Janeiro!$H$5</f>
        <v>11.879999999999999</v>
      </c>
      <c r="C9" s="17">
        <f>[5]Janeiro!$H$6</f>
        <v>25.92</v>
      </c>
      <c r="D9" s="17">
        <f>[5]Janeiro!$H$7</f>
        <v>12.96</v>
      </c>
      <c r="E9" s="17">
        <f>[5]Janeiro!$H$8</f>
        <v>10.44</v>
      </c>
      <c r="F9" s="17">
        <f>[5]Janeiro!$H$9</f>
        <v>10.08</v>
      </c>
      <c r="G9" s="17">
        <f>[5]Janeiro!$H$10</f>
        <v>10.44</v>
      </c>
      <c r="H9" s="17">
        <f>[5]Janeiro!$H$11</f>
        <v>11.879999999999999</v>
      </c>
      <c r="I9" s="17">
        <f>[5]Janeiro!$H$12</f>
        <v>12.24</v>
      </c>
      <c r="J9" s="17">
        <f>[5]Janeiro!$H$13</f>
        <v>11.879999999999999</v>
      </c>
      <c r="K9" s="17">
        <f>[5]Janeiro!$H$14</f>
        <v>10.08</v>
      </c>
      <c r="L9" s="17">
        <f>[5]Janeiro!$H$15</f>
        <v>12.24</v>
      </c>
      <c r="M9" s="17">
        <f>[5]Janeiro!$H$16</f>
        <v>15.48</v>
      </c>
      <c r="N9" s="17">
        <f>[5]Janeiro!$H$17</f>
        <v>21.240000000000002</v>
      </c>
      <c r="O9" s="17">
        <f>[5]Janeiro!$H$18</f>
        <v>10.08</v>
      </c>
      <c r="P9" s="17">
        <f>[5]Janeiro!$H$19</f>
        <v>12.24</v>
      </c>
      <c r="Q9" s="17">
        <f>[5]Janeiro!$H$20</f>
        <v>6.84</v>
      </c>
      <c r="R9" s="17">
        <f>[5]Janeiro!$H$21</f>
        <v>10.08</v>
      </c>
      <c r="S9" s="17">
        <f>[5]Janeiro!$H$22</f>
        <v>10.44</v>
      </c>
      <c r="T9" s="17">
        <f>[5]Janeiro!$H$23</f>
        <v>15.840000000000002</v>
      </c>
      <c r="U9" s="17">
        <f>[5]Janeiro!$H$24</f>
        <v>11.879999999999999</v>
      </c>
      <c r="V9" s="17">
        <f>[5]Janeiro!$H$25</f>
        <v>15.840000000000002</v>
      </c>
      <c r="W9" s="17">
        <f>[5]Janeiro!$H$26</f>
        <v>12.6</v>
      </c>
      <c r="X9" s="17">
        <f>[5]Janeiro!$H$27</f>
        <v>12.96</v>
      </c>
      <c r="Y9" s="17">
        <f>[5]Janeiro!$H$28</f>
        <v>17.64</v>
      </c>
      <c r="Z9" s="17">
        <f>[5]Janeiro!$H$29</f>
        <v>8.64</v>
      </c>
      <c r="AA9" s="17">
        <f>[5]Janeiro!$H$30</f>
        <v>11.520000000000001</v>
      </c>
      <c r="AB9" s="17">
        <f>[5]Janeiro!$H$31</f>
        <v>11.520000000000001</v>
      </c>
      <c r="AC9" s="17">
        <f>[5]Janeiro!$H$32</f>
        <v>10.08</v>
      </c>
      <c r="AD9" s="17">
        <f>[5]Janeiro!$H$33</f>
        <v>8.64</v>
      </c>
      <c r="AE9" s="17">
        <f>[5]Janeiro!$H$34</f>
        <v>10.8</v>
      </c>
      <c r="AF9" s="17">
        <f>[5]Janeiro!$H$35</f>
        <v>14.4</v>
      </c>
      <c r="AG9" s="32">
        <f t="shared" si="1"/>
        <v>25.92</v>
      </c>
    </row>
    <row r="10" spans="1:37" ht="17.100000000000001" customHeight="1" x14ac:dyDescent="0.2">
      <c r="A10" s="15" t="s">
        <v>2</v>
      </c>
      <c r="B10" s="17">
        <f>[6]Janeiro!$H$5</f>
        <v>20.52</v>
      </c>
      <c r="C10" s="17">
        <f>[6]Janeiro!$H$6</f>
        <v>20.52</v>
      </c>
      <c r="D10" s="17">
        <f>[6]Janeiro!$H$7</f>
        <v>17.64</v>
      </c>
      <c r="E10" s="17">
        <f>[6]Janeiro!$H$8</f>
        <v>20.88</v>
      </c>
      <c r="F10" s="17">
        <f>[6]Janeiro!$H$9</f>
        <v>18</v>
      </c>
      <c r="G10" s="17">
        <f>[6]Janeiro!$H$10</f>
        <v>19.440000000000001</v>
      </c>
      <c r="H10" s="17">
        <f>[6]Janeiro!$H$11</f>
        <v>21.96</v>
      </c>
      <c r="I10" s="17">
        <f>[6]Janeiro!$H$12</f>
        <v>21.240000000000002</v>
      </c>
      <c r="J10" s="17">
        <f>[6]Janeiro!$H$13</f>
        <v>15.48</v>
      </c>
      <c r="K10" s="17">
        <f>[6]Janeiro!$H$14</f>
        <v>14.4</v>
      </c>
      <c r="L10" s="17">
        <f>[6]Janeiro!$H$15</f>
        <v>23.040000000000003</v>
      </c>
      <c r="M10" s="17">
        <f>[6]Janeiro!$H$16</f>
        <v>13.68</v>
      </c>
      <c r="N10" s="17">
        <f>[6]Janeiro!$H$17</f>
        <v>25.2</v>
      </c>
      <c r="O10" s="17">
        <f>[6]Janeiro!$H$18</f>
        <v>19.440000000000001</v>
      </c>
      <c r="P10" s="17">
        <f>[6]Janeiro!$H$19</f>
        <v>16.2</v>
      </c>
      <c r="Q10" s="17">
        <f>[6]Janeiro!$H$20</f>
        <v>10.8</v>
      </c>
      <c r="R10" s="17">
        <f>[6]Janeiro!$H$21</f>
        <v>18.720000000000002</v>
      </c>
      <c r="S10" s="17">
        <f>[6]Janeiro!$H$22</f>
        <v>14.4</v>
      </c>
      <c r="T10" s="17">
        <f>[6]Janeiro!$H$23</f>
        <v>21.240000000000002</v>
      </c>
      <c r="U10" s="17">
        <f>[6]Janeiro!$H$24</f>
        <v>19.440000000000001</v>
      </c>
      <c r="V10" s="17">
        <f>[6]Janeiro!$H$25</f>
        <v>17.28</v>
      </c>
      <c r="W10" s="17">
        <f>[6]Janeiro!$H$26</f>
        <v>17.28</v>
      </c>
      <c r="X10" s="17">
        <f>[6]Janeiro!$H$27</f>
        <v>20.88</v>
      </c>
      <c r="Y10" s="17">
        <f>[6]Janeiro!$H$28</f>
        <v>18.36</v>
      </c>
      <c r="Z10" s="17">
        <f>[6]Janeiro!$H$29</f>
        <v>19.8</v>
      </c>
      <c r="AA10" s="17">
        <f>[6]Janeiro!$H$30</f>
        <v>15.48</v>
      </c>
      <c r="AB10" s="17">
        <f>[6]Janeiro!$H$31</f>
        <v>12.6</v>
      </c>
      <c r="AC10" s="17">
        <f>[6]Janeiro!$H$32</f>
        <v>12.6</v>
      </c>
      <c r="AD10" s="17">
        <f>[6]Janeiro!$H$33</f>
        <v>11.16</v>
      </c>
      <c r="AE10" s="17">
        <f>[6]Janeiro!$H$34</f>
        <v>20.88</v>
      </c>
      <c r="AF10" s="17">
        <f>[6]Janeiro!$H$35</f>
        <v>12.6</v>
      </c>
      <c r="AG10" s="32">
        <f t="shared" si="1"/>
        <v>25.2</v>
      </c>
      <c r="AK10" s="27" t="s">
        <v>54</v>
      </c>
    </row>
    <row r="11" spans="1:37" ht="17.100000000000001" customHeight="1" x14ac:dyDescent="0.2">
      <c r="A11" s="15" t="s">
        <v>3</v>
      </c>
      <c r="B11" s="17">
        <f>[7]Janeiro!$H$5</f>
        <v>14.04</v>
      </c>
      <c r="C11" s="17">
        <f>[7]Janeiro!$H$6</f>
        <v>12.6</v>
      </c>
      <c r="D11" s="17">
        <f>[7]Janeiro!$H$7</f>
        <v>12.24</v>
      </c>
      <c r="E11" s="17">
        <f>[7]Janeiro!$H$8</f>
        <v>10.8</v>
      </c>
      <c r="F11" s="17">
        <f>[7]Janeiro!$H$9</f>
        <v>15.48</v>
      </c>
      <c r="G11" s="17">
        <f>[7]Janeiro!$H$10</f>
        <v>7.5600000000000005</v>
      </c>
      <c r="H11" s="17">
        <f>[7]Janeiro!$H$11</f>
        <v>9.3600000000000012</v>
      </c>
      <c r="I11" s="17">
        <f>[7]Janeiro!$H$12</f>
        <v>17.28</v>
      </c>
      <c r="J11" s="17">
        <f>[7]Janeiro!$H$13</f>
        <v>11.16</v>
      </c>
      <c r="K11" s="17">
        <f>[7]Janeiro!$H$14</f>
        <v>7.5600000000000005</v>
      </c>
      <c r="L11" s="17">
        <f>[7]Janeiro!$H$15</f>
        <v>10.8</v>
      </c>
      <c r="M11" s="17">
        <f>[7]Janeiro!$H$16</f>
        <v>17.28</v>
      </c>
      <c r="N11" s="17">
        <f>[7]Janeiro!$H$17</f>
        <v>9</v>
      </c>
      <c r="O11" s="17">
        <f>[7]Janeiro!$H$18</f>
        <v>18</v>
      </c>
      <c r="P11" s="17">
        <f>[7]Janeiro!$H$19</f>
        <v>9.7200000000000006</v>
      </c>
      <c r="Q11" s="17">
        <f>[7]Janeiro!$H$20</f>
        <v>13.32</v>
      </c>
      <c r="R11" s="17">
        <f>[7]Janeiro!$H$21</f>
        <v>10.08</v>
      </c>
      <c r="S11" s="17">
        <f>[7]Janeiro!$H$22</f>
        <v>9.7200000000000006</v>
      </c>
      <c r="T11" s="17">
        <f>[7]Janeiro!$H$23</f>
        <v>11.16</v>
      </c>
      <c r="U11" s="17">
        <f>[7]Janeiro!$H$24</f>
        <v>11.520000000000001</v>
      </c>
      <c r="V11" s="17">
        <f>[7]Janeiro!$H$25</f>
        <v>18.720000000000002</v>
      </c>
      <c r="W11" s="17">
        <f>[7]Janeiro!$H$26</f>
        <v>18</v>
      </c>
      <c r="X11" s="17">
        <f>[7]Janeiro!$H$27</f>
        <v>16.2</v>
      </c>
      <c r="Y11" s="17">
        <f>[7]Janeiro!$H$28</f>
        <v>16.559999999999999</v>
      </c>
      <c r="Z11" s="17">
        <f>[7]Janeiro!$H$29</f>
        <v>11.879999999999999</v>
      </c>
      <c r="AA11" s="17">
        <f>[7]Janeiro!$H$30</f>
        <v>9</v>
      </c>
      <c r="AB11" s="17">
        <f>[7]Janeiro!$H$31</f>
        <v>16.559999999999999</v>
      </c>
      <c r="AC11" s="17">
        <f>[7]Janeiro!$H$32</f>
        <v>11.879999999999999</v>
      </c>
      <c r="AD11" s="17">
        <f>[7]Janeiro!$H$33</f>
        <v>18.36</v>
      </c>
      <c r="AE11" s="17">
        <f>[7]Janeiro!$H$34</f>
        <v>15.840000000000002</v>
      </c>
      <c r="AF11" s="17">
        <f>[7]Janeiro!$H$35</f>
        <v>19.440000000000001</v>
      </c>
      <c r="AG11" s="32">
        <f>MAX(B11:AF11)</f>
        <v>19.440000000000001</v>
      </c>
    </row>
    <row r="12" spans="1:37" ht="17.100000000000001" customHeight="1" x14ac:dyDescent="0.2">
      <c r="A12" s="15" t="s">
        <v>4</v>
      </c>
      <c r="B12" s="17">
        <f>[8]Janeiro!$H$5</f>
        <v>18.720000000000002</v>
      </c>
      <c r="C12" s="17">
        <f>[8]Janeiro!$H$6</f>
        <v>14.4</v>
      </c>
      <c r="D12" s="17">
        <f>[8]Janeiro!$H$7</f>
        <v>19.440000000000001</v>
      </c>
      <c r="E12" s="17">
        <f>[8]Janeiro!$H$8</f>
        <v>14.4</v>
      </c>
      <c r="F12" s="17">
        <f>[8]Janeiro!$H$9</f>
        <v>19.440000000000001</v>
      </c>
      <c r="G12" s="17">
        <f>[8]Janeiro!$H$10</f>
        <v>9</v>
      </c>
      <c r="H12" s="17">
        <f>[8]Janeiro!$H$11</f>
        <v>23.400000000000002</v>
      </c>
      <c r="I12" s="17">
        <f>[8]Janeiro!$H$12</f>
        <v>11.16</v>
      </c>
      <c r="J12" s="17">
        <f>[8]Janeiro!$H$13</f>
        <v>13.32</v>
      </c>
      <c r="K12" s="17">
        <f>[8]Janeiro!$H$14</f>
        <v>11.520000000000001</v>
      </c>
      <c r="L12" s="17">
        <f>[8]Janeiro!$H$15</f>
        <v>12.96</v>
      </c>
      <c r="M12" s="17">
        <f>[8]Janeiro!$H$16</f>
        <v>16.920000000000002</v>
      </c>
      <c r="N12" s="17">
        <f>[8]Janeiro!$H$17</f>
        <v>13.32</v>
      </c>
      <c r="O12" s="17">
        <f>[8]Janeiro!$H$18</f>
        <v>13.32</v>
      </c>
      <c r="P12" s="17">
        <f>[8]Janeiro!$H$19</f>
        <v>22.32</v>
      </c>
      <c r="Q12" s="17">
        <f>[8]Janeiro!$H$20</f>
        <v>14.4</v>
      </c>
      <c r="R12" s="17">
        <f>[8]Janeiro!$H$21</f>
        <v>13.68</v>
      </c>
      <c r="S12" s="17">
        <f>[8]Janeiro!$H$22</f>
        <v>16.559999999999999</v>
      </c>
      <c r="T12" s="17">
        <f>[8]Janeiro!$H$23</f>
        <v>10.44</v>
      </c>
      <c r="U12" s="17">
        <f>[8]Janeiro!$H$24</f>
        <v>11.879999999999999</v>
      </c>
      <c r="V12" s="17">
        <f>[8]Janeiro!$H$25</f>
        <v>18.720000000000002</v>
      </c>
      <c r="W12" s="17">
        <f>[8]Janeiro!$H$26</f>
        <v>19.440000000000001</v>
      </c>
      <c r="X12" s="17">
        <f>[8]Janeiro!$H$27</f>
        <v>14.04</v>
      </c>
      <c r="Y12" s="17">
        <f>[8]Janeiro!$H$28</f>
        <v>16.559999999999999</v>
      </c>
      <c r="Z12" s="17">
        <f>[8]Janeiro!$H$29</f>
        <v>14.76</v>
      </c>
      <c r="AA12" s="17">
        <f>[8]Janeiro!$H$30</f>
        <v>21.6</v>
      </c>
      <c r="AB12" s="17">
        <f>[8]Janeiro!$H$31</f>
        <v>15.48</v>
      </c>
      <c r="AC12" s="17">
        <f>[8]Janeiro!$H$32</f>
        <v>21.6</v>
      </c>
      <c r="AD12" s="17">
        <f>[8]Janeiro!$H$33</f>
        <v>25.2</v>
      </c>
      <c r="AE12" s="17">
        <f>[8]Janeiro!$H$34</f>
        <v>17.64</v>
      </c>
      <c r="AF12" s="17">
        <f>[8]Janeiro!$H$35</f>
        <v>17.28</v>
      </c>
      <c r="AG12" s="32">
        <f t="shared" si="1"/>
        <v>25.2</v>
      </c>
    </row>
    <row r="13" spans="1:37" ht="17.100000000000001" customHeight="1" x14ac:dyDescent="0.2">
      <c r="A13" s="15" t="s">
        <v>5</v>
      </c>
      <c r="B13" s="17">
        <f>[9]Janeiro!$H$5</f>
        <v>14.4</v>
      </c>
      <c r="C13" s="17">
        <f>[9]Janeiro!$H$6</f>
        <v>15.120000000000001</v>
      </c>
      <c r="D13" s="17">
        <f>[9]Janeiro!$H$7</f>
        <v>10.08</v>
      </c>
      <c r="E13" s="17">
        <f>[9]Janeiro!$H$8</f>
        <v>15.48</v>
      </c>
      <c r="F13" s="17">
        <f>[9]Janeiro!$H$9</f>
        <v>14.76</v>
      </c>
      <c r="G13" s="17">
        <f>[9]Janeiro!$H$10</f>
        <v>13.32</v>
      </c>
      <c r="H13" s="17">
        <f>[9]Janeiro!$H$11</f>
        <v>13.32</v>
      </c>
      <c r="I13" s="17">
        <f>[9]Janeiro!$H$12</f>
        <v>24.840000000000003</v>
      </c>
      <c r="J13" s="17">
        <f>[9]Janeiro!$H$13</f>
        <v>29.52</v>
      </c>
      <c r="K13" s="17">
        <f>[9]Janeiro!$H$14</f>
        <v>17.28</v>
      </c>
      <c r="L13" s="17">
        <f>[9]Janeiro!$H$15</f>
        <v>9.3600000000000012</v>
      </c>
      <c r="M13" s="17">
        <f>[9]Janeiro!$H$16</f>
        <v>11.520000000000001</v>
      </c>
      <c r="N13" s="17">
        <f>[9]Janeiro!$H$17</f>
        <v>7.9200000000000008</v>
      </c>
      <c r="O13" s="17">
        <f>[9]Janeiro!$H$18</f>
        <v>12.96</v>
      </c>
      <c r="P13" s="17">
        <f>[9]Janeiro!$H$19</f>
        <v>9.3600000000000012</v>
      </c>
      <c r="Q13" s="17">
        <f>[9]Janeiro!$H$20</f>
        <v>8.2799999999999994</v>
      </c>
      <c r="R13" s="17">
        <f>[9]Janeiro!$H$21</f>
        <v>10.08</v>
      </c>
      <c r="S13" s="17">
        <f>[9]Janeiro!$H$22</f>
        <v>9.7200000000000006</v>
      </c>
      <c r="T13" s="17">
        <f>[9]Janeiro!$H$23</f>
        <v>16.920000000000002</v>
      </c>
      <c r="U13" s="17">
        <f>[9]Janeiro!$H$24</f>
        <v>11.520000000000001</v>
      </c>
      <c r="V13" s="17">
        <f>[9]Janeiro!$H$25</f>
        <v>10.08</v>
      </c>
      <c r="W13" s="17">
        <f>[9]Janeiro!$H$26</f>
        <v>10.44</v>
      </c>
      <c r="X13" s="17">
        <f>[9]Janeiro!$H$27</f>
        <v>16.559999999999999</v>
      </c>
      <c r="Y13" s="17">
        <f>[9]Janeiro!$H$28</f>
        <v>9.3600000000000012</v>
      </c>
      <c r="Z13" s="17">
        <f>[9]Janeiro!$H$29</f>
        <v>12.96</v>
      </c>
      <c r="AA13" s="17">
        <f>[9]Janeiro!$H$30</f>
        <v>13.32</v>
      </c>
      <c r="AB13" s="17">
        <f>[9]Janeiro!$H$31</f>
        <v>13.68</v>
      </c>
      <c r="AC13" s="17">
        <f>[9]Janeiro!$H$32</f>
        <v>10.8</v>
      </c>
      <c r="AD13" s="17">
        <f>[9]Janeiro!$H$33</f>
        <v>16.2</v>
      </c>
      <c r="AE13" s="17">
        <f>[9]Janeiro!$H$34</f>
        <v>19.079999999999998</v>
      </c>
      <c r="AF13" s="17">
        <f>[9]Janeiro!$H$35</f>
        <v>9</v>
      </c>
      <c r="AG13" s="32">
        <f t="shared" si="1"/>
        <v>29.52</v>
      </c>
    </row>
    <row r="14" spans="1:37" ht="17.100000000000001" customHeight="1" x14ac:dyDescent="0.2">
      <c r="A14" s="15" t="s">
        <v>50</v>
      </c>
      <c r="B14" s="17">
        <f>[10]Janeiro!$H$5</f>
        <v>32.4</v>
      </c>
      <c r="C14" s="17">
        <f>[10]Janeiro!$H$6</f>
        <v>29.52</v>
      </c>
      <c r="D14" s="17">
        <f>[10]Janeiro!$H$7</f>
        <v>23.759999999999998</v>
      </c>
      <c r="E14" s="17">
        <f>[10]Janeiro!$H$8</f>
        <v>18.36</v>
      </c>
      <c r="F14" s="17">
        <f>[10]Janeiro!$H$9</f>
        <v>17.64</v>
      </c>
      <c r="G14" s="17">
        <f>[10]Janeiro!$H$10</f>
        <v>17.64</v>
      </c>
      <c r="H14" s="17">
        <f>[10]Janeiro!$H$11</f>
        <v>18</v>
      </c>
      <c r="I14" s="17">
        <f>[10]Janeiro!$H$12</f>
        <v>38.519999999999996</v>
      </c>
      <c r="J14" s="17">
        <f>[10]Janeiro!$H$13</f>
        <v>20.88</v>
      </c>
      <c r="K14" s="17">
        <f>[10]Janeiro!$H$14</f>
        <v>16.920000000000002</v>
      </c>
      <c r="L14" s="17">
        <f>[10]Janeiro!$H$15</f>
        <v>20.88</v>
      </c>
      <c r="M14" s="17">
        <f>[10]Janeiro!$H$16</f>
        <v>32.04</v>
      </c>
      <c r="N14" s="17">
        <f>[10]Janeiro!$H$17</f>
        <v>24.840000000000003</v>
      </c>
      <c r="O14" s="17">
        <f>[10]Janeiro!$H$18</f>
        <v>20.52</v>
      </c>
      <c r="P14" s="17">
        <f>[10]Janeiro!$H$19</f>
        <v>20.52</v>
      </c>
      <c r="Q14" s="17">
        <f>[10]Janeiro!$H$20</f>
        <v>24.840000000000003</v>
      </c>
      <c r="R14" s="17">
        <f>[10]Janeiro!$H$21</f>
        <v>17.64</v>
      </c>
      <c r="S14" s="17">
        <f>[10]Janeiro!$H$22</f>
        <v>25.56</v>
      </c>
      <c r="T14" s="17">
        <f>[10]Janeiro!$H$23</f>
        <v>15.120000000000001</v>
      </c>
      <c r="U14" s="17">
        <f>[10]Janeiro!$H$24</f>
        <v>23.400000000000002</v>
      </c>
      <c r="V14" s="17">
        <f>[10]Janeiro!$H$25</f>
        <v>27</v>
      </c>
      <c r="W14" s="17">
        <f>[10]Janeiro!$H$26</f>
        <v>26.28</v>
      </c>
      <c r="X14" s="17">
        <f>[10]Janeiro!$H$27</f>
        <v>18.36</v>
      </c>
      <c r="Y14" s="17">
        <f>[10]Janeiro!$H$28</f>
        <v>19.440000000000001</v>
      </c>
      <c r="Z14" s="17">
        <f>[10]Janeiro!$H$29</f>
        <v>17.64</v>
      </c>
      <c r="AA14" s="17">
        <f>[10]Janeiro!$H$30</f>
        <v>30.6</v>
      </c>
      <c r="AB14" s="17">
        <f>[10]Janeiro!$H$31</f>
        <v>21.240000000000002</v>
      </c>
      <c r="AC14" s="17">
        <f>[10]Janeiro!$H$32</f>
        <v>19.079999999999998</v>
      </c>
      <c r="AD14" s="17">
        <f>[10]Janeiro!$H$33</f>
        <v>23.040000000000003</v>
      </c>
      <c r="AE14" s="17">
        <f>[10]Janeiro!$H$34</f>
        <v>25.56</v>
      </c>
      <c r="AF14" s="17">
        <f>[10]Janeiro!$H$35</f>
        <v>17.64</v>
      </c>
      <c r="AG14" s="32">
        <f>MAX(B14:AF14)</f>
        <v>38.519999999999996</v>
      </c>
    </row>
    <row r="15" spans="1:37" ht="17.100000000000001" customHeight="1" x14ac:dyDescent="0.2">
      <c r="A15" s="15" t="s">
        <v>6</v>
      </c>
      <c r="B15" s="17">
        <f>[11]Janeiro!$H$5</f>
        <v>14.4</v>
      </c>
      <c r="C15" s="17">
        <f>[11]Janeiro!$H$6</f>
        <v>18.36</v>
      </c>
      <c r="D15" s="17">
        <f>[11]Janeiro!$H$7</f>
        <v>15.48</v>
      </c>
      <c r="E15" s="17">
        <f>[11]Janeiro!$H$8</f>
        <v>19.079999999999998</v>
      </c>
      <c r="F15" s="17">
        <f>[11]Janeiro!$H$9</f>
        <v>8.64</v>
      </c>
      <c r="G15" s="17">
        <f>[11]Janeiro!$H$10</f>
        <v>11.520000000000001</v>
      </c>
      <c r="H15" s="17">
        <f>[11]Janeiro!$H$11</f>
        <v>24.12</v>
      </c>
      <c r="I15" s="17">
        <f>[11]Janeiro!$H$12</f>
        <v>16.920000000000002</v>
      </c>
      <c r="J15" s="17">
        <f>[11]Janeiro!$H$13</f>
        <v>21.240000000000002</v>
      </c>
      <c r="K15" s="17">
        <f>[11]Janeiro!$H$14</f>
        <v>7.5600000000000005</v>
      </c>
      <c r="L15" s="17">
        <f>[11]Janeiro!$H$15</f>
        <v>23.040000000000003</v>
      </c>
      <c r="M15" s="17">
        <f>[11]Janeiro!$H$16</f>
        <v>17.64</v>
      </c>
      <c r="N15" s="17">
        <f>[11]Janeiro!$H$17</f>
        <v>20.16</v>
      </c>
      <c r="O15" s="17">
        <f>[11]Janeiro!$H$18</f>
        <v>9.3600000000000012</v>
      </c>
      <c r="P15" s="17">
        <f>[11]Janeiro!$H$19</f>
        <v>9.3600000000000012</v>
      </c>
      <c r="Q15" s="17">
        <f>[11]Janeiro!$H$20</f>
        <v>17.64</v>
      </c>
      <c r="R15" s="17">
        <f>[11]Janeiro!$H$21</f>
        <v>14.04</v>
      </c>
      <c r="S15" s="17">
        <f>[11]Janeiro!$H$22</f>
        <v>10.08</v>
      </c>
      <c r="T15" s="17">
        <f>[11]Janeiro!$H$23</f>
        <v>14.4</v>
      </c>
      <c r="U15" s="17">
        <f>[11]Janeiro!$H$24</f>
        <v>7.5600000000000005</v>
      </c>
      <c r="V15" s="17">
        <f>[11]Janeiro!$H$25</f>
        <v>14.04</v>
      </c>
      <c r="W15" s="17">
        <f>[11]Janeiro!$H$26</f>
        <v>15.120000000000001</v>
      </c>
      <c r="X15" s="17">
        <f>[11]Janeiro!$H$27</f>
        <v>15.840000000000002</v>
      </c>
      <c r="Y15" s="17">
        <f>[11]Janeiro!$H$28</f>
        <v>9.3600000000000012</v>
      </c>
      <c r="Z15" s="17">
        <f>[11]Janeiro!$H$29</f>
        <v>14.76</v>
      </c>
      <c r="AA15" s="17">
        <f>[11]Janeiro!$H$30</f>
        <v>16.920000000000002</v>
      </c>
      <c r="AB15" s="17">
        <f>[11]Janeiro!$H$31</f>
        <v>10.44</v>
      </c>
      <c r="AC15" s="17">
        <f>[11]Janeiro!$H$32</f>
        <v>30.6</v>
      </c>
      <c r="AD15" s="17">
        <f>[11]Janeiro!$H$33</f>
        <v>6.48</v>
      </c>
      <c r="AE15" s="17">
        <f>[11]Janeiro!$H$34</f>
        <v>12.6</v>
      </c>
      <c r="AF15" s="17">
        <f>[11]Janeiro!$H$35</f>
        <v>20.16</v>
      </c>
      <c r="AG15" s="32">
        <f t="shared" si="1"/>
        <v>30.6</v>
      </c>
    </row>
    <row r="16" spans="1:37" ht="17.100000000000001" customHeight="1" x14ac:dyDescent="0.2">
      <c r="A16" s="15" t="s">
        <v>7</v>
      </c>
      <c r="B16" s="17">
        <f>[12]Janeiro!$H$5</f>
        <v>23.759999999999998</v>
      </c>
      <c r="C16" s="17">
        <f>[12]Janeiro!$H$6</f>
        <v>20.88</v>
      </c>
      <c r="D16" s="17">
        <f>[12]Janeiro!$H$7</f>
        <v>29.16</v>
      </c>
      <c r="E16" s="17">
        <f>[12]Janeiro!$H$8</f>
        <v>13.32</v>
      </c>
      <c r="F16" s="17">
        <f>[12]Janeiro!$H$9</f>
        <v>15.840000000000002</v>
      </c>
      <c r="G16" s="17">
        <f>[12]Janeiro!$H$10</f>
        <v>12.6</v>
      </c>
      <c r="H16" s="17">
        <f>[12]Janeiro!$H$11</f>
        <v>16.2</v>
      </c>
      <c r="I16" s="17">
        <f>[12]Janeiro!$H$12</f>
        <v>21.6</v>
      </c>
      <c r="J16" s="17">
        <f>[12]Janeiro!$H$13</f>
        <v>16.2</v>
      </c>
      <c r="K16" s="17">
        <f>[12]Janeiro!$H$14</f>
        <v>16.559999999999999</v>
      </c>
      <c r="L16" s="17">
        <f>[12]Janeiro!$H$15</f>
        <v>18.720000000000002</v>
      </c>
      <c r="M16" s="17">
        <f>[12]Janeiro!$H$16</f>
        <v>14.04</v>
      </c>
      <c r="N16" s="17">
        <f>[12]Janeiro!$H$17</f>
        <v>16.2</v>
      </c>
      <c r="O16" s="17">
        <f>[12]Janeiro!$H$18</f>
        <v>11.16</v>
      </c>
      <c r="P16" s="17">
        <f>[12]Janeiro!$H$19</f>
        <v>16.2</v>
      </c>
      <c r="Q16" s="17">
        <f>[12]Janeiro!$H$20</f>
        <v>15.840000000000002</v>
      </c>
      <c r="R16" s="17">
        <f>[12]Janeiro!$H$21</f>
        <v>13.32</v>
      </c>
      <c r="S16" s="17">
        <f>[12]Janeiro!$H$22</f>
        <v>11.16</v>
      </c>
      <c r="T16" s="17">
        <f>[12]Janeiro!$H$23</f>
        <v>11.520000000000001</v>
      </c>
      <c r="U16" s="17">
        <f>[12]Janeiro!$H$24</f>
        <v>12.96</v>
      </c>
      <c r="V16" s="17">
        <f>[12]Janeiro!$H$25</f>
        <v>18.720000000000002</v>
      </c>
      <c r="W16" s="17">
        <f>[12]Janeiro!$H$26</f>
        <v>13.68</v>
      </c>
      <c r="X16" s="17">
        <f>[12]Janeiro!$H$27</f>
        <v>20.16</v>
      </c>
      <c r="Y16" s="17">
        <f>[12]Janeiro!$H$28</f>
        <v>15.840000000000002</v>
      </c>
      <c r="Z16" s="17">
        <f>[12]Janeiro!$H$29</f>
        <v>15.120000000000001</v>
      </c>
      <c r="AA16" s="17">
        <f>[12]Janeiro!$H$30</f>
        <v>13.68</v>
      </c>
      <c r="AB16" s="17">
        <f>[12]Janeiro!$H$31</f>
        <v>16.2</v>
      </c>
      <c r="AC16" s="17">
        <f>[12]Janeiro!$H$32</f>
        <v>21.96</v>
      </c>
      <c r="AD16" s="17">
        <f>[12]Janeiro!$H$33</f>
        <v>12.24</v>
      </c>
      <c r="AE16" s="17">
        <f>[12]Janeiro!$H$34</f>
        <v>15.48</v>
      </c>
      <c r="AF16" s="17">
        <f>[12]Janeiro!$H$35</f>
        <v>28.08</v>
      </c>
      <c r="AG16" s="32">
        <f t="shared" si="1"/>
        <v>29.16</v>
      </c>
    </row>
    <row r="17" spans="1:36" ht="17.100000000000001" customHeight="1" x14ac:dyDescent="0.2">
      <c r="A17" s="15" t="s">
        <v>8</v>
      </c>
      <c r="B17" s="17">
        <f>[13]Janeiro!$H$5</f>
        <v>24.48</v>
      </c>
      <c r="C17" s="17">
        <f>[13]Janeiro!$H$6</f>
        <v>25.56</v>
      </c>
      <c r="D17" s="17">
        <f>[13]Janeiro!$H$7</f>
        <v>30.240000000000002</v>
      </c>
      <c r="E17" s="17">
        <f>[13]Janeiro!$H$8</f>
        <v>1.4400000000000002</v>
      </c>
      <c r="F17" s="17">
        <f>[13]Janeiro!$H$9</f>
        <v>18.720000000000002</v>
      </c>
      <c r="G17" s="17">
        <f>[13]Janeiro!$H$10</f>
        <v>0.36000000000000004</v>
      </c>
      <c r="H17" s="17">
        <f>[13]Janeiro!$H$11</f>
        <v>17.64</v>
      </c>
      <c r="I17" s="17">
        <f>[13]Janeiro!$H$12</f>
        <v>19.440000000000001</v>
      </c>
      <c r="J17" s="17">
        <f>[13]Janeiro!$H$13</f>
        <v>11.879999999999999</v>
      </c>
      <c r="K17" s="17">
        <f>[13]Janeiro!$H$14</f>
        <v>14.04</v>
      </c>
      <c r="L17" s="17">
        <f>[13]Janeiro!$H$15</f>
        <v>11.520000000000001</v>
      </c>
      <c r="M17" s="17">
        <f>[13]Janeiro!$H$16</f>
        <v>18.36</v>
      </c>
      <c r="N17" s="17">
        <f>[13]Janeiro!$H$17</f>
        <v>17.64</v>
      </c>
      <c r="O17" s="17">
        <f>[13]Janeiro!$H$18</f>
        <v>4.6800000000000006</v>
      </c>
      <c r="P17" s="17">
        <f>[13]Janeiro!$H$19</f>
        <v>5.7600000000000007</v>
      </c>
      <c r="Q17" s="17">
        <f>[13]Janeiro!$H$20</f>
        <v>18.720000000000002</v>
      </c>
      <c r="R17" s="17">
        <f>[13]Janeiro!$H$21</f>
        <v>23.759999999999998</v>
      </c>
      <c r="S17" s="17">
        <f>[13]Janeiro!$H$22</f>
        <v>16.559999999999999</v>
      </c>
      <c r="T17" s="17">
        <f>[13]Janeiro!$H$23</f>
        <v>15.120000000000001</v>
      </c>
      <c r="U17" s="17">
        <f>[13]Janeiro!$H$24</f>
        <v>11.879999999999999</v>
      </c>
      <c r="V17" s="17">
        <f>[13]Janeiro!$H$25</f>
        <v>14.04</v>
      </c>
      <c r="W17" s="17">
        <f>[13]Janeiro!$H$26</f>
        <v>10.08</v>
      </c>
      <c r="X17" s="17">
        <f>[13]Janeiro!$H$27</f>
        <v>11.16</v>
      </c>
      <c r="Y17" s="17">
        <f>[13]Janeiro!$H$28</f>
        <v>12.6</v>
      </c>
      <c r="Z17" s="17">
        <f>[13]Janeiro!$H$29</f>
        <v>16.2</v>
      </c>
      <c r="AA17" s="17">
        <f>[13]Janeiro!$H$30</f>
        <v>20.88</v>
      </c>
      <c r="AB17" s="17">
        <f>[13]Janeiro!$H$31</f>
        <v>5.4</v>
      </c>
      <c r="AC17" s="17">
        <f>[13]Janeiro!$H$32</f>
        <v>13.32</v>
      </c>
      <c r="AD17" s="17">
        <f>[13]Janeiro!$H$33</f>
        <v>8.2799999999999994</v>
      </c>
      <c r="AE17" s="17">
        <f>[13]Janeiro!$H$34</f>
        <v>15.48</v>
      </c>
      <c r="AF17" s="17">
        <f>[13]Janeiro!$H$35</f>
        <v>19.079999999999998</v>
      </c>
      <c r="AG17" s="32">
        <f t="shared" si="1"/>
        <v>30.240000000000002</v>
      </c>
    </row>
    <row r="18" spans="1:36" ht="17.100000000000001" customHeight="1" x14ac:dyDescent="0.2">
      <c r="A18" s="15" t="s">
        <v>9</v>
      </c>
      <c r="B18" s="48" t="str">
        <f>[14]Janeiro!$H$5</f>
        <v>*</v>
      </c>
      <c r="C18" s="48" t="str">
        <f>[14]Janeiro!$H$6</f>
        <v>*</v>
      </c>
      <c r="D18" s="48" t="str">
        <f>[14]Janeiro!$H$7</f>
        <v>*</v>
      </c>
      <c r="E18" s="48" t="str">
        <f>[14]Janeiro!$H$8</f>
        <v>*</v>
      </c>
      <c r="F18" s="48" t="str">
        <f>[14]Janeiro!$H$9</f>
        <v>*</v>
      </c>
      <c r="G18" s="48" t="str">
        <f>[14]Janeiro!$H$10</f>
        <v>*</v>
      </c>
      <c r="H18" s="48" t="str">
        <f>[14]Janeiro!$H$11</f>
        <v>*</v>
      </c>
      <c r="I18" s="48" t="str">
        <f>[14]Janeiro!$H$12</f>
        <v>*</v>
      </c>
      <c r="J18" s="48" t="str">
        <f>[14]Janeiro!$H$13</f>
        <v>*</v>
      </c>
      <c r="K18" s="48" t="str">
        <f>[14]Janeiro!$H$14</f>
        <v>*</v>
      </c>
      <c r="L18" s="48" t="str">
        <f>[14]Janeiro!$H$15</f>
        <v>*</v>
      </c>
      <c r="M18" s="48" t="str">
        <f>[14]Janeiro!$H$16</f>
        <v>*</v>
      </c>
      <c r="N18" s="48" t="str">
        <f>[14]Janeiro!$H$17</f>
        <v>*</v>
      </c>
      <c r="O18" s="48" t="str">
        <f>[14]Janeiro!$H$18</f>
        <v>*</v>
      </c>
      <c r="P18" s="48" t="str">
        <f>[14]Janeiro!$H$19</f>
        <v>*</v>
      </c>
      <c r="Q18" s="48" t="str">
        <f>[14]Janeiro!$H$20</f>
        <v>*</v>
      </c>
      <c r="R18" s="48" t="str">
        <f>[14]Janeiro!$H$21</f>
        <v>*</v>
      </c>
      <c r="S18" s="48" t="str">
        <f>[14]Janeiro!$H$22</f>
        <v>*</v>
      </c>
      <c r="T18" s="48" t="str">
        <f>[14]Janeiro!$H$23</f>
        <v>*</v>
      </c>
      <c r="U18" s="48" t="str">
        <f>[14]Janeiro!$H$24</f>
        <v>*</v>
      </c>
      <c r="V18" s="48" t="str">
        <f>[14]Janeiro!$H$25</f>
        <v>*</v>
      </c>
      <c r="W18" s="48" t="str">
        <f>[14]Janeiro!$H$26</f>
        <v>*</v>
      </c>
      <c r="X18" s="48" t="str">
        <f>[14]Janeiro!$H$27</f>
        <v>*</v>
      </c>
      <c r="Y18" s="48" t="str">
        <f>[14]Janeiro!$H$28</f>
        <v>*</v>
      </c>
      <c r="Z18" s="48" t="str">
        <f>[14]Janeiro!$H$29</f>
        <v>*</v>
      </c>
      <c r="AA18" s="48" t="str">
        <f>[14]Janeiro!$H$30</f>
        <v>*</v>
      </c>
      <c r="AB18" s="48" t="str">
        <f>[14]Janeiro!$H$31</f>
        <v>*</v>
      </c>
      <c r="AC18" s="48" t="str">
        <f>[14]Janeiro!$H$32</f>
        <v>*</v>
      </c>
      <c r="AD18" s="48" t="str">
        <f>[14]Janeiro!$H$33</f>
        <v>*</v>
      </c>
      <c r="AE18" s="48" t="str">
        <f>[14]Janeiro!$H$34</f>
        <v>*</v>
      </c>
      <c r="AF18" s="48" t="str">
        <f>[14]Janeiro!$H$35</f>
        <v>*</v>
      </c>
      <c r="AG18" s="58" t="s">
        <v>63</v>
      </c>
    </row>
    <row r="19" spans="1:36" ht="17.100000000000001" customHeight="1" x14ac:dyDescent="0.2">
      <c r="A19" s="15" t="s">
        <v>49</v>
      </c>
      <c r="B19" s="17">
        <f>[15]Janeiro!$H$5</f>
        <v>18</v>
      </c>
      <c r="C19" s="17">
        <f>[15]Janeiro!$H$6</f>
        <v>22.32</v>
      </c>
      <c r="D19" s="17">
        <f>[15]Janeiro!$H$7</f>
        <v>13.32</v>
      </c>
      <c r="E19" s="17">
        <f>[15]Janeiro!$H$8</f>
        <v>11.879999999999999</v>
      </c>
      <c r="F19" s="17">
        <f>[15]Janeiro!$H$9</f>
        <v>10.08</v>
      </c>
      <c r="G19" s="17">
        <f>[15]Janeiro!$H$10</f>
        <v>12.6</v>
      </c>
      <c r="H19" s="17">
        <f>[15]Janeiro!$H$11</f>
        <v>18</v>
      </c>
      <c r="I19" s="17">
        <f>[15]Janeiro!$H$12</f>
        <v>16.920000000000002</v>
      </c>
      <c r="J19" s="17">
        <f>[15]Janeiro!$H$13</f>
        <v>13.68</v>
      </c>
      <c r="K19" s="17">
        <f>[15]Janeiro!$H$14</f>
        <v>15.840000000000002</v>
      </c>
      <c r="L19" s="17">
        <f>[15]Janeiro!$H$15</f>
        <v>15.840000000000002</v>
      </c>
      <c r="M19" s="17">
        <f>[15]Janeiro!$H$16</f>
        <v>20.16</v>
      </c>
      <c r="N19" s="17">
        <f>[15]Janeiro!$H$17</f>
        <v>13.32</v>
      </c>
      <c r="O19" s="17">
        <f>[15]Janeiro!$H$18</f>
        <v>15.840000000000002</v>
      </c>
      <c r="P19" s="17">
        <f>[15]Janeiro!$H$19</f>
        <v>20.16</v>
      </c>
      <c r="Q19" s="17">
        <f>[15]Janeiro!$H$20</f>
        <v>11.16</v>
      </c>
      <c r="R19" s="17">
        <f>[15]Janeiro!$H$21</f>
        <v>12.24</v>
      </c>
      <c r="S19" s="17">
        <f>[15]Janeiro!$H$22</f>
        <v>10.8</v>
      </c>
      <c r="T19" s="17">
        <f>[15]Janeiro!$H$23</f>
        <v>17.64</v>
      </c>
      <c r="U19" s="17">
        <f>[15]Janeiro!$H$24</f>
        <v>14.76</v>
      </c>
      <c r="V19" s="17">
        <f>[15]Janeiro!$H$25</f>
        <v>16.920000000000002</v>
      </c>
      <c r="W19" s="17">
        <f>[15]Janeiro!$H$26</f>
        <v>17.64</v>
      </c>
      <c r="X19" s="17">
        <f>[15]Janeiro!$H$27</f>
        <v>20.52</v>
      </c>
      <c r="Y19" s="17">
        <f>[15]Janeiro!$H$28</f>
        <v>16.920000000000002</v>
      </c>
      <c r="Z19" s="17">
        <f>[15]Janeiro!$H$29</f>
        <v>21.240000000000002</v>
      </c>
      <c r="AA19" s="17">
        <f>[15]Janeiro!$H$30</f>
        <v>14.4</v>
      </c>
      <c r="AB19" s="17">
        <f>[15]Janeiro!$H$31</f>
        <v>17.64</v>
      </c>
      <c r="AC19" s="17">
        <f>[15]Janeiro!$H$32</f>
        <v>14.4</v>
      </c>
      <c r="AD19" s="17">
        <f>[15]Janeiro!$H$33</f>
        <v>9.7200000000000006</v>
      </c>
      <c r="AE19" s="17">
        <f>[15]Janeiro!$H$34</f>
        <v>15.120000000000001</v>
      </c>
      <c r="AF19" s="17">
        <f>[15]Janeiro!$H$35</f>
        <v>15.840000000000002</v>
      </c>
      <c r="AG19" s="32">
        <f t="shared" si="1"/>
        <v>22.32</v>
      </c>
    </row>
    <row r="20" spans="1:36" ht="17.100000000000001" customHeight="1" x14ac:dyDescent="0.2">
      <c r="A20" s="15" t="s">
        <v>10</v>
      </c>
      <c r="B20" s="17">
        <f>[16]Janeiro!$H$5</f>
        <v>14.76</v>
      </c>
      <c r="C20" s="17">
        <f>[16]Janeiro!$H$6</f>
        <v>19.079999999999998</v>
      </c>
      <c r="D20" s="17">
        <f>[16]Janeiro!$H$7</f>
        <v>13.32</v>
      </c>
      <c r="E20" s="17">
        <f>[16]Janeiro!$H$8</f>
        <v>7.9200000000000008</v>
      </c>
      <c r="F20" s="17">
        <f>[16]Janeiro!$H$9</f>
        <v>11.520000000000001</v>
      </c>
      <c r="G20" s="17">
        <f>[16]Janeiro!$H$10</f>
        <v>12.6</v>
      </c>
      <c r="H20" s="17">
        <f>[16]Janeiro!$H$11</f>
        <v>10.8</v>
      </c>
      <c r="I20" s="17">
        <f>[16]Janeiro!$H$12</f>
        <v>13.68</v>
      </c>
      <c r="J20" s="17">
        <f>[16]Janeiro!$H$13</f>
        <v>12.6</v>
      </c>
      <c r="K20" s="17">
        <f>[16]Janeiro!$H$14</f>
        <v>14.4</v>
      </c>
      <c r="L20" s="17">
        <f>[16]Janeiro!$H$15</f>
        <v>15.840000000000002</v>
      </c>
      <c r="M20" s="17">
        <f>[16]Janeiro!$H$16</f>
        <v>12.6</v>
      </c>
      <c r="N20" s="17">
        <f>[16]Janeiro!$H$17</f>
        <v>14.4</v>
      </c>
      <c r="O20" s="17">
        <f>[16]Janeiro!$H$18</f>
        <v>11.520000000000001</v>
      </c>
      <c r="P20" s="17">
        <f>[16]Janeiro!$H$19</f>
        <v>12.24</v>
      </c>
      <c r="Q20" s="17">
        <f>[16]Janeiro!$H$20</f>
        <v>10.44</v>
      </c>
      <c r="R20" s="17">
        <f>[16]Janeiro!$H$21</f>
        <v>8.64</v>
      </c>
      <c r="S20" s="17">
        <f>[16]Janeiro!$H$22</f>
        <v>18</v>
      </c>
      <c r="T20" s="17">
        <f>[16]Janeiro!$H$23</f>
        <v>12.24</v>
      </c>
      <c r="U20" s="17">
        <f>[16]Janeiro!$H$24</f>
        <v>12.96</v>
      </c>
      <c r="V20" s="17">
        <f>[16]Janeiro!$H$25</f>
        <v>12.96</v>
      </c>
      <c r="W20" s="17">
        <f>[16]Janeiro!$H$26</f>
        <v>12.24</v>
      </c>
      <c r="X20" s="17">
        <f>[16]Janeiro!$H$27</f>
        <v>12.6</v>
      </c>
      <c r="Y20" s="17">
        <f>[16]Janeiro!$H$28</f>
        <v>11.879999999999999</v>
      </c>
      <c r="Z20" s="17">
        <f>[16]Janeiro!$H$29</f>
        <v>13.68</v>
      </c>
      <c r="AA20" s="17">
        <f>[16]Janeiro!$H$30</f>
        <v>11.520000000000001</v>
      </c>
      <c r="AB20" s="17">
        <f>[16]Janeiro!$H$31</f>
        <v>9.3600000000000012</v>
      </c>
      <c r="AC20" s="17">
        <f>[16]Janeiro!$H$32</f>
        <v>13.32</v>
      </c>
      <c r="AD20" s="17">
        <f>[16]Janeiro!$H$33</f>
        <v>10.44</v>
      </c>
      <c r="AE20" s="17">
        <f>[16]Janeiro!$H$34</f>
        <v>12.6</v>
      </c>
      <c r="AF20" s="17">
        <f>[16]Janeiro!$H$35</f>
        <v>10.8</v>
      </c>
      <c r="AG20" s="32">
        <f>MAX(B20:AF20)</f>
        <v>19.079999999999998</v>
      </c>
      <c r="AJ20" s="27" t="s">
        <v>54</v>
      </c>
    </row>
    <row r="21" spans="1:36" ht="17.100000000000001" customHeight="1" x14ac:dyDescent="0.2">
      <c r="A21" s="15" t="s">
        <v>11</v>
      </c>
      <c r="B21" s="17">
        <f>[17]Janeiro!$H$5</f>
        <v>14.76</v>
      </c>
      <c r="C21" s="17">
        <f>[17]Janeiro!$H$6</f>
        <v>16.2</v>
      </c>
      <c r="D21" s="17">
        <f>[17]Janeiro!$H$7</f>
        <v>15.840000000000002</v>
      </c>
      <c r="E21" s="17">
        <f>[17]Janeiro!$H$8</f>
        <v>11.520000000000001</v>
      </c>
      <c r="F21" s="17">
        <f>[17]Janeiro!$H$9</f>
        <v>9.3600000000000012</v>
      </c>
      <c r="G21" s="17">
        <f>[17]Janeiro!$H$10</f>
        <v>9.3600000000000012</v>
      </c>
      <c r="H21" s="17">
        <f>[17]Janeiro!$H$11</f>
        <v>9</v>
      </c>
      <c r="I21" s="17">
        <f>[17]Janeiro!$H$12</f>
        <v>11.520000000000001</v>
      </c>
      <c r="J21" s="17">
        <f>[17]Janeiro!$H$13</f>
        <v>7.5600000000000005</v>
      </c>
      <c r="K21" s="17">
        <f>[17]Janeiro!$H$14</f>
        <v>10.8</v>
      </c>
      <c r="L21" s="17">
        <f>[17]Janeiro!$H$15</f>
        <v>13.32</v>
      </c>
      <c r="M21" s="17">
        <f>[17]Janeiro!$H$16</f>
        <v>14.04</v>
      </c>
      <c r="N21" s="17">
        <f>[17]Janeiro!$H$17</f>
        <v>13.32</v>
      </c>
      <c r="O21" s="17">
        <f>[17]Janeiro!$H$18</f>
        <v>7.5600000000000005</v>
      </c>
      <c r="P21" s="17">
        <f>[17]Janeiro!$H$19</f>
        <v>14.76</v>
      </c>
      <c r="Q21" s="17">
        <f>[17]Janeiro!$H$20</f>
        <v>15.120000000000001</v>
      </c>
      <c r="R21" s="17">
        <f>[17]Janeiro!$H$21</f>
        <v>11.879999999999999</v>
      </c>
      <c r="S21" s="17">
        <f>[17]Janeiro!$H$22</f>
        <v>9.3600000000000012</v>
      </c>
      <c r="T21" s="17">
        <f>[17]Janeiro!$H$23</f>
        <v>6.12</v>
      </c>
      <c r="U21" s="17">
        <f>[17]Janeiro!$H$24</f>
        <v>14.04</v>
      </c>
      <c r="V21" s="17">
        <f>[17]Janeiro!$H$25</f>
        <v>8.2799999999999994</v>
      </c>
      <c r="W21" s="17">
        <f>[17]Janeiro!$H$26</f>
        <v>9.3600000000000012</v>
      </c>
      <c r="X21" s="17">
        <f>[17]Janeiro!$H$27</f>
        <v>7.9200000000000008</v>
      </c>
      <c r="Y21" s="17">
        <f>[17]Janeiro!$H$28</f>
        <v>10.44</v>
      </c>
      <c r="Z21" s="17">
        <f>[17]Janeiro!$H$29</f>
        <v>12.24</v>
      </c>
      <c r="AA21" s="17">
        <f>[17]Janeiro!$H$30</f>
        <v>12.6</v>
      </c>
      <c r="AB21" s="17">
        <f>[17]Janeiro!$H$31</f>
        <v>6.48</v>
      </c>
      <c r="AC21" s="17">
        <f>[17]Janeiro!$H$32</f>
        <v>12.6</v>
      </c>
      <c r="AD21" s="17">
        <f>[17]Janeiro!$H$33</f>
        <v>7.9200000000000008</v>
      </c>
      <c r="AE21" s="17">
        <f>[17]Janeiro!$H$34</f>
        <v>17.28</v>
      </c>
      <c r="AF21" s="17">
        <f>[17]Janeiro!$H$35</f>
        <v>14.04</v>
      </c>
      <c r="AG21" s="32">
        <f>MAX(B21:AF21)</f>
        <v>17.28</v>
      </c>
    </row>
    <row r="22" spans="1:36" ht="17.100000000000001" customHeight="1" x14ac:dyDescent="0.2">
      <c r="A22" s="15" t="s">
        <v>12</v>
      </c>
      <c r="B22" s="17">
        <f>[18]Janeiro!$H$5</f>
        <v>14.4</v>
      </c>
      <c r="C22" s="17">
        <f>[18]Janeiro!$H$6</f>
        <v>16.559999999999999</v>
      </c>
      <c r="D22" s="17">
        <f>[18]Janeiro!$H$7</f>
        <v>12.96</v>
      </c>
      <c r="E22" s="17">
        <f>[18]Janeiro!$H$8</f>
        <v>29.52</v>
      </c>
      <c r="F22" s="17">
        <f>[18]Janeiro!$H$9</f>
        <v>4.6800000000000006</v>
      </c>
      <c r="G22" s="17">
        <f>[18]Janeiro!$H$10</f>
        <v>7.9200000000000008</v>
      </c>
      <c r="H22" s="17">
        <f>[18]Janeiro!$H$11</f>
        <v>14.4</v>
      </c>
      <c r="I22" s="17">
        <f>[18]Janeiro!$H$12</f>
        <v>13.68</v>
      </c>
      <c r="J22" s="17">
        <f>[18]Janeiro!$H$13</f>
        <v>15.120000000000001</v>
      </c>
      <c r="K22" s="17">
        <f>[18]Janeiro!$H$14</f>
        <v>12.96</v>
      </c>
      <c r="L22" s="17">
        <f>[18]Janeiro!$H$15</f>
        <v>13.68</v>
      </c>
      <c r="M22" s="17">
        <f>[18]Janeiro!$H$16</f>
        <v>16.559999999999999</v>
      </c>
      <c r="N22" s="17">
        <f>[18]Janeiro!$H$17</f>
        <v>12.96</v>
      </c>
      <c r="O22" s="17">
        <f>[18]Janeiro!$H$18</f>
        <v>9.3600000000000012</v>
      </c>
      <c r="P22" s="17">
        <f>[18]Janeiro!$H$19</f>
        <v>10.08</v>
      </c>
      <c r="Q22" s="17">
        <f>[18]Janeiro!$H$20</f>
        <v>10.44</v>
      </c>
      <c r="R22" s="17">
        <f>[18]Janeiro!$H$21</f>
        <v>13.68</v>
      </c>
      <c r="S22" s="17">
        <f>[18]Janeiro!$H$22</f>
        <v>14.04</v>
      </c>
      <c r="T22" s="17">
        <f>[18]Janeiro!$H$23</f>
        <v>7.5600000000000005</v>
      </c>
      <c r="U22" s="17">
        <f>[18]Janeiro!$H$24</f>
        <v>10.8</v>
      </c>
      <c r="V22" s="17">
        <f>[18]Janeiro!$H$25</f>
        <v>13.32</v>
      </c>
      <c r="W22" s="17">
        <f>[18]Janeiro!$H$26</f>
        <v>13.68</v>
      </c>
      <c r="X22" s="17">
        <f>[18]Janeiro!$H$27</f>
        <v>20.52</v>
      </c>
      <c r="Y22" s="17">
        <f>[18]Janeiro!$H$28</f>
        <v>15.120000000000001</v>
      </c>
      <c r="Z22" s="17">
        <f>[18]Janeiro!$H$29</f>
        <v>13.32</v>
      </c>
      <c r="AA22" s="17">
        <f>[18]Janeiro!$H$30</f>
        <v>15.48</v>
      </c>
      <c r="AB22" s="17">
        <f>[18]Janeiro!$H$31</f>
        <v>14.76</v>
      </c>
      <c r="AC22" s="17">
        <f>[18]Janeiro!$H$32</f>
        <v>15.48</v>
      </c>
      <c r="AD22" s="17">
        <f>[18]Janeiro!$H$33</f>
        <v>11.520000000000001</v>
      </c>
      <c r="AE22" s="17">
        <f>[18]Janeiro!$H$34</f>
        <v>11.520000000000001</v>
      </c>
      <c r="AF22" s="17">
        <f>[18]Janeiro!$H$35</f>
        <v>11.16</v>
      </c>
      <c r="AG22" s="32">
        <f>MAX(B22:AF22)</f>
        <v>29.52</v>
      </c>
    </row>
    <row r="23" spans="1:36" ht="17.100000000000001" customHeight="1" x14ac:dyDescent="0.2">
      <c r="A23" s="15" t="s">
        <v>13</v>
      </c>
      <c r="B23" s="17">
        <f>[19]Janeiro!$H$5</f>
        <v>19.8</v>
      </c>
      <c r="C23" s="17">
        <f>[19]Janeiro!$H$6</f>
        <v>22.68</v>
      </c>
      <c r="D23" s="17">
        <f>[19]Janeiro!$H$7</f>
        <v>21.240000000000002</v>
      </c>
      <c r="E23" s="17">
        <f>[19]Janeiro!$H$8</f>
        <v>36.36</v>
      </c>
      <c r="F23" s="17">
        <f>[19]Janeiro!$H$9</f>
        <v>7.9200000000000008</v>
      </c>
      <c r="G23" s="17">
        <f>[19]Janeiro!$H$10</f>
        <v>29.880000000000003</v>
      </c>
      <c r="H23" s="17">
        <f>[19]Janeiro!$H$11</f>
        <v>15.840000000000002</v>
      </c>
      <c r="I23" s="17">
        <f>[19]Janeiro!$H$12</f>
        <v>24.48</v>
      </c>
      <c r="J23" s="17">
        <f>[19]Janeiro!$H$13</f>
        <v>13.68</v>
      </c>
      <c r="K23" s="17">
        <f>[19]Janeiro!$H$14</f>
        <v>18.720000000000002</v>
      </c>
      <c r="L23" s="17">
        <f>[19]Janeiro!$H$15</f>
        <v>29.880000000000003</v>
      </c>
      <c r="M23" s="17">
        <f>[19]Janeiro!$H$16</f>
        <v>15.120000000000001</v>
      </c>
      <c r="N23" s="17">
        <f>[19]Janeiro!$H$17</f>
        <v>28.44</v>
      </c>
      <c r="O23" s="17">
        <f>[19]Janeiro!$H$18</f>
        <v>15.48</v>
      </c>
      <c r="P23" s="17">
        <f>[19]Janeiro!$H$19</f>
        <v>21.96</v>
      </c>
      <c r="Q23" s="17">
        <f>[19]Janeiro!$H$20</f>
        <v>18</v>
      </c>
      <c r="R23" s="17">
        <f>[19]Janeiro!$H$21</f>
        <v>20.16</v>
      </c>
      <c r="S23" s="17">
        <f>[19]Janeiro!$H$22</f>
        <v>27</v>
      </c>
      <c r="T23" s="17">
        <f>[19]Janeiro!$H$23</f>
        <v>26.28</v>
      </c>
      <c r="U23" s="17">
        <f>[19]Janeiro!$H$24</f>
        <v>30.240000000000002</v>
      </c>
      <c r="V23" s="17">
        <f>[19]Janeiro!$H$25</f>
        <v>20.16</v>
      </c>
      <c r="W23" s="17">
        <f>[19]Janeiro!$H$26</f>
        <v>16.920000000000002</v>
      </c>
      <c r="X23" s="17">
        <f>[19]Janeiro!$H$27</f>
        <v>22.68</v>
      </c>
      <c r="Y23" s="17">
        <f>[19]Janeiro!$H$28</f>
        <v>19.440000000000001</v>
      </c>
      <c r="Z23" s="17">
        <f>[19]Janeiro!$H$29</f>
        <v>18.36</v>
      </c>
      <c r="AA23" s="17">
        <f>[19]Janeiro!$H$30</f>
        <v>20.16</v>
      </c>
      <c r="AB23" s="17">
        <f>[19]Janeiro!$H$31</f>
        <v>20.88</v>
      </c>
      <c r="AC23" s="17">
        <f>[19]Janeiro!$H$32</f>
        <v>16.559999999999999</v>
      </c>
      <c r="AD23" s="17">
        <f>[19]Janeiro!$H$33</f>
        <v>16.2</v>
      </c>
      <c r="AE23" s="17">
        <f>[19]Janeiro!$H$34</f>
        <v>15.48</v>
      </c>
      <c r="AF23" s="17">
        <f>[19]Janeiro!$H$35</f>
        <v>11.520000000000001</v>
      </c>
      <c r="AG23" s="32">
        <f>MAX(B23:AF23)</f>
        <v>36.36</v>
      </c>
    </row>
    <row r="24" spans="1:36" ht="17.100000000000001" customHeight="1" x14ac:dyDescent="0.2">
      <c r="A24" s="15" t="s">
        <v>14</v>
      </c>
      <c r="B24" s="17">
        <f>[20]Janeiro!$H$5</f>
        <v>18.720000000000002</v>
      </c>
      <c r="C24" s="17">
        <f>[20]Janeiro!$H$6</f>
        <v>11.16</v>
      </c>
      <c r="D24" s="17">
        <f>[20]Janeiro!$H$7</f>
        <v>13.32</v>
      </c>
      <c r="E24" s="17">
        <f>[20]Janeiro!$H$8</f>
        <v>29.52</v>
      </c>
      <c r="F24" s="17">
        <f>[20]Janeiro!$H$9</f>
        <v>16.559999999999999</v>
      </c>
      <c r="G24" s="17">
        <f>[20]Janeiro!$H$10</f>
        <v>24.48</v>
      </c>
      <c r="H24" s="17">
        <f>[20]Janeiro!$H$11</f>
        <v>24.12</v>
      </c>
      <c r="I24" s="17">
        <f>[20]Janeiro!$H$12</f>
        <v>13.32</v>
      </c>
      <c r="J24" s="17">
        <f>[20]Janeiro!$H$13</f>
        <v>18.720000000000002</v>
      </c>
      <c r="K24" s="17">
        <f>[20]Janeiro!$H$14</f>
        <v>17.64</v>
      </c>
      <c r="L24" s="17">
        <f>[20]Janeiro!$H$15</f>
        <v>17.28</v>
      </c>
      <c r="M24" s="17">
        <f>[20]Janeiro!$H$16</f>
        <v>19.079999999999998</v>
      </c>
      <c r="N24" s="17">
        <f>[20]Janeiro!$H$17</f>
        <v>18.36</v>
      </c>
      <c r="O24" s="17">
        <f>[20]Janeiro!$H$18</f>
        <v>32.4</v>
      </c>
      <c r="P24" s="17">
        <f>[20]Janeiro!$H$19</f>
        <v>11.879999999999999</v>
      </c>
      <c r="Q24" s="17">
        <f>[20]Janeiro!$H$20</f>
        <v>24.840000000000003</v>
      </c>
      <c r="R24" s="17">
        <f>[20]Janeiro!$H$21</f>
        <v>20.88</v>
      </c>
      <c r="S24" s="17">
        <f>[20]Janeiro!$H$22</f>
        <v>13.68</v>
      </c>
      <c r="T24" s="17">
        <f>[20]Janeiro!$H$23</f>
        <v>15.840000000000002</v>
      </c>
      <c r="U24" s="17">
        <f>[20]Janeiro!$H$24</f>
        <v>14.4</v>
      </c>
      <c r="V24" s="17">
        <f>[20]Janeiro!$H$25</f>
        <v>25.2</v>
      </c>
      <c r="W24" s="17">
        <f>[20]Janeiro!$H$26</f>
        <v>18</v>
      </c>
      <c r="X24" s="17">
        <f>[20]Janeiro!$H$27</f>
        <v>10.8</v>
      </c>
      <c r="Y24" s="17">
        <f>[20]Janeiro!$H$28</f>
        <v>24.48</v>
      </c>
      <c r="Z24" s="17">
        <f>[20]Janeiro!$H$29</f>
        <v>21.6</v>
      </c>
      <c r="AA24" s="17">
        <f>[20]Janeiro!$H$30</f>
        <v>18.720000000000002</v>
      </c>
      <c r="AB24" s="17">
        <f>[20]Janeiro!$H$31</f>
        <v>30.240000000000002</v>
      </c>
      <c r="AC24" s="17">
        <f>[20]Janeiro!$H$32</f>
        <v>14.4</v>
      </c>
      <c r="AD24" s="17">
        <f>[20]Janeiro!$H$33</f>
        <v>20.16</v>
      </c>
      <c r="AE24" s="17">
        <f>[20]Janeiro!$H$34</f>
        <v>16.920000000000002</v>
      </c>
      <c r="AF24" s="17">
        <f>[20]Janeiro!$H$35</f>
        <v>19.8</v>
      </c>
      <c r="AG24" s="32">
        <f>MAX(B24:AF24)</f>
        <v>32.4</v>
      </c>
    </row>
    <row r="25" spans="1:36" ht="17.100000000000001" customHeight="1" x14ac:dyDescent="0.2">
      <c r="A25" s="15" t="s">
        <v>15</v>
      </c>
      <c r="B25" s="17">
        <f>[21]Janeiro!$H$5</f>
        <v>16.559999999999999</v>
      </c>
      <c r="C25" s="17">
        <f>[21]Janeiro!$H$6</f>
        <v>19.079999999999998</v>
      </c>
      <c r="D25" s="17">
        <f>[21]Janeiro!$H$7</f>
        <v>18</v>
      </c>
      <c r="E25" s="17">
        <f>[21]Janeiro!$H$8</f>
        <v>18.720000000000002</v>
      </c>
      <c r="F25" s="17">
        <f>[21]Janeiro!$H$9</f>
        <v>16.559999999999999</v>
      </c>
      <c r="G25" s="17">
        <f>[21]Janeiro!$H$10</f>
        <v>21.6</v>
      </c>
      <c r="H25" s="17">
        <f>[21]Janeiro!$H$11</f>
        <v>17.28</v>
      </c>
      <c r="I25" s="17">
        <f>[21]Janeiro!$H$12</f>
        <v>20.88</v>
      </c>
      <c r="J25" s="17">
        <f>[21]Janeiro!$H$13</f>
        <v>14.76</v>
      </c>
      <c r="K25" s="17">
        <f>[21]Janeiro!$H$14</f>
        <v>14.76</v>
      </c>
      <c r="L25" s="17">
        <f>[21]Janeiro!$H$15</f>
        <v>22.68</v>
      </c>
      <c r="M25" s="17">
        <f>[21]Janeiro!$H$16</f>
        <v>15.840000000000002</v>
      </c>
      <c r="N25" s="17">
        <f>[21]Janeiro!$H$17</f>
        <v>15.48</v>
      </c>
      <c r="O25" s="17">
        <f>[21]Janeiro!$H$18</f>
        <v>12.96</v>
      </c>
      <c r="P25" s="17">
        <f>[21]Janeiro!$H$19</f>
        <v>17.64</v>
      </c>
      <c r="Q25" s="17">
        <f>[21]Janeiro!$H$20</f>
        <v>11.520000000000001</v>
      </c>
      <c r="R25" s="17">
        <f>[21]Janeiro!$H$21</f>
        <v>12.96</v>
      </c>
      <c r="S25" s="17">
        <f>[21]Janeiro!$H$22</f>
        <v>12.6</v>
      </c>
      <c r="T25" s="17">
        <f>[21]Janeiro!$H$23</f>
        <v>13.32</v>
      </c>
      <c r="U25" s="17">
        <f>[21]Janeiro!$H$24</f>
        <v>18</v>
      </c>
      <c r="V25" s="17">
        <f>[21]Janeiro!$H$25</f>
        <v>14.04</v>
      </c>
      <c r="W25" s="17">
        <f>[21]Janeiro!$H$26</f>
        <v>12.96</v>
      </c>
      <c r="X25" s="17">
        <f>[21]Janeiro!$H$27</f>
        <v>15.48</v>
      </c>
      <c r="Y25" s="17">
        <f>[21]Janeiro!$H$28</f>
        <v>14.76</v>
      </c>
      <c r="Z25" s="17">
        <f>[21]Janeiro!$H$29</f>
        <v>18</v>
      </c>
      <c r="AA25" s="17">
        <f>[21]Janeiro!$H$30</f>
        <v>15.48</v>
      </c>
      <c r="AB25" s="17">
        <f>[21]Janeiro!$H$31</f>
        <v>16.2</v>
      </c>
      <c r="AC25" s="17">
        <f>[21]Janeiro!$H$32</f>
        <v>14.76</v>
      </c>
      <c r="AD25" s="17">
        <f>[21]Janeiro!$H$33</f>
        <v>14.4</v>
      </c>
      <c r="AE25" s="17">
        <f>[21]Janeiro!$H$34</f>
        <v>18.720000000000002</v>
      </c>
      <c r="AF25" s="17">
        <f>[21]Janeiro!$H$35</f>
        <v>20.88</v>
      </c>
      <c r="AG25" s="32">
        <f t="shared" ref="AG25:AG32" si="2">MAX(B25:AF25)</f>
        <v>22.68</v>
      </c>
    </row>
    <row r="26" spans="1:36" ht="17.100000000000001" customHeight="1" x14ac:dyDescent="0.2">
      <c r="A26" s="15" t="s">
        <v>16</v>
      </c>
      <c r="B26" s="48" t="str">
        <f>[22]Janeiro!$H$5</f>
        <v>*</v>
      </c>
      <c r="C26" s="48" t="str">
        <f>[22]Janeiro!$H$6</f>
        <v>*</v>
      </c>
      <c r="D26" s="48" t="str">
        <f>[22]Janeiro!$H$7</f>
        <v>*</v>
      </c>
      <c r="E26" s="48" t="str">
        <f>[22]Janeiro!$H$8</f>
        <v>*</v>
      </c>
      <c r="F26" s="48" t="str">
        <f>[22]Janeiro!$H$9</f>
        <v>*</v>
      </c>
      <c r="G26" s="48" t="str">
        <f>[22]Janeiro!$H$10</f>
        <v>*</v>
      </c>
      <c r="H26" s="48" t="str">
        <f>[22]Janeiro!$H$11</f>
        <v>*</v>
      </c>
      <c r="I26" s="48" t="str">
        <f>[22]Janeiro!$H$12</f>
        <v>*</v>
      </c>
      <c r="J26" s="48" t="str">
        <f>[22]Janeiro!$H$13</f>
        <v>*</v>
      </c>
      <c r="K26" s="48" t="str">
        <f>[22]Janeiro!$H$14</f>
        <v>*</v>
      </c>
      <c r="L26" s="48" t="str">
        <f>[22]Janeiro!$H$15</f>
        <v>*</v>
      </c>
      <c r="M26" s="48" t="str">
        <f>[22]Janeiro!$H$16</f>
        <v>*</v>
      </c>
      <c r="N26" s="48" t="str">
        <f>[22]Janeiro!$H$17</f>
        <v>*</v>
      </c>
      <c r="O26" s="48" t="str">
        <f>[22]Janeiro!$H$18</f>
        <v>*</v>
      </c>
      <c r="P26" s="48" t="str">
        <f>[22]Janeiro!$H$19</f>
        <v>*</v>
      </c>
      <c r="Q26" s="48" t="str">
        <f>[22]Janeiro!$H$20</f>
        <v>*</v>
      </c>
      <c r="R26" s="48" t="str">
        <f>[22]Janeiro!$H$21</f>
        <v>*</v>
      </c>
      <c r="S26" s="48" t="str">
        <f>[22]Janeiro!$H$22</f>
        <v>*</v>
      </c>
      <c r="T26" s="48" t="str">
        <f>[22]Janeiro!$H$23</f>
        <v>*</v>
      </c>
      <c r="U26" s="48" t="str">
        <f>[22]Janeiro!$H$24</f>
        <v>*</v>
      </c>
      <c r="V26" s="48" t="str">
        <f>[22]Janeiro!$H$25</f>
        <v>*</v>
      </c>
      <c r="W26" s="48" t="str">
        <f>[22]Janeiro!$H$26</f>
        <v>*</v>
      </c>
      <c r="X26" s="48" t="str">
        <f>[22]Janeiro!$H$27</f>
        <v>*</v>
      </c>
      <c r="Y26" s="48" t="str">
        <f>[22]Janeiro!$H$28</f>
        <v>*</v>
      </c>
      <c r="Z26" s="48" t="str">
        <f>[22]Janeiro!$H$29</f>
        <v>*</v>
      </c>
      <c r="AA26" s="48" t="str">
        <f>[22]Janeiro!$H$30</f>
        <v>*</v>
      </c>
      <c r="AB26" s="48" t="str">
        <f>[22]Janeiro!$H$31</f>
        <v>*</v>
      </c>
      <c r="AC26" s="48" t="str">
        <f>[22]Janeiro!$H$32</f>
        <v>*</v>
      </c>
      <c r="AD26" s="48" t="str">
        <f>[22]Janeiro!$H$33</f>
        <v>*</v>
      </c>
      <c r="AE26" s="48" t="str">
        <f>[22]Janeiro!$H$34</f>
        <v>*</v>
      </c>
      <c r="AF26" s="48" t="str">
        <f>[22]Janeiro!$H$35</f>
        <v>*</v>
      </c>
      <c r="AG26" s="57" t="s">
        <v>63</v>
      </c>
    </row>
    <row r="27" spans="1:36" ht="17.100000000000001" customHeight="1" x14ac:dyDescent="0.2">
      <c r="A27" s="15" t="s">
        <v>17</v>
      </c>
      <c r="B27" s="17">
        <f>[23]Janeiro!$H$5</f>
        <v>0</v>
      </c>
      <c r="C27" s="17">
        <f>[23]Janeiro!$H$6</f>
        <v>0</v>
      </c>
      <c r="D27" s="17">
        <f>[23]Janeiro!$H$7</f>
        <v>0</v>
      </c>
      <c r="E27" s="17">
        <f>[23]Janeiro!$H$8</f>
        <v>0</v>
      </c>
      <c r="F27" s="17">
        <f>[23]Janeiro!$H$9</f>
        <v>0</v>
      </c>
      <c r="G27" s="17">
        <f>[23]Janeiro!$H$10</f>
        <v>0</v>
      </c>
      <c r="H27" s="17">
        <f>[23]Janeiro!$H$11</f>
        <v>0</v>
      </c>
      <c r="I27" s="17">
        <f>[23]Janeiro!$H$12</f>
        <v>0</v>
      </c>
      <c r="J27" s="17">
        <f>[23]Janeiro!$H$13</f>
        <v>0</v>
      </c>
      <c r="K27" s="17">
        <f>[23]Janeiro!$H$14</f>
        <v>0</v>
      </c>
      <c r="L27" s="17">
        <f>[23]Janeiro!$H$15</f>
        <v>0</v>
      </c>
      <c r="M27" s="17">
        <f>[23]Janeiro!$H$16</f>
        <v>0</v>
      </c>
      <c r="N27" s="17">
        <f>[23]Janeiro!$H$17</f>
        <v>0</v>
      </c>
      <c r="O27" s="17">
        <f>[23]Janeiro!$H$18</f>
        <v>0</v>
      </c>
      <c r="P27" s="17">
        <f>[23]Janeiro!$H$19</f>
        <v>0</v>
      </c>
      <c r="Q27" s="17">
        <f>[23]Janeiro!$H$20</f>
        <v>0</v>
      </c>
      <c r="R27" s="17">
        <f>[23]Janeiro!$H$21</f>
        <v>0</v>
      </c>
      <c r="S27" s="17">
        <f>[23]Janeiro!$H$22</f>
        <v>0</v>
      </c>
      <c r="T27" s="17">
        <f>[23]Janeiro!$H$23</f>
        <v>0</v>
      </c>
      <c r="U27" s="17">
        <f>[23]Janeiro!$H$24</f>
        <v>0</v>
      </c>
      <c r="V27" s="17">
        <f>[23]Janeiro!$H$25</f>
        <v>0</v>
      </c>
      <c r="W27" s="17">
        <f>[23]Janeiro!$H$26</f>
        <v>0</v>
      </c>
      <c r="X27" s="17">
        <f>[23]Janeiro!$H$27</f>
        <v>0</v>
      </c>
      <c r="Y27" s="17">
        <f>[23]Janeiro!$H$28</f>
        <v>0</v>
      </c>
      <c r="Z27" s="17">
        <f>[23]Janeiro!$H$29</f>
        <v>0</v>
      </c>
      <c r="AA27" s="17">
        <f>[23]Janeiro!$H$30</f>
        <v>0</v>
      </c>
      <c r="AB27" s="17">
        <f>[23]Janeiro!$H$31</f>
        <v>0</v>
      </c>
      <c r="AC27" s="17">
        <f>[23]Janeiro!$H$32</f>
        <v>0</v>
      </c>
      <c r="AD27" s="17">
        <f>[23]Janeiro!$H$33</f>
        <v>0</v>
      </c>
      <c r="AE27" s="17">
        <f>[23]Janeiro!$H$34</f>
        <v>0</v>
      </c>
      <c r="AF27" s="17">
        <f>[23]Janeiro!$H$35</f>
        <v>0</v>
      </c>
      <c r="AG27" s="32">
        <f t="shared" si="2"/>
        <v>0</v>
      </c>
    </row>
    <row r="28" spans="1:36" ht="17.100000000000001" customHeight="1" x14ac:dyDescent="0.2">
      <c r="A28" s="15" t="s">
        <v>18</v>
      </c>
      <c r="B28" s="17">
        <f>[24]Janeiro!$H$5</f>
        <v>19.440000000000001</v>
      </c>
      <c r="C28" s="17">
        <f>[24]Janeiro!$H$6</f>
        <v>18.720000000000002</v>
      </c>
      <c r="D28" s="17">
        <f>[24]Janeiro!$H$7</f>
        <v>17.64</v>
      </c>
      <c r="E28" s="17">
        <f>[24]Janeiro!$H$8</f>
        <v>19.079999999999998</v>
      </c>
      <c r="F28" s="17">
        <f>[24]Janeiro!$H$9</f>
        <v>25.2</v>
      </c>
      <c r="G28" s="17">
        <f>[24]Janeiro!$H$10</f>
        <v>17.28</v>
      </c>
      <c r="H28" s="17">
        <f>[24]Janeiro!$H$11</f>
        <v>18.720000000000002</v>
      </c>
      <c r="I28" s="17">
        <f>[24]Janeiro!$H$12</f>
        <v>21.240000000000002</v>
      </c>
      <c r="J28" s="17">
        <f>[24]Janeiro!$H$13</f>
        <v>16.559999999999999</v>
      </c>
      <c r="K28" s="17">
        <f>[24]Janeiro!$H$14</f>
        <v>13.68</v>
      </c>
      <c r="L28" s="17">
        <f>[24]Janeiro!$H$15</f>
        <v>17.28</v>
      </c>
      <c r="M28" s="17">
        <f>[24]Janeiro!$H$16</f>
        <v>14.04</v>
      </c>
      <c r="N28" s="17">
        <f>[24]Janeiro!$H$17</f>
        <v>11.520000000000001</v>
      </c>
      <c r="O28" s="17">
        <f>[24]Janeiro!$H$18</f>
        <v>20.16</v>
      </c>
      <c r="P28" s="17">
        <f>[24]Janeiro!$H$19</f>
        <v>17.64</v>
      </c>
      <c r="Q28" s="17">
        <f>[24]Janeiro!$H$20</f>
        <v>13.68</v>
      </c>
      <c r="R28" s="17">
        <f>[24]Janeiro!$H$21</f>
        <v>11.16</v>
      </c>
      <c r="S28" s="17">
        <f>[24]Janeiro!$H$22</f>
        <v>10.8</v>
      </c>
      <c r="T28" s="17">
        <f>[24]Janeiro!$H$23</f>
        <v>19.8</v>
      </c>
      <c r="U28" s="17">
        <f>[24]Janeiro!$H$24</f>
        <v>9.7200000000000006</v>
      </c>
      <c r="V28" s="17">
        <f>[24]Janeiro!$H$25</f>
        <v>16.920000000000002</v>
      </c>
      <c r="W28" s="17">
        <f>[24]Janeiro!$H$26</f>
        <v>13.68</v>
      </c>
      <c r="X28" s="17">
        <f>[24]Janeiro!$H$27</f>
        <v>14.4</v>
      </c>
      <c r="Y28" s="17">
        <f>[24]Janeiro!$H$28</f>
        <v>18.720000000000002</v>
      </c>
      <c r="Z28" s="17">
        <f>[24]Janeiro!$H$29</f>
        <v>10.8</v>
      </c>
      <c r="AA28" s="17">
        <f>[24]Janeiro!$H$30</f>
        <v>21.6</v>
      </c>
      <c r="AB28" s="17">
        <f>[24]Janeiro!$H$31</f>
        <v>14.4</v>
      </c>
      <c r="AC28" s="17">
        <f>[24]Janeiro!$H$32</f>
        <v>20.52</v>
      </c>
      <c r="AD28" s="17">
        <f>[24]Janeiro!$H$33</f>
        <v>20.52</v>
      </c>
      <c r="AE28" s="17">
        <f>[24]Janeiro!$H$34</f>
        <v>13.32</v>
      </c>
      <c r="AF28" s="17">
        <f>[24]Janeiro!$H$35</f>
        <v>18.36</v>
      </c>
      <c r="AG28" s="32">
        <f t="shared" si="2"/>
        <v>25.2</v>
      </c>
    </row>
    <row r="29" spans="1:36" ht="17.100000000000001" customHeight="1" x14ac:dyDescent="0.2">
      <c r="A29" s="15" t="s">
        <v>19</v>
      </c>
      <c r="B29" s="17">
        <f>[25]Janeiro!$H$5</f>
        <v>20.52</v>
      </c>
      <c r="C29" s="17">
        <f>[25]Janeiro!$H$6</f>
        <v>17.64</v>
      </c>
      <c r="D29" s="17">
        <f>[25]Janeiro!$H$7</f>
        <v>25.2</v>
      </c>
      <c r="E29" s="17">
        <f>[25]Janeiro!$H$8</f>
        <v>14.4</v>
      </c>
      <c r="F29" s="17">
        <f>[25]Janeiro!$H$9</f>
        <v>17.28</v>
      </c>
      <c r="G29" s="17">
        <f>[25]Janeiro!$H$10</f>
        <v>15.48</v>
      </c>
      <c r="H29" s="17">
        <f>[25]Janeiro!$H$11</f>
        <v>19.440000000000001</v>
      </c>
      <c r="I29" s="17">
        <f>[25]Janeiro!$H$12</f>
        <v>15.840000000000002</v>
      </c>
      <c r="J29" s="17">
        <f>[25]Janeiro!$H$13</f>
        <v>15.120000000000001</v>
      </c>
      <c r="K29" s="17">
        <f>[25]Janeiro!$H$14</f>
        <v>14.76</v>
      </c>
      <c r="L29" s="17">
        <f>[25]Janeiro!$H$15</f>
        <v>18.36</v>
      </c>
      <c r="M29" s="17">
        <f>[25]Janeiro!$H$16</f>
        <v>15.120000000000001</v>
      </c>
      <c r="N29" s="17">
        <f>[25]Janeiro!$H$17</f>
        <v>18.36</v>
      </c>
      <c r="O29" s="17">
        <f>[25]Janeiro!$H$18</f>
        <v>19.079999999999998</v>
      </c>
      <c r="P29" s="17">
        <f>[25]Janeiro!$H$19</f>
        <v>29.16</v>
      </c>
      <c r="Q29" s="17">
        <f>[25]Janeiro!$H$20</f>
        <v>15.120000000000001</v>
      </c>
      <c r="R29" s="17">
        <f>[25]Janeiro!$H$21</f>
        <v>9.7200000000000006</v>
      </c>
      <c r="S29" s="17">
        <f>[25]Janeiro!$H$22</f>
        <v>15.840000000000002</v>
      </c>
      <c r="T29" s="17">
        <f>[25]Janeiro!$H$23</f>
        <v>13.68</v>
      </c>
      <c r="U29" s="17">
        <f>[25]Janeiro!$H$24</f>
        <v>15.120000000000001</v>
      </c>
      <c r="V29" s="17">
        <f>[25]Janeiro!$H$25</f>
        <v>19.440000000000001</v>
      </c>
      <c r="W29" s="17">
        <f>[25]Janeiro!$H$26</f>
        <v>16.920000000000002</v>
      </c>
      <c r="X29" s="17">
        <f>[25]Janeiro!$H$27</f>
        <v>20.16</v>
      </c>
      <c r="Y29" s="17">
        <f>[25]Janeiro!$H$28</f>
        <v>14.4</v>
      </c>
      <c r="Z29" s="17">
        <f>[25]Janeiro!$H$29</f>
        <v>14.76</v>
      </c>
      <c r="AA29" s="17">
        <f>[25]Janeiro!$H$30</f>
        <v>19.079999999999998</v>
      </c>
      <c r="AB29" s="17">
        <f>[25]Janeiro!$H$31</f>
        <v>16.2</v>
      </c>
      <c r="AC29" s="17">
        <f>[25]Janeiro!$H$32</f>
        <v>16.2</v>
      </c>
      <c r="AD29" s="17">
        <f>[25]Janeiro!$H$33</f>
        <v>14.4</v>
      </c>
      <c r="AE29" s="17">
        <f>[25]Janeiro!$H$34</f>
        <v>17.28</v>
      </c>
      <c r="AF29" s="17">
        <f>[25]Janeiro!$H$35</f>
        <v>23.040000000000003</v>
      </c>
      <c r="AG29" s="32">
        <f t="shared" si="2"/>
        <v>29.16</v>
      </c>
    </row>
    <row r="30" spans="1:36" ht="17.100000000000001" customHeight="1" x14ac:dyDescent="0.2">
      <c r="A30" s="15" t="s">
        <v>31</v>
      </c>
      <c r="B30" s="17">
        <f>[26]Janeiro!$H$5</f>
        <v>20.88</v>
      </c>
      <c r="C30" s="17">
        <f>[26]Janeiro!$H$6</f>
        <v>21.6</v>
      </c>
      <c r="D30" s="17">
        <f>[26]Janeiro!$H$7</f>
        <v>13.32</v>
      </c>
      <c r="E30" s="17">
        <f>[26]Janeiro!$H$8</f>
        <v>20.88</v>
      </c>
      <c r="F30" s="17">
        <f>[26]Janeiro!$H$9</f>
        <v>15.120000000000001</v>
      </c>
      <c r="G30" s="17">
        <f>[26]Janeiro!$H$10</f>
        <v>11.16</v>
      </c>
      <c r="H30" s="17">
        <f>[26]Janeiro!$H$11</f>
        <v>14.76</v>
      </c>
      <c r="I30" s="17">
        <f>[26]Janeiro!$H$12</f>
        <v>25.2</v>
      </c>
      <c r="J30" s="17">
        <f>[26]Janeiro!$H$13</f>
        <v>15.48</v>
      </c>
      <c r="K30" s="17">
        <f>[26]Janeiro!$H$14</f>
        <v>16.920000000000002</v>
      </c>
      <c r="L30" s="17">
        <f>[26]Janeiro!$H$15</f>
        <v>28.44</v>
      </c>
      <c r="M30" s="17">
        <f>[26]Janeiro!$H$16</f>
        <v>11.879999999999999</v>
      </c>
      <c r="N30" s="17">
        <f>[26]Janeiro!$H$17</f>
        <v>11.520000000000001</v>
      </c>
      <c r="O30" s="17">
        <f>[26]Janeiro!$H$18</f>
        <v>18.720000000000002</v>
      </c>
      <c r="P30" s="17">
        <f>[26]Janeiro!$H$19</f>
        <v>14.04</v>
      </c>
      <c r="Q30" s="17">
        <f>[26]Janeiro!$H$20</f>
        <v>9</v>
      </c>
      <c r="R30" s="17">
        <f>[26]Janeiro!$H$21</f>
        <v>21.240000000000002</v>
      </c>
      <c r="S30" s="17">
        <f>[26]Janeiro!$H$22</f>
        <v>14.4</v>
      </c>
      <c r="T30" s="17">
        <f>[26]Janeiro!$H$23</f>
        <v>10.8</v>
      </c>
      <c r="U30" s="17">
        <f>[26]Janeiro!$H$24</f>
        <v>15.840000000000002</v>
      </c>
      <c r="V30" s="17">
        <f>[26]Janeiro!$H$25</f>
        <v>16.920000000000002</v>
      </c>
      <c r="W30" s="17">
        <f>[26]Janeiro!$H$26</f>
        <v>14.76</v>
      </c>
      <c r="X30" s="17">
        <f>[26]Janeiro!$H$27</f>
        <v>14.04</v>
      </c>
      <c r="Y30" s="17">
        <f>[26]Janeiro!$H$28</f>
        <v>17.28</v>
      </c>
      <c r="Z30" s="17">
        <f>[26]Janeiro!$H$29</f>
        <v>16.2</v>
      </c>
      <c r="AA30" s="17">
        <f>[26]Janeiro!$H$30</f>
        <v>13.68</v>
      </c>
      <c r="AB30" s="17">
        <f>[26]Janeiro!$H$31</f>
        <v>11.879999999999999</v>
      </c>
      <c r="AC30" s="17">
        <f>[26]Janeiro!$H$32</f>
        <v>13.32</v>
      </c>
      <c r="AD30" s="17">
        <f>[26]Janeiro!$H$33</f>
        <v>10.08</v>
      </c>
      <c r="AE30" s="17">
        <f>[26]Janeiro!$H$34</f>
        <v>20.52</v>
      </c>
      <c r="AF30" s="17">
        <f>[26]Janeiro!$H$35</f>
        <v>12.24</v>
      </c>
      <c r="AG30" s="32">
        <f t="shared" si="2"/>
        <v>28.44</v>
      </c>
    </row>
    <row r="31" spans="1:36" ht="17.100000000000001" customHeight="1" x14ac:dyDescent="0.2">
      <c r="A31" s="15" t="s">
        <v>51</v>
      </c>
      <c r="B31" s="17">
        <f>[27]Janeiro!$H$5</f>
        <v>24.12</v>
      </c>
      <c r="C31" s="17">
        <f>[27]Janeiro!$H$6</f>
        <v>19.440000000000001</v>
      </c>
      <c r="D31" s="17">
        <f>[27]Janeiro!$H$7</f>
        <v>16.920000000000002</v>
      </c>
      <c r="E31" s="17">
        <f>[27]Janeiro!$H$8</f>
        <v>24.12</v>
      </c>
      <c r="F31" s="17">
        <f>[27]Janeiro!$H$9</f>
        <v>21.96</v>
      </c>
      <c r="G31" s="17">
        <f>[27]Janeiro!$H$10</f>
        <v>27</v>
      </c>
      <c r="H31" s="17">
        <f>[27]Janeiro!$H$11</f>
        <v>29.880000000000003</v>
      </c>
      <c r="I31" s="17">
        <f>[27]Janeiro!$H$12</f>
        <v>42.84</v>
      </c>
      <c r="J31" s="17">
        <f>[27]Janeiro!$H$13</f>
        <v>15.120000000000001</v>
      </c>
      <c r="K31" s="17">
        <f>[27]Janeiro!$H$14</f>
        <v>24.48</v>
      </c>
      <c r="L31" s="17">
        <f>[27]Janeiro!$H$15</f>
        <v>23.040000000000003</v>
      </c>
      <c r="M31" s="17">
        <f>[27]Janeiro!$H$16</f>
        <v>18.36</v>
      </c>
      <c r="N31" s="17">
        <f>[27]Janeiro!$H$17</f>
        <v>24.12</v>
      </c>
      <c r="O31" s="17">
        <f>[27]Janeiro!$H$18</f>
        <v>20.52</v>
      </c>
      <c r="P31" s="17">
        <f>[27]Janeiro!$H$19</f>
        <v>23.759999999999998</v>
      </c>
      <c r="Q31" s="17">
        <f>[27]Janeiro!$H$20</f>
        <v>18.36</v>
      </c>
      <c r="R31" s="17">
        <f>[27]Janeiro!$H$21</f>
        <v>15.120000000000001</v>
      </c>
      <c r="S31" s="17">
        <f>[27]Janeiro!$H$22</f>
        <v>20.16</v>
      </c>
      <c r="T31" s="17">
        <f>[27]Janeiro!$H$23</f>
        <v>19.079999999999998</v>
      </c>
      <c r="U31" s="17">
        <f>[27]Janeiro!$H$24</f>
        <v>17.64</v>
      </c>
      <c r="V31" s="17">
        <f>[27]Janeiro!$H$25</f>
        <v>23.759999999999998</v>
      </c>
      <c r="W31" s="17">
        <f>[27]Janeiro!$H$26</f>
        <v>22.32</v>
      </c>
      <c r="X31" s="17">
        <f>[27]Janeiro!$H$27</f>
        <v>25.92</v>
      </c>
      <c r="Y31" s="17">
        <f>[27]Janeiro!$H$28</f>
        <v>19.8</v>
      </c>
      <c r="Z31" s="17">
        <f>[27]Janeiro!$H$29</f>
        <v>23.759999999999998</v>
      </c>
      <c r="AA31" s="17">
        <f>[27]Janeiro!$H$30</f>
        <v>19.8</v>
      </c>
      <c r="AB31" s="17">
        <f>[27]Janeiro!$H$31</f>
        <v>21.240000000000002</v>
      </c>
      <c r="AC31" s="17">
        <f>[27]Janeiro!$H$32</f>
        <v>18.720000000000002</v>
      </c>
      <c r="AD31" s="17">
        <f>[27]Janeiro!$H$33</f>
        <v>25.56</v>
      </c>
      <c r="AE31" s="59">
        <f>[27]Janeiro!$H$34</f>
        <v>19.440000000000001</v>
      </c>
      <c r="AF31" s="59">
        <f>[27]Janeiro!$H$35</f>
        <v>18</v>
      </c>
      <c r="AG31" s="32">
        <f>MAX(B31:AF31)</f>
        <v>42.84</v>
      </c>
    </row>
    <row r="32" spans="1:36" ht="17.100000000000001" customHeight="1" x14ac:dyDescent="0.2">
      <c r="A32" s="15" t="s">
        <v>20</v>
      </c>
      <c r="B32" s="17">
        <f>[28]Janeiro!$H$5</f>
        <v>11.16</v>
      </c>
      <c r="C32" s="17">
        <f>[28]Janeiro!$H$6</f>
        <v>14.04</v>
      </c>
      <c r="D32" s="17">
        <f>[28]Janeiro!$H$7</f>
        <v>11.16</v>
      </c>
      <c r="E32" s="17">
        <f>[28]Janeiro!$H$8</f>
        <v>11.16</v>
      </c>
      <c r="F32" s="17">
        <f>[28]Janeiro!$H$9</f>
        <v>8.2799999999999994</v>
      </c>
      <c r="G32" s="17">
        <f>[28]Janeiro!$H$10</f>
        <v>10.8</v>
      </c>
      <c r="H32" s="17">
        <f>[28]Janeiro!$H$11</f>
        <v>9.3600000000000012</v>
      </c>
      <c r="I32" s="17">
        <f>[28]Janeiro!$H$12</f>
        <v>7.5600000000000005</v>
      </c>
      <c r="J32" s="17">
        <f>[28]Janeiro!$H$13</f>
        <v>19.440000000000001</v>
      </c>
      <c r="K32" s="17">
        <f>[28]Janeiro!$H$14</f>
        <v>11.520000000000001</v>
      </c>
      <c r="L32" s="17">
        <f>[28]Janeiro!$H$15</f>
        <v>14.4</v>
      </c>
      <c r="M32" s="17">
        <f>[28]Janeiro!$H$16</f>
        <v>19.079999999999998</v>
      </c>
      <c r="N32" s="17">
        <f>[28]Janeiro!$H$17</f>
        <v>18.36</v>
      </c>
      <c r="O32" s="17">
        <f>[28]Janeiro!$H$18</f>
        <v>21.240000000000002</v>
      </c>
      <c r="P32" s="17">
        <f>[28]Janeiro!$H$19</f>
        <v>11.16</v>
      </c>
      <c r="Q32" s="17">
        <f>[28]Janeiro!$H$20</f>
        <v>14.4</v>
      </c>
      <c r="R32" s="17">
        <f>[28]Janeiro!$H$21</f>
        <v>11.16</v>
      </c>
      <c r="S32" s="17">
        <f>[28]Janeiro!$H$22</f>
        <v>6.48</v>
      </c>
      <c r="T32" s="17">
        <f>[28]Janeiro!$H$23</f>
        <v>7.5600000000000005</v>
      </c>
      <c r="U32" s="17">
        <f>[28]Janeiro!$H$24</f>
        <v>10.08</v>
      </c>
      <c r="V32" s="17">
        <f>[28]Janeiro!$H$25</f>
        <v>12.6</v>
      </c>
      <c r="W32" s="17">
        <f>[28]Janeiro!$H$26</f>
        <v>14.4</v>
      </c>
      <c r="X32" s="17">
        <f>[28]Janeiro!$H$27</f>
        <v>9.3600000000000012</v>
      </c>
      <c r="Y32" s="17">
        <f>[28]Janeiro!$H$28</f>
        <v>10.08</v>
      </c>
      <c r="Z32" s="17">
        <f>[28]Janeiro!$H$29</f>
        <v>7.2</v>
      </c>
      <c r="AA32" s="17">
        <f>[28]Janeiro!$H$30</f>
        <v>11.16</v>
      </c>
      <c r="AB32" s="17">
        <f>[28]Janeiro!$H$31</f>
        <v>25.92</v>
      </c>
      <c r="AC32" s="17">
        <f>[28]Janeiro!$H$32</f>
        <v>11.16</v>
      </c>
      <c r="AD32" s="17">
        <f>[28]Janeiro!$H$33</f>
        <v>13.32</v>
      </c>
      <c r="AE32" s="17">
        <f>[28]Janeiro!$H$34</f>
        <v>14.04</v>
      </c>
      <c r="AF32" s="17">
        <f>[28]Janeiro!$H$35</f>
        <v>10.08</v>
      </c>
      <c r="AG32" s="32">
        <f t="shared" si="2"/>
        <v>25.92</v>
      </c>
    </row>
    <row r="33" spans="1:35" s="5" customFormat="1" ht="17.100000000000001" customHeight="1" x14ac:dyDescent="0.2">
      <c r="A33" s="28" t="s">
        <v>33</v>
      </c>
      <c r="B33" s="29">
        <f t="shared" ref="B33:AG33" si="3">MAX(B5:B32)</f>
        <v>32.4</v>
      </c>
      <c r="C33" s="29">
        <f t="shared" si="3"/>
        <v>29.52</v>
      </c>
      <c r="D33" s="29">
        <f t="shared" si="3"/>
        <v>30.240000000000002</v>
      </c>
      <c r="E33" s="29">
        <f t="shared" si="3"/>
        <v>36.36</v>
      </c>
      <c r="F33" s="29">
        <f t="shared" si="3"/>
        <v>28.08</v>
      </c>
      <c r="G33" s="29">
        <f t="shared" si="3"/>
        <v>29.880000000000003</v>
      </c>
      <c r="H33" s="29">
        <f t="shared" si="3"/>
        <v>29.880000000000003</v>
      </c>
      <c r="I33" s="29">
        <f t="shared" si="3"/>
        <v>42.84</v>
      </c>
      <c r="J33" s="29">
        <f t="shared" si="3"/>
        <v>29.52</v>
      </c>
      <c r="K33" s="29">
        <f t="shared" si="3"/>
        <v>24.48</v>
      </c>
      <c r="L33" s="29">
        <f t="shared" si="3"/>
        <v>29.880000000000003</v>
      </c>
      <c r="M33" s="29">
        <f t="shared" si="3"/>
        <v>32.04</v>
      </c>
      <c r="N33" s="29">
        <f t="shared" si="3"/>
        <v>28.8</v>
      </c>
      <c r="O33" s="29">
        <f t="shared" si="3"/>
        <v>32.4</v>
      </c>
      <c r="P33" s="29">
        <f t="shared" si="3"/>
        <v>29.16</v>
      </c>
      <c r="Q33" s="29">
        <f t="shared" si="3"/>
        <v>24.840000000000003</v>
      </c>
      <c r="R33" s="29">
        <f t="shared" si="3"/>
        <v>24.840000000000003</v>
      </c>
      <c r="S33" s="29">
        <f t="shared" si="3"/>
        <v>27</v>
      </c>
      <c r="T33" s="29">
        <f t="shared" si="3"/>
        <v>26.28</v>
      </c>
      <c r="U33" s="29">
        <f t="shared" si="3"/>
        <v>30.240000000000002</v>
      </c>
      <c r="V33" s="29">
        <f t="shared" si="3"/>
        <v>27</v>
      </c>
      <c r="W33" s="29">
        <f t="shared" si="3"/>
        <v>26.28</v>
      </c>
      <c r="X33" s="29">
        <f t="shared" si="3"/>
        <v>25.92</v>
      </c>
      <c r="Y33" s="29">
        <f t="shared" si="3"/>
        <v>24.48</v>
      </c>
      <c r="Z33" s="29">
        <f t="shared" si="3"/>
        <v>23.759999999999998</v>
      </c>
      <c r="AA33" s="29">
        <f t="shared" si="3"/>
        <v>34.56</v>
      </c>
      <c r="AB33" s="29">
        <f t="shared" si="3"/>
        <v>42.84</v>
      </c>
      <c r="AC33" s="29">
        <f t="shared" si="3"/>
        <v>30.6</v>
      </c>
      <c r="AD33" s="29">
        <f t="shared" si="3"/>
        <v>25.56</v>
      </c>
      <c r="AE33" s="29">
        <f t="shared" si="3"/>
        <v>25.56</v>
      </c>
      <c r="AF33" s="29">
        <f t="shared" si="3"/>
        <v>28.08</v>
      </c>
      <c r="AG33" s="32">
        <f t="shared" si="3"/>
        <v>42.84</v>
      </c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workbookViewId="0">
      <selection activeCell="E41" sqref="E41"/>
    </sheetView>
  </sheetViews>
  <sheetFormatPr defaultRowHeight="12.75" x14ac:dyDescent="0.2"/>
  <cols>
    <col min="1" max="1" width="19.85546875" style="2" customWidth="1"/>
    <col min="2" max="2" width="4.42578125" style="2" bestFit="1" customWidth="1"/>
    <col min="3" max="3" width="3.85546875" style="2" customWidth="1"/>
    <col min="4" max="4" width="4.140625" style="2" customWidth="1"/>
    <col min="5" max="6" width="4" style="2" customWidth="1"/>
    <col min="7" max="7" width="4.140625" style="2" customWidth="1"/>
    <col min="8" max="8" width="4.42578125" style="2" bestFit="1" customWidth="1"/>
    <col min="9" max="10" width="4" style="2" customWidth="1"/>
    <col min="11" max="11" width="3.7109375" style="2" customWidth="1"/>
    <col min="12" max="12" width="3.85546875" style="2" customWidth="1"/>
    <col min="13" max="13" width="3.7109375" style="2" customWidth="1"/>
    <col min="14" max="14" width="3.85546875" style="2" customWidth="1"/>
    <col min="15" max="16" width="4.140625" style="2" customWidth="1"/>
    <col min="17" max="17" width="3.85546875" style="2" customWidth="1"/>
    <col min="18" max="18" width="4.42578125" style="2" bestFit="1" customWidth="1"/>
    <col min="19" max="19" width="4" style="2" customWidth="1"/>
    <col min="20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00" t="s">
        <v>29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6" s="4" customFormat="1" ht="16.5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7"/>
    </row>
    <row r="3" spans="1:36" s="5" customFormat="1" ht="12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45" t="s">
        <v>43</v>
      </c>
      <c r="AH3" s="10"/>
    </row>
    <row r="4" spans="1:36" s="5" customFormat="1" ht="13.5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45" t="s">
        <v>39</v>
      </c>
      <c r="AH4" s="10"/>
    </row>
    <row r="5" spans="1:36" s="5" customFormat="1" ht="13.5" customHeight="1" x14ac:dyDescent="0.2">
      <c r="A5" s="15" t="s">
        <v>47</v>
      </c>
      <c r="B5" s="19" t="str">
        <f>[1]Janeiro!$I$5</f>
        <v>L</v>
      </c>
      <c r="C5" s="19" t="str">
        <f>[1]Janeiro!$I$6</f>
        <v>L</v>
      </c>
      <c r="D5" s="19" t="str">
        <f>[1]Janeiro!$I$7</f>
        <v>L</v>
      </c>
      <c r="E5" s="19" t="str">
        <f>[1]Janeiro!$I$8</f>
        <v>O</v>
      </c>
      <c r="F5" s="19" t="str">
        <f>[1]Janeiro!$I$9</f>
        <v>O</v>
      </c>
      <c r="G5" s="19" t="str">
        <f>[1]Janeiro!$I$10</f>
        <v>O</v>
      </c>
      <c r="H5" s="19" t="str">
        <f>[1]Janeiro!$I$11</f>
        <v>O</v>
      </c>
      <c r="I5" s="19" t="str">
        <f>[1]Janeiro!$I$12</f>
        <v>NE</v>
      </c>
      <c r="J5" s="19" t="str">
        <f>[1]Janeiro!$I$13</f>
        <v>NE</v>
      </c>
      <c r="K5" s="19" t="str">
        <f>[1]Janeiro!$I$14</f>
        <v>SE</v>
      </c>
      <c r="L5" s="19" t="str">
        <f>[1]Janeiro!$I$15</f>
        <v>S</v>
      </c>
      <c r="M5" s="19" t="str">
        <f>[1]Janeiro!$I$16</f>
        <v>O</v>
      </c>
      <c r="N5" s="19" t="str">
        <f>[1]Janeiro!$I$17</f>
        <v>O</v>
      </c>
      <c r="O5" s="19" t="str">
        <f>[1]Janeiro!$I$18</f>
        <v>S</v>
      </c>
      <c r="P5" s="19" t="str">
        <f>[1]Janeiro!$I$19</f>
        <v>NE</v>
      </c>
      <c r="Q5" s="19" t="str">
        <f>[1]Janeiro!$I$20</f>
        <v>S</v>
      </c>
      <c r="R5" s="19" t="str">
        <f>[1]Janeiro!$I$21</f>
        <v>SE</v>
      </c>
      <c r="S5" s="19" t="str">
        <f>[1]Janeiro!$I$22</f>
        <v>S</v>
      </c>
      <c r="T5" s="19" t="str">
        <f>[1]Janeiro!$I$23</f>
        <v>SO</v>
      </c>
      <c r="U5" s="19" t="str">
        <f>[1]Janeiro!$I$24</f>
        <v>S</v>
      </c>
      <c r="V5" s="19" t="str">
        <f>[1]Janeiro!$I$25</f>
        <v>L</v>
      </c>
      <c r="W5" s="19" t="str">
        <f>[1]Janeiro!$I$26</f>
        <v>SE</v>
      </c>
      <c r="X5" s="19" t="str">
        <f>[1]Janeiro!$I$27</f>
        <v>L</v>
      </c>
      <c r="Y5" s="19" t="str">
        <f>[1]Janeiro!$I$28</f>
        <v>NE</v>
      </c>
      <c r="Z5" s="19" t="str">
        <f>[1]Janeiro!$I$29</f>
        <v>S</v>
      </c>
      <c r="AA5" s="19" t="str">
        <f>[1]Janeiro!$I$30</f>
        <v>S</v>
      </c>
      <c r="AB5" s="19" t="str">
        <f>[1]Janeiro!$I$31</f>
        <v>SE</v>
      </c>
      <c r="AC5" s="19" t="str">
        <f>[1]Janeiro!$I$32</f>
        <v>S</v>
      </c>
      <c r="AD5" s="19" t="str">
        <f>[1]Janeiro!$I$33</f>
        <v>S</v>
      </c>
      <c r="AE5" s="19" t="str">
        <f>[1]Janeiro!$I$34</f>
        <v>S</v>
      </c>
      <c r="AF5" s="19" t="str">
        <f>[1]Janeiro!$I$35</f>
        <v>S</v>
      </c>
      <c r="AG5" s="49" t="str">
        <f>[1]Janeiro!$I$36</f>
        <v>S</v>
      </c>
      <c r="AH5" s="10"/>
    </row>
    <row r="6" spans="1:36" s="1" customFormat="1" ht="12.75" customHeight="1" x14ac:dyDescent="0.2">
      <c r="A6" s="15" t="s">
        <v>0</v>
      </c>
      <c r="B6" s="17" t="str">
        <f>[2]Janeiro!$I$5</f>
        <v>N</v>
      </c>
      <c r="C6" s="17" t="str">
        <f>[2]Janeiro!$I$6</f>
        <v>N</v>
      </c>
      <c r="D6" s="17" t="str">
        <f>[2]Janeiro!$I$7</f>
        <v>N</v>
      </c>
      <c r="E6" s="17" t="str">
        <f>[2]Janeiro!$I$8</f>
        <v>SE</v>
      </c>
      <c r="F6" s="17" t="str">
        <f>[2]Janeiro!$I$9</f>
        <v>L</v>
      </c>
      <c r="G6" s="17" t="str">
        <f>[2]Janeiro!$I$10</f>
        <v>NE</v>
      </c>
      <c r="H6" s="17" t="str">
        <f>[2]Janeiro!$I$11</f>
        <v>L</v>
      </c>
      <c r="I6" s="17" t="str">
        <f>[2]Janeiro!$I$12</f>
        <v>L</v>
      </c>
      <c r="J6" s="17" t="str">
        <f>[2]Janeiro!$I$13</f>
        <v>N</v>
      </c>
      <c r="K6" s="17" t="str">
        <f>[2]Janeiro!$I$14</f>
        <v>N</v>
      </c>
      <c r="L6" s="17" t="str">
        <f>[2]Janeiro!$I$15</f>
        <v>SO</v>
      </c>
      <c r="M6" s="17" t="str">
        <f>[2]Janeiro!$I$16</f>
        <v>SO</v>
      </c>
      <c r="N6" s="17" t="str">
        <f>[2]Janeiro!$I$17</f>
        <v>SO</v>
      </c>
      <c r="O6" s="17" t="str">
        <f>[2]Janeiro!$I$18</f>
        <v>N</v>
      </c>
      <c r="P6" s="17" t="str">
        <f>[2]Janeiro!$I$19</f>
        <v>NO</v>
      </c>
      <c r="Q6" s="17" t="str">
        <f>[2]Janeiro!$I$20</f>
        <v>NE</v>
      </c>
      <c r="R6" s="17" t="str">
        <f>[2]Janeiro!$I$21</f>
        <v>NO</v>
      </c>
      <c r="S6" s="17" t="str">
        <f>[2]Janeiro!$I$22</f>
        <v>L</v>
      </c>
      <c r="T6" s="20" t="str">
        <f>[2]Janeiro!$I$23</f>
        <v>L</v>
      </c>
      <c r="U6" s="20" t="str">
        <f>[2]Janeiro!$I$24</f>
        <v>NE</v>
      </c>
      <c r="V6" s="20" t="str">
        <f>[2]Janeiro!$I$25</f>
        <v>N</v>
      </c>
      <c r="W6" s="20" t="str">
        <f>[2]Janeiro!$I$26</f>
        <v>N</v>
      </c>
      <c r="X6" s="20" t="str">
        <f>[2]Janeiro!$I$27</f>
        <v>N</v>
      </c>
      <c r="Y6" s="20" t="str">
        <f>[2]Janeiro!$I$28</f>
        <v>N</v>
      </c>
      <c r="Z6" s="20" t="str">
        <f>[2]Janeiro!$I$29</f>
        <v>SO</v>
      </c>
      <c r="AA6" s="20" t="str">
        <f>[2]Janeiro!$I$30</f>
        <v>N</v>
      </c>
      <c r="AB6" s="20" t="str">
        <f>[2]Janeiro!$I$31</f>
        <v>N</v>
      </c>
      <c r="AC6" s="20" t="str">
        <f>[2]Janeiro!$I$32</f>
        <v>NE</v>
      </c>
      <c r="AD6" s="20" t="str">
        <f>[2]Janeiro!$I$33</f>
        <v>NE</v>
      </c>
      <c r="AE6" s="20" t="str">
        <f>[2]Janeiro!$I$34</f>
        <v>SO</v>
      </c>
      <c r="AF6" s="20" t="str">
        <f>[2]Janeiro!$I$35</f>
        <v>SO</v>
      </c>
      <c r="AG6" s="49" t="str">
        <f>[2]Janeiro!$I$36</f>
        <v>N</v>
      </c>
      <c r="AH6" s="2"/>
    </row>
    <row r="7" spans="1:36" ht="12" customHeight="1" x14ac:dyDescent="0.2">
      <c r="A7" s="15" t="s">
        <v>1</v>
      </c>
      <c r="B7" s="18" t="str">
        <f>[3]Janeiro!$I$5</f>
        <v>N</v>
      </c>
      <c r="C7" s="18" t="str">
        <f>[3]Janeiro!$I$6</f>
        <v>N</v>
      </c>
      <c r="D7" s="18" t="str">
        <f>[3]Janeiro!$I$7</f>
        <v>N</v>
      </c>
      <c r="E7" s="18" t="str">
        <f>[3]Janeiro!$I$8</f>
        <v>SE</v>
      </c>
      <c r="F7" s="18" t="str">
        <f>[3]Janeiro!$I$9</f>
        <v>SE</v>
      </c>
      <c r="G7" s="18" t="str">
        <f>[3]Janeiro!$I$10</f>
        <v>SE</v>
      </c>
      <c r="H7" s="18" t="str">
        <f>[3]Janeiro!$I$11</f>
        <v>N</v>
      </c>
      <c r="I7" s="18" t="str">
        <f>[3]Janeiro!$I$12</f>
        <v>N</v>
      </c>
      <c r="J7" s="18" t="str">
        <f>[3]Janeiro!$I$13</f>
        <v>NO</v>
      </c>
      <c r="K7" s="18" t="str">
        <f>[3]Janeiro!$I$14</f>
        <v>N</v>
      </c>
      <c r="L7" s="18" t="str">
        <f>[3]Janeiro!$I$15</f>
        <v>SE</v>
      </c>
      <c r="M7" s="18" t="str">
        <f>[3]Janeiro!$I$16</f>
        <v>NO</v>
      </c>
      <c r="N7" s="18" t="str">
        <f>[3]Janeiro!$I$17</f>
        <v>SE</v>
      </c>
      <c r="O7" s="18" t="str">
        <f>[3]Janeiro!$I$18</f>
        <v>NE</v>
      </c>
      <c r="P7" s="18" t="str">
        <f>[3]Janeiro!$I$19</f>
        <v>NE</v>
      </c>
      <c r="Q7" s="18" t="str">
        <f>[3]Janeiro!$I$20</f>
        <v>NO</v>
      </c>
      <c r="R7" s="18" t="str">
        <f>[3]Janeiro!$I$21</f>
        <v>L</v>
      </c>
      <c r="S7" s="18" t="str">
        <f>[3]Janeiro!$I$22</f>
        <v>SE</v>
      </c>
      <c r="T7" s="21" t="str">
        <f>[3]Janeiro!$I$23</f>
        <v>L</v>
      </c>
      <c r="U7" s="21" t="str">
        <f>[3]Janeiro!$I$24</f>
        <v>N</v>
      </c>
      <c r="V7" s="21" t="str">
        <f>[3]Janeiro!$I$25</f>
        <v>N</v>
      </c>
      <c r="W7" s="21" t="str">
        <f>[3]Janeiro!$I$26</f>
        <v>N</v>
      </c>
      <c r="X7" s="21" t="str">
        <f>[3]Janeiro!$I$27</f>
        <v>N</v>
      </c>
      <c r="Y7" s="21" t="str">
        <f>[3]Janeiro!$I$28</f>
        <v>N</v>
      </c>
      <c r="Z7" s="21" t="str">
        <f>[3]Janeiro!$I$29</f>
        <v>N</v>
      </c>
      <c r="AA7" s="21" t="str">
        <f>[3]Janeiro!$I$30</f>
        <v>L</v>
      </c>
      <c r="AB7" s="21" t="str">
        <f>[3]Janeiro!$I$31</f>
        <v>N</v>
      </c>
      <c r="AC7" s="21" t="str">
        <f>[3]Janeiro!$I$32</f>
        <v>L</v>
      </c>
      <c r="AD7" s="21" t="str">
        <f>[3]Janeiro!$I$33</f>
        <v>NE</v>
      </c>
      <c r="AE7" s="21" t="str">
        <f>[3]Janeiro!$I$34</f>
        <v>L</v>
      </c>
      <c r="AF7" s="21" t="str">
        <f>[3]Janeiro!$I$35</f>
        <v>L</v>
      </c>
      <c r="AG7" s="49" t="str">
        <f>[3]Janeiro!$I$36</f>
        <v>N</v>
      </c>
      <c r="AH7" s="2"/>
    </row>
    <row r="8" spans="1:36" ht="12" customHeight="1" x14ac:dyDescent="0.2">
      <c r="A8" s="15" t="s">
        <v>62</v>
      </c>
      <c r="B8" s="18" t="str">
        <f>[4]Janeiro!$I$5</f>
        <v>NE</v>
      </c>
      <c r="C8" s="18" t="str">
        <f>[4]Janeiro!$I$6</f>
        <v>NE</v>
      </c>
      <c r="D8" s="18" t="str">
        <f>[4]Janeiro!$I$7</f>
        <v>NO</v>
      </c>
      <c r="E8" s="18" t="str">
        <f>[4]Janeiro!$I$8</f>
        <v>S</v>
      </c>
      <c r="F8" s="18" t="str">
        <f>[4]Janeiro!$I$9</f>
        <v>L</v>
      </c>
      <c r="G8" s="18" t="str">
        <f>[4]Janeiro!$I$10</f>
        <v>SE</v>
      </c>
      <c r="H8" s="18" t="str">
        <f>[4]Janeiro!$I$11</f>
        <v>L</v>
      </c>
      <c r="I8" s="18" t="str">
        <f>[4]Janeiro!$I$12</f>
        <v>O</v>
      </c>
      <c r="J8" s="18" t="str">
        <f>[4]Janeiro!$I$13</f>
        <v>SE</v>
      </c>
      <c r="K8" s="18" t="str">
        <f>[4]Janeiro!$I$14</f>
        <v>L</v>
      </c>
      <c r="L8" s="18" t="str">
        <f>[4]Janeiro!$I$15</f>
        <v>L</v>
      </c>
      <c r="M8" s="18" t="str">
        <f>[4]Janeiro!$I$16</f>
        <v>NO</v>
      </c>
      <c r="N8" s="18" t="str">
        <f>[4]Janeiro!$I$17</f>
        <v>NE</v>
      </c>
      <c r="O8" s="18" t="str">
        <f>[4]Janeiro!$I$18</f>
        <v>L</v>
      </c>
      <c r="P8" s="18" t="str">
        <f>[4]Janeiro!$I$19</f>
        <v>NO</v>
      </c>
      <c r="Q8" s="18" t="str">
        <f>[4]Janeiro!$I$20</f>
        <v>SE</v>
      </c>
      <c r="R8" s="18" t="str">
        <f>[4]Janeiro!$I$21</f>
        <v>NE</v>
      </c>
      <c r="S8" s="18" t="str">
        <f>[4]Janeiro!$I$22</f>
        <v>NE</v>
      </c>
      <c r="T8" s="21" t="str">
        <f>[4]Janeiro!$I$23</f>
        <v>L</v>
      </c>
      <c r="U8" s="21" t="str">
        <f>[4]Janeiro!$I$24</f>
        <v>L</v>
      </c>
      <c r="V8" s="21" t="str">
        <f>[4]Janeiro!$I$25</f>
        <v>N</v>
      </c>
      <c r="W8" s="21" t="str">
        <f>[4]Janeiro!$I$26</f>
        <v>N</v>
      </c>
      <c r="X8" s="21" t="str">
        <f>[4]Janeiro!$I$27</f>
        <v>N</v>
      </c>
      <c r="Y8" s="21" t="str">
        <f>[4]Janeiro!$I$28</f>
        <v>NO</v>
      </c>
      <c r="Z8" s="21" t="str">
        <f>[4]Janeiro!$I$29</f>
        <v>NE</v>
      </c>
      <c r="AA8" s="21" t="str">
        <f>[4]Janeiro!$I$30</f>
        <v>NE</v>
      </c>
      <c r="AB8" s="21" t="str">
        <f>[4]Janeiro!$I$31</f>
        <v>L</v>
      </c>
      <c r="AC8" s="21" t="str">
        <f>[4]Janeiro!$I$32</f>
        <v>L</v>
      </c>
      <c r="AD8" s="21" t="str">
        <f>[4]Janeiro!$I$33</f>
        <v>L</v>
      </c>
      <c r="AE8" s="21" t="str">
        <f>[4]Janeiro!$I$34</f>
        <v>NE</v>
      </c>
      <c r="AF8" s="21" t="str">
        <f>[4]Janeiro!$I$35</f>
        <v>SE</v>
      </c>
      <c r="AG8" s="49" t="str">
        <f>[4]Janeiro!$I$36</f>
        <v>L</v>
      </c>
      <c r="AH8" s="2"/>
    </row>
    <row r="9" spans="1:36" ht="13.5" customHeight="1" x14ac:dyDescent="0.2">
      <c r="A9" s="15" t="s">
        <v>48</v>
      </c>
      <c r="B9" s="22" t="str">
        <f>[5]Janeiro!$I$5</f>
        <v>N</v>
      </c>
      <c r="C9" s="22" t="str">
        <f>[5]Janeiro!$I$6</f>
        <v>N</v>
      </c>
      <c r="D9" s="22" t="str">
        <f>[5]Janeiro!$I$7</f>
        <v>N</v>
      </c>
      <c r="E9" s="22" t="str">
        <f>[5]Janeiro!$I$8</f>
        <v>L</v>
      </c>
      <c r="F9" s="22" t="str">
        <f>[5]Janeiro!$I$9</f>
        <v>NE</v>
      </c>
      <c r="G9" s="22" t="str">
        <f>[5]Janeiro!$I$10</f>
        <v>NE</v>
      </c>
      <c r="H9" s="22" t="str">
        <f>[5]Janeiro!$I$11</f>
        <v>N</v>
      </c>
      <c r="I9" s="22" t="str">
        <f>[5]Janeiro!$I$12</f>
        <v>NE</v>
      </c>
      <c r="J9" s="22" t="str">
        <f>[5]Janeiro!$I$13</f>
        <v>NE</v>
      </c>
      <c r="K9" s="22" t="str">
        <f>[5]Janeiro!$I$14</f>
        <v>NE</v>
      </c>
      <c r="L9" s="22" t="str">
        <f>[5]Janeiro!$I$15</f>
        <v>NE</v>
      </c>
      <c r="M9" s="22" t="str">
        <f>[5]Janeiro!$I$16</f>
        <v>S</v>
      </c>
      <c r="N9" s="22" t="str">
        <f>[5]Janeiro!$I$17</f>
        <v>N</v>
      </c>
      <c r="O9" s="22" t="str">
        <f>[5]Janeiro!$I$18</f>
        <v>NE</v>
      </c>
      <c r="P9" s="22" t="str">
        <f>[5]Janeiro!$I$19</f>
        <v>NE</v>
      </c>
      <c r="Q9" s="22" t="str">
        <f>[5]Janeiro!$I$20</f>
        <v>N</v>
      </c>
      <c r="R9" s="22" t="str">
        <f>[5]Janeiro!$I$21</f>
        <v>N</v>
      </c>
      <c r="S9" s="22" t="str">
        <f>[5]Janeiro!$I$22</f>
        <v>N</v>
      </c>
      <c r="T9" s="21" t="str">
        <f>[5]Janeiro!$I$23</f>
        <v>NE</v>
      </c>
      <c r="U9" s="21" t="str">
        <f>[5]Janeiro!$I$24</f>
        <v>NE</v>
      </c>
      <c r="V9" s="21" t="str">
        <f>[5]Janeiro!$I$25</f>
        <v>NE</v>
      </c>
      <c r="W9" s="21" t="str">
        <f>[5]Janeiro!$I$26</f>
        <v>N</v>
      </c>
      <c r="X9" s="21" t="str">
        <f>[5]Janeiro!$I$27</f>
        <v>N</v>
      </c>
      <c r="Y9" s="21" t="str">
        <f>[5]Janeiro!$I$28</f>
        <v>N</v>
      </c>
      <c r="Z9" s="21" t="str">
        <f>[5]Janeiro!$I$29</f>
        <v>NE</v>
      </c>
      <c r="AA9" s="21" t="str">
        <f>[5]Janeiro!$I$30</f>
        <v>NE</v>
      </c>
      <c r="AB9" s="21" t="str">
        <f>[5]Janeiro!$I$31</f>
        <v>N</v>
      </c>
      <c r="AC9" s="21" t="str">
        <f>[5]Janeiro!$I$32</f>
        <v>NE</v>
      </c>
      <c r="AD9" s="21" t="str">
        <f>[5]Janeiro!$I$33</f>
        <v>NE</v>
      </c>
      <c r="AE9" s="21" t="str">
        <f>[5]Janeiro!$I$34</f>
        <v>NE</v>
      </c>
      <c r="AF9" s="21" t="str">
        <f>[5]Janeiro!$I$35</f>
        <v>NE</v>
      </c>
      <c r="AG9" s="49" t="str">
        <f>[5]Janeiro!$I$36</f>
        <v>NE</v>
      </c>
      <c r="AH9" s="2"/>
    </row>
    <row r="10" spans="1:36" ht="13.5" customHeight="1" x14ac:dyDescent="0.2">
      <c r="A10" s="15" t="s">
        <v>2</v>
      </c>
      <c r="B10" s="23" t="str">
        <f>[6]Janeiro!$I$5</f>
        <v>N</v>
      </c>
      <c r="C10" s="23" t="str">
        <f>[6]Janeiro!$I$6</f>
        <v>N</v>
      </c>
      <c r="D10" s="23" t="str">
        <f>[6]Janeiro!$I$7</f>
        <v>N</v>
      </c>
      <c r="E10" s="23" t="str">
        <f>[6]Janeiro!$I$8</f>
        <v>L</v>
      </c>
      <c r="F10" s="23" t="str">
        <f>[6]Janeiro!$I$9</f>
        <v>L</v>
      </c>
      <c r="G10" s="23" t="str">
        <f>[6]Janeiro!$I$10</f>
        <v>SE</v>
      </c>
      <c r="H10" s="23" t="str">
        <f>[6]Janeiro!$I$11</f>
        <v>N</v>
      </c>
      <c r="I10" s="23" t="str">
        <f>[6]Janeiro!$I$12</f>
        <v>N</v>
      </c>
      <c r="J10" s="23" t="str">
        <f>[6]Janeiro!$I$13</f>
        <v>N</v>
      </c>
      <c r="K10" s="23" t="str">
        <f>[6]Janeiro!$I$14</f>
        <v>NE</v>
      </c>
      <c r="L10" s="23" t="str">
        <f>[6]Janeiro!$I$15</f>
        <v>N</v>
      </c>
      <c r="M10" s="23" t="str">
        <f>[6]Janeiro!$I$16</f>
        <v>N</v>
      </c>
      <c r="N10" s="23" t="str">
        <f>[6]Janeiro!$I$17</f>
        <v>N</v>
      </c>
      <c r="O10" s="23" t="str">
        <f>[6]Janeiro!$I$18</f>
        <v>NE</v>
      </c>
      <c r="P10" s="23" t="str">
        <f>[6]Janeiro!$I$19</f>
        <v>N</v>
      </c>
      <c r="Q10" s="23" t="str">
        <f>[6]Janeiro!$I$20</f>
        <v>NE</v>
      </c>
      <c r="R10" s="23" t="str">
        <f>[6]Janeiro!$I$21</f>
        <v>L</v>
      </c>
      <c r="S10" s="23" t="str">
        <f>[6]Janeiro!$I$22</f>
        <v>N</v>
      </c>
      <c r="T10" s="20" t="str">
        <f>[6]Janeiro!$I$23</f>
        <v>N</v>
      </c>
      <c r="U10" s="20" t="str">
        <f>[6]Janeiro!$I$24</f>
        <v>L</v>
      </c>
      <c r="V10" s="23" t="str">
        <f>[6]Janeiro!$I$25</f>
        <v>N</v>
      </c>
      <c r="W10" s="20" t="str">
        <f>[6]Janeiro!$I$26</f>
        <v>N</v>
      </c>
      <c r="X10" s="20" t="str">
        <f>[6]Janeiro!$I$27</f>
        <v>N</v>
      </c>
      <c r="Y10" s="20" t="str">
        <f>[6]Janeiro!$I$28</f>
        <v>N</v>
      </c>
      <c r="Z10" s="20" t="str">
        <f>[6]Janeiro!$I$29</f>
        <v>N</v>
      </c>
      <c r="AA10" s="20" t="str">
        <f>[6]Janeiro!$I$30</f>
        <v>NE</v>
      </c>
      <c r="AB10" s="20" t="str">
        <f>[6]Janeiro!$I$31</f>
        <v>N</v>
      </c>
      <c r="AC10" s="20" t="str">
        <f>[6]Janeiro!$I$32</f>
        <v>N</v>
      </c>
      <c r="AD10" s="20" t="str">
        <f>[6]Janeiro!$I$33</f>
        <v>N</v>
      </c>
      <c r="AE10" s="20" t="str">
        <f>[6]Janeiro!$I$34</f>
        <v>N</v>
      </c>
      <c r="AF10" s="20" t="str">
        <f>[6]Janeiro!$I$35</f>
        <v>L</v>
      </c>
      <c r="AG10" s="49" t="str">
        <f>[6]Janeiro!$I$36</f>
        <v>N</v>
      </c>
      <c r="AH10" s="2"/>
    </row>
    <row r="11" spans="1:36" ht="12.75" customHeight="1" x14ac:dyDescent="0.2">
      <c r="A11" s="15" t="s">
        <v>3</v>
      </c>
      <c r="B11" s="23" t="str">
        <f>[7]Janeiro!$I$5</f>
        <v>NO</v>
      </c>
      <c r="C11" s="23" t="str">
        <f>[7]Janeiro!$I$6</f>
        <v>NO</v>
      </c>
      <c r="D11" s="23" t="str">
        <f>[7]Janeiro!$I$7</f>
        <v>O</v>
      </c>
      <c r="E11" s="23" t="str">
        <f>[7]Janeiro!$I$8</f>
        <v>L</v>
      </c>
      <c r="F11" s="23" t="str">
        <f>[7]Janeiro!$I$9</f>
        <v>SE</v>
      </c>
      <c r="G11" s="23" t="str">
        <f>[7]Janeiro!$I$10</f>
        <v>O</v>
      </c>
      <c r="H11" s="23" t="str">
        <f>[7]Janeiro!$I$11</f>
        <v>O</v>
      </c>
      <c r="I11" s="23" t="str">
        <f>[7]Janeiro!$I$12</f>
        <v>O</v>
      </c>
      <c r="J11" s="23" t="str">
        <f>[7]Janeiro!$I$13</f>
        <v>L</v>
      </c>
      <c r="K11" s="23" t="str">
        <f>[7]Janeiro!$I$14</f>
        <v>O</v>
      </c>
      <c r="L11" s="23" t="str">
        <f>[7]Janeiro!$I$15</f>
        <v>SO</v>
      </c>
      <c r="M11" s="23" t="str">
        <f>[7]Janeiro!$I$16</f>
        <v>O</v>
      </c>
      <c r="N11" s="23" t="str">
        <f>[7]Janeiro!$I$17</f>
        <v>SO</v>
      </c>
      <c r="O11" s="23" t="str">
        <f>[7]Janeiro!$I$18</f>
        <v>SE</v>
      </c>
      <c r="P11" s="23" t="str">
        <f>[7]Janeiro!$I$19</f>
        <v>O</v>
      </c>
      <c r="Q11" s="23" t="str">
        <f>[7]Janeiro!$I$20</f>
        <v>O</v>
      </c>
      <c r="R11" s="23" t="str">
        <f>[7]Janeiro!$I$21</f>
        <v>SO</v>
      </c>
      <c r="S11" s="23" t="str">
        <f>[7]Janeiro!$I$22</f>
        <v>NO</v>
      </c>
      <c r="T11" s="20" t="str">
        <f>[7]Janeiro!$I$23</f>
        <v>O</v>
      </c>
      <c r="U11" s="20" t="str">
        <f>[7]Janeiro!$I$24</f>
        <v>O</v>
      </c>
      <c r="V11" s="20" t="str">
        <f>[7]Janeiro!$I$25</f>
        <v>N</v>
      </c>
      <c r="W11" s="20" t="str">
        <f>[7]Janeiro!$I$26</f>
        <v>N</v>
      </c>
      <c r="X11" s="20" t="str">
        <f>[7]Janeiro!$I$27</f>
        <v>NO</v>
      </c>
      <c r="Y11" s="20" t="str">
        <f>[7]Janeiro!$I$28</f>
        <v>O</v>
      </c>
      <c r="Z11" s="20" t="str">
        <f>[7]Janeiro!$I$29</f>
        <v>L</v>
      </c>
      <c r="AA11" s="20" t="str">
        <f>[7]Janeiro!$I$30</f>
        <v>O</v>
      </c>
      <c r="AB11" s="20" t="str">
        <f>[7]Janeiro!$I$31</f>
        <v>O</v>
      </c>
      <c r="AC11" s="20" t="str">
        <f>[7]Janeiro!$I$32</f>
        <v>L</v>
      </c>
      <c r="AD11" s="20" t="str">
        <f>[7]Janeiro!$I$33</f>
        <v>L</v>
      </c>
      <c r="AE11" s="20" t="str">
        <f>[7]Janeiro!$I$34</f>
        <v>L</v>
      </c>
      <c r="AF11" s="20" t="str">
        <f>[7]Janeiro!$I$35</f>
        <v>L</v>
      </c>
      <c r="AG11" s="49" t="str">
        <f>[7]Janeiro!$I$36</f>
        <v>O</v>
      </c>
      <c r="AH11" s="2" t="s">
        <v>54</v>
      </c>
    </row>
    <row r="12" spans="1:36" ht="13.5" customHeight="1" x14ac:dyDescent="0.2">
      <c r="A12" s="15" t="s">
        <v>4</v>
      </c>
      <c r="B12" s="23" t="str">
        <f>[8]Janeiro!$I$5</f>
        <v>NO</v>
      </c>
      <c r="C12" s="23" t="str">
        <f>[8]Janeiro!$I$6</f>
        <v>N</v>
      </c>
      <c r="D12" s="23" t="str">
        <f>[8]Janeiro!$I$7</f>
        <v>NO</v>
      </c>
      <c r="E12" s="23" t="str">
        <f>[8]Janeiro!$I$8</f>
        <v>S</v>
      </c>
      <c r="F12" s="23" t="str">
        <f>[8]Janeiro!$I$9</f>
        <v>L</v>
      </c>
      <c r="G12" s="23" t="str">
        <f>[8]Janeiro!$I$10</f>
        <v>L</v>
      </c>
      <c r="H12" s="23" t="str">
        <f>[8]Janeiro!$I$11</f>
        <v>NO</v>
      </c>
      <c r="I12" s="23" t="str">
        <f>[8]Janeiro!$I$12</f>
        <v>NE</v>
      </c>
      <c r="J12" s="23" t="str">
        <f>[8]Janeiro!$I$13</f>
        <v>L</v>
      </c>
      <c r="K12" s="23" t="str">
        <f>[8]Janeiro!$I$14</f>
        <v>L</v>
      </c>
      <c r="L12" s="23" t="str">
        <f>[8]Janeiro!$I$15</f>
        <v>NO</v>
      </c>
      <c r="M12" s="23" t="str">
        <f>[8]Janeiro!$I$16</f>
        <v>NO</v>
      </c>
      <c r="N12" s="23" t="str">
        <f>[8]Janeiro!$I$17</f>
        <v>SE</v>
      </c>
      <c r="O12" s="23" t="str">
        <f>[8]Janeiro!$I$18</f>
        <v>L</v>
      </c>
      <c r="P12" s="23" t="str">
        <f>[8]Janeiro!$I$19</f>
        <v>NE</v>
      </c>
      <c r="Q12" s="23" t="str">
        <f>[8]Janeiro!$I$20</f>
        <v>O</v>
      </c>
      <c r="R12" s="23" t="str">
        <f>[8]Janeiro!$I$21</f>
        <v>L</v>
      </c>
      <c r="S12" s="23" t="str">
        <f>[8]Janeiro!$I$22</f>
        <v>NE</v>
      </c>
      <c r="T12" s="20" t="str">
        <f>[8]Janeiro!$I$23</f>
        <v>O</v>
      </c>
      <c r="U12" s="20" t="str">
        <f>[8]Janeiro!$I$24</f>
        <v>NE</v>
      </c>
      <c r="V12" s="20" t="str">
        <f>[8]Janeiro!$I$25</f>
        <v>N</v>
      </c>
      <c r="W12" s="20" t="str">
        <f>[8]Janeiro!$I$26</f>
        <v>N</v>
      </c>
      <c r="X12" s="20" t="str">
        <f>[8]Janeiro!$I$27</f>
        <v>N</v>
      </c>
      <c r="Y12" s="20" t="str">
        <f>[8]Janeiro!$I$28</f>
        <v>NO</v>
      </c>
      <c r="Z12" s="20" t="str">
        <f>[8]Janeiro!$I$29</f>
        <v>NE</v>
      </c>
      <c r="AA12" s="20" t="str">
        <f>[8]Janeiro!$I$30</f>
        <v>NE</v>
      </c>
      <c r="AB12" s="20" t="str">
        <f>[8]Janeiro!$I$31</f>
        <v>N</v>
      </c>
      <c r="AC12" s="20" t="str">
        <f>[8]Janeiro!$I$32</f>
        <v>NE</v>
      </c>
      <c r="AD12" s="20" t="str">
        <f>[8]Janeiro!$I$33</f>
        <v>NO</v>
      </c>
      <c r="AE12" s="20" t="str">
        <f>[8]Janeiro!$I$34</f>
        <v>N</v>
      </c>
      <c r="AF12" s="20" t="str">
        <f>[8]Janeiro!$I$35</f>
        <v>L</v>
      </c>
      <c r="AG12" s="49" t="str">
        <f>[8]Janeiro!$I$36</f>
        <v>NO</v>
      </c>
      <c r="AH12" s="2"/>
      <c r="AI12" s="27" t="s">
        <v>54</v>
      </c>
    </row>
    <row r="13" spans="1:36" ht="12" customHeight="1" x14ac:dyDescent="0.2">
      <c r="A13" s="15" t="s">
        <v>5</v>
      </c>
      <c r="B13" s="20" t="str">
        <f>[9]Janeiro!$I$5</f>
        <v>N</v>
      </c>
      <c r="C13" s="20" t="str">
        <f>[9]Janeiro!$I$6</f>
        <v>N</v>
      </c>
      <c r="D13" s="20" t="str">
        <f>[9]Janeiro!$I$7</f>
        <v>NO</v>
      </c>
      <c r="E13" s="20" t="str">
        <f>[9]Janeiro!$I$8</f>
        <v>O</v>
      </c>
      <c r="F13" s="20" t="str">
        <f>[9]Janeiro!$I$9</f>
        <v>SO</v>
      </c>
      <c r="G13" s="20" t="str">
        <f>[9]Janeiro!$I$10</f>
        <v>L</v>
      </c>
      <c r="H13" s="20" t="str">
        <f>[9]Janeiro!$I$11</f>
        <v>N</v>
      </c>
      <c r="I13" s="20" t="str">
        <f>[9]Janeiro!$I$12</f>
        <v>L</v>
      </c>
      <c r="J13" s="20" t="str">
        <f>[9]Janeiro!$I$13</f>
        <v>L</v>
      </c>
      <c r="K13" s="20" t="str">
        <f>[9]Janeiro!$I$14</f>
        <v>L</v>
      </c>
      <c r="L13" s="20" t="str">
        <f>[9]Janeiro!$I$15</f>
        <v>NO</v>
      </c>
      <c r="M13" s="20" t="str">
        <f>[9]Janeiro!$I$16</f>
        <v>L</v>
      </c>
      <c r="N13" s="20" t="str">
        <f>[9]Janeiro!$I$17</f>
        <v>O</v>
      </c>
      <c r="O13" s="20" t="str">
        <f>[9]Janeiro!$I$18</f>
        <v>SE</v>
      </c>
      <c r="P13" s="20" t="str">
        <f>[9]Janeiro!$I$19</f>
        <v>L</v>
      </c>
      <c r="Q13" s="20" t="str">
        <f>[9]Janeiro!$I$20</f>
        <v>L</v>
      </c>
      <c r="R13" s="20" t="str">
        <f>[9]Janeiro!$I$21</f>
        <v>L</v>
      </c>
      <c r="S13" s="20" t="str">
        <f>[9]Janeiro!$I$22</f>
        <v>SE</v>
      </c>
      <c r="T13" s="20" t="str">
        <f>[9]Janeiro!$I$23</f>
        <v>L</v>
      </c>
      <c r="U13" s="20" t="str">
        <f>[9]Janeiro!$I$24</f>
        <v>L</v>
      </c>
      <c r="V13" s="20" t="str">
        <f>[9]Janeiro!$I$25</f>
        <v>N</v>
      </c>
      <c r="W13" s="20" t="str">
        <f>[9]Janeiro!$I$26</f>
        <v>N</v>
      </c>
      <c r="X13" s="20" t="str">
        <f>[9]Janeiro!$I$27</f>
        <v>N</v>
      </c>
      <c r="Y13" s="20" t="str">
        <f>[9]Janeiro!$I$28</f>
        <v>L</v>
      </c>
      <c r="Z13" s="20" t="str">
        <f>[9]Janeiro!$I$29</f>
        <v>O</v>
      </c>
      <c r="AA13" s="20" t="str">
        <f>[9]Janeiro!$I$30</f>
        <v>O</v>
      </c>
      <c r="AB13" s="20" t="str">
        <f>[9]Janeiro!$I$31</f>
        <v>N</v>
      </c>
      <c r="AC13" s="20" t="str">
        <f>[9]Janeiro!$I$32</f>
        <v>N</v>
      </c>
      <c r="AD13" s="20" t="str">
        <f>[9]Janeiro!$I$33</f>
        <v>L</v>
      </c>
      <c r="AE13" s="20" t="str">
        <f>[9]Janeiro!$I$34</f>
        <v>SE</v>
      </c>
      <c r="AF13" s="20" t="str">
        <f>[9]Janeiro!$I$35</f>
        <v>N</v>
      </c>
      <c r="AG13" s="49" t="str">
        <f>[9]Janeiro!$I$36</f>
        <v>O</v>
      </c>
      <c r="AH13" s="2" t="s">
        <v>54</v>
      </c>
    </row>
    <row r="14" spans="1:36" ht="12.75" customHeight="1" x14ac:dyDescent="0.2">
      <c r="A14" s="15" t="s">
        <v>50</v>
      </c>
      <c r="B14" s="20" t="str">
        <f>[10]Janeiro!$I$5</f>
        <v>N</v>
      </c>
      <c r="C14" s="20" t="str">
        <f>[10]Janeiro!$I$6</f>
        <v>NO</v>
      </c>
      <c r="D14" s="20" t="str">
        <f>[10]Janeiro!$I$7</f>
        <v>NE</v>
      </c>
      <c r="E14" s="20" t="str">
        <f>[10]Janeiro!$I$8</f>
        <v>SE</v>
      </c>
      <c r="F14" s="20" t="str">
        <f>[10]Janeiro!$I$9</f>
        <v>L</v>
      </c>
      <c r="G14" s="20" t="str">
        <f>[10]Janeiro!$I$10</f>
        <v>NE</v>
      </c>
      <c r="H14" s="20" t="str">
        <f>[10]Janeiro!$I$11</f>
        <v>NO</v>
      </c>
      <c r="I14" s="20" t="str">
        <f>[10]Janeiro!$I$12</f>
        <v>NE</v>
      </c>
      <c r="J14" s="20" t="str">
        <f>[10]Janeiro!$I$13</f>
        <v>NE</v>
      </c>
      <c r="K14" s="20" t="str">
        <f>[10]Janeiro!$I$14</f>
        <v>NE</v>
      </c>
      <c r="L14" s="20" t="str">
        <f>[10]Janeiro!$I$15</f>
        <v>NE</v>
      </c>
      <c r="M14" s="20" t="str">
        <f>[10]Janeiro!$I$16</f>
        <v>NE</v>
      </c>
      <c r="N14" s="20" t="str">
        <f>[10]Janeiro!$I$17</f>
        <v>NE</v>
      </c>
      <c r="O14" s="20" t="str">
        <f>[10]Janeiro!$I$18</f>
        <v>L</v>
      </c>
      <c r="P14" s="20" t="str">
        <f>[10]Janeiro!$I$19</f>
        <v>NE</v>
      </c>
      <c r="Q14" s="20" t="str">
        <f>[10]Janeiro!$I$20</f>
        <v>NE</v>
      </c>
      <c r="R14" s="20" t="str">
        <f>[10]Janeiro!$I$21</f>
        <v>NE</v>
      </c>
      <c r="S14" s="20" t="str">
        <f>[10]Janeiro!$I$22</f>
        <v>N</v>
      </c>
      <c r="T14" s="20" t="str">
        <f>[10]Janeiro!$I$23</f>
        <v>N</v>
      </c>
      <c r="U14" s="20" t="str">
        <f>[10]Janeiro!$I$24</f>
        <v>NE</v>
      </c>
      <c r="V14" s="20" t="str">
        <f>[10]Janeiro!$I$25</f>
        <v>N</v>
      </c>
      <c r="W14" s="20" t="str">
        <f>[10]Janeiro!$I$26</f>
        <v>N</v>
      </c>
      <c r="X14" s="20" t="str">
        <f>[10]Janeiro!$I$27</f>
        <v>N</v>
      </c>
      <c r="Y14" s="20" t="str">
        <f>[10]Janeiro!$I$28</f>
        <v>NO</v>
      </c>
      <c r="Z14" s="20" t="str">
        <f>[10]Janeiro!$I$29</f>
        <v>NE</v>
      </c>
      <c r="AA14" s="20" t="str">
        <f>[10]Janeiro!$I$30</f>
        <v>NE</v>
      </c>
      <c r="AB14" s="20" t="str">
        <f>[10]Janeiro!$I$31</f>
        <v>NE</v>
      </c>
      <c r="AC14" s="20" t="str">
        <f>[10]Janeiro!$I$32</f>
        <v>NE</v>
      </c>
      <c r="AD14" s="20" t="str">
        <f>[10]Janeiro!$I$33</f>
        <v>NE</v>
      </c>
      <c r="AE14" s="20" t="str">
        <f>[10]Janeiro!$I$34</f>
        <v>NE</v>
      </c>
      <c r="AF14" s="20" t="str">
        <f>[10]Janeiro!$I$35</f>
        <v>NE</v>
      </c>
      <c r="AG14" s="49" t="str">
        <f>[10]Janeiro!$I$36</f>
        <v>NE</v>
      </c>
      <c r="AH14" s="2"/>
    </row>
    <row r="15" spans="1:36" ht="13.5" customHeight="1" x14ac:dyDescent="0.2">
      <c r="A15" s="15" t="s">
        <v>6</v>
      </c>
      <c r="B15" s="20" t="str">
        <f>[11]Janeiro!$I$5</f>
        <v>NO</v>
      </c>
      <c r="C15" s="20" t="str">
        <f>[11]Janeiro!$I$6</f>
        <v>NO</v>
      </c>
      <c r="D15" s="20" t="str">
        <f>[11]Janeiro!$I$7</f>
        <v>NO</v>
      </c>
      <c r="E15" s="20" t="str">
        <f>[11]Janeiro!$I$8</f>
        <v>L</v>
      </c>
      <c r="F15" s="20" t="str">
        <f>[11]Janeiro!$I$9</f>
        <v>SE</v>
      </c>
      <c r="G15" s="20" t="str">
        <f>[11]Janeiro!$I$10</f>
        <v>L</v>
      </c>
      <c r="H15" s="20" t="str">
        <f>[11]Janeiro!$I$11</f>
        <v>NE</v>
      </c>
      <c r="I15" s="20" t="str">
        <f>[11]Janeiro!$I$12</f>
        <v>O</v>
      </c>
      <c r="J15" s="20" t="str">
        <f>[11]Janeiro!$I$13</f>
        <v>L</v>
      </c>
      <c r="K15" s="20" t="str">
        <f>[11]Janeiro!$I$14</f>
        <v>S</v>
      </c>
      <c r="L15" s="20" t="str">
        <f>[11]Janeiro!$I$15</f>
        <v>SO</v>
      </c>
      <c r="M15" s="20" t="str">
        <f>[11]Janeiro!$I$16</f>
        <v>S</v>
      </c>
      <c r="N15" s="20" t="str">
        <f>[11]Janeiro!$I$17</f>
        <v>NE</v>
      </c>
      <c r="O15" s="20" t="str">
        <f>[11]Janeiro!$I$18</f>
        <v>SE</v>
      </c>
      <c r="P15" s="20" t="str">
        <f>[11]Janeiro!$I$19</f>
        <v>S</v>
      </c>
      <c r="Q15" s="20" t="str">
        <f>[11]Janeiro!$I$20</f>
        <v>NE</v>
      </c>
      <c r="R15" s="20" t="str">
        <f>[11]Janeiro!$I$21</f>
        <v>SE</v>
      </c>
      <c r="S15" s="20" t="str">
        <f>[11]Janeiro!$I$22</f>
        <v>N</v>
      </c>
      <c r="T15" s="20" t="str">
        <f>[11]Janeiro!$I$23</f>
        <v>L</v>
      </c>
      <c r="U15" s="20" t="str">
        <f>[11]Janeiro!$I$24</f>
        <v>L</v>
      </c>
      <c r="V15" s="20" t="str">
        <f>[11]Janeiro!$I$25</f>
        <v>N</v>
      </c>
      <c r="W15" s="20" t="str">
        <f>[11]Janeiro!$I$26</f>
        <v>NE</v>
      </c>
      <c r="X15" s="20" t="str">
        <f>[11]Janeiro!$I$27</f>
        <v>NE</v>
      </c>
      <c r="Y15" s="20" t="str">
        <f>[11]Janeiro!$I$28</f>
        <v>L</v>
      </c>
      <c r="Z15" s="20" t="str">
        <f>[11]Janeiro!$I$29</f>
        <v>L</v>
      </c>
      <c r="AA15" s="20" t="str">
        <f>[11]Janeiro!$I$30</f>
        <v>NO</v>
      </c>
      <c r="AB15" s="20" t="str">
        <f>[11]Janeiro!$I$31</f>
        <v>S</v>
      </c>
      <c r="AC15" s="20" t="str">
        <f>[11]Janeiro!$I$32</f>
        <v>L</v>
      </c>
      <c r="AD15" s="20" t="str">
        <f>[11]Janeiro!$I$33</f>
        <v>SE</v>
      </c>
      <c r="AE15" s="20" t="str">
        <f>[11]Janeiro!$I$34</f>
        <v>L</v>
      </c>
      <c r="AF15" s="20" t="str">
        <f>[11]Janeiro!$I$35</f>
        <v>S</v>
      </c>
      <c r="AG15" s="49" t="str">
        <f>[11]Janeiro!$I$36</f>
        <v>L</v>
      </c>
      <c r="AH15" s="2"/>
    </row>
    <row r="16" spans="1:36" ht="13.5" customHeight="1" x14ac:dyDescent="0.2">
      <c r="A16" s="15" t="s">
        <v>7</v>
      </c>
      <c r="B16" s="23" t="str">
        <f>[12]Janeiro!$I$5</f>
        <v>N</v>
      </c>
      <c r="C16" s="23" t="str">
        <f>[12]Janeiro!$I$6</f>
        <v>N</v>
      </c>
      <c r="D16" s="23" t="str">
        <f>[12]Janeiro!$I$7</f>
        <v>N</v>
      </c>
      <c r="E16" s="23" t="str">
        <f>[12]Janeiro!$I$8</f>
        <v>SE</v>
      </c>
      <c r="F16" s="23" t="str">
        <f>[12]Janeiro!$I$9</f>
        <v>L</v>
      </c>
      <c r="G16" s="23" t="str">
        <f>[12]Janeiro!$I$10</f>
        <v>L</v>
      </c>
      <c r="H16" s="23" t="str">
        <f>[12]Janeiro!$I$11</f>
        <v>NE</v>
      </c>
      <c r="I16" s="23" t="str">
        <f>[12]Janeiro!$I$12</f>
        <v>N</v>
      </c>
      <c r="J16" s="23" t="str">
        <f>[12]Janeiro!$I$13</f>
        <v>NE</v>
      </c>
      <c r="K16" s="23" t="str">
        <f>[12]Janeiro!$I$14</f>
        <v>NE</v>
      </c>
      <c r="L16" s="23" t="str">
        <f>[12]Janeiro!$I$15</f>
        <v>N</v>
      </c>
      <c r="M16" s="23" t="str">
        <f>[12]Janeiro!$I$16</f>
        <v>S</v>
      </c>
      <c r="N16" s="23" t="str">
        <f>[12]Janeiro!$I$17</f>
        <v>N</v>
      </c>
      <c r="O16" s="23" t="str">
        <f>[12]Janeiro!$I$18</f>
        <v>N</v>
      </c>
      <c r="P16" s="23" t="str">
        <f>[12]Janeiro!$I$19</f>
        <v>N</v>
      </c>
      <c r="Q16" s="23" t="str">
        <f>[12]Janeiro!$I$20</f>
        <v>N</v>
      </c>
      <c r="R16" s="23" t="str">
        <f>[12]Janeiro!$I$21</f>
        <v>NE</v>
      </c>
      <c r="S16" s="23" t="str">
        <f>[12]Janeiro!$I$22</f>
        <v>N</v>
      </c>
      <c r="T16" s="20" t="str">
        <f>[12]Janeiro!$I$23</f>
        <v>N</v>
      </c>
      <c r="U16" s="20" t="str">
        <f>[12]Janeiro!$I$24</f>
        <v>NE</v>
      </c>
      <c r="V16" s="20" t="str">
        <f>[12]Janeiro!$I$25</f>
        <v>N</v>
      </c>
      <c r="W16" s="20" t="str">
        <f>[12]Janeiro!$I$26</f>
        <v>N</v>
      </c>
      <c r="X16" s="20" t="str">
        <f>[12]Janeiro!$I$27</f>
        <v>N</v>
      </c>
      <c r="Y16" s="20" t="str">
        <f>[12]Janeiro!$I$28</f>
        <v>N</v>
      </c>
      <c r="Z16" s="20" t="str">
        <f>[12]Janeiro!$I$29</f>
        <v>NO</v>
      </c>
      <c r="AA16" s="20" t="str">
        <f>[12]Janeiro!$I$30</f>
        <v>NE</v>
      </c>
      <c r="AB16" s="20" t="str">
        <f>[12]Janeiro!$I$31</f>
        <v>N</v>
      </c>
      <c r="AC16" s="20" t="str">
        <f>[12]Janeiro!$I$32</f>
        <v>NE</v>
      </c>
      <c r="AD16" s="20" t="str">
        <f>[12]Janeiro!$I$33</f>
        <v>N</v>
      </c>
      <c r="AE16" s="20" t="str">
        <f>[12]Janeiro!$I$34</f>
        <v>NE</v>
      </c>
      <c r="AF16" s="20" t="str">
        <f>[12]Janeiro!$I$35</f>
        <v>NE</v>
      </c>
      <c r="AG16" s="49" t="str">
        <f>[12]Janeiro!$I$36</f>
        <v>N</v>
      </c>
      <c r="AH16" s="2"/>
      <c r="AJ16" s="27" t="s">
        <v>54</v>
      </c>
    </row>
    <row r="17" spans="1:38" ht="12.75" customHeight="1" x14ac:dyDescent="0.2">
      <c r="A17" s="15" t="s">
        <v>8</v>
      </c>
      <c r="B17" s="23" t="str">
        <f>[13]Janeiro!$I$5</f>
        <v>NE</v>
      </c>
      <c r="C17" s="23" t="str">
        <f>[13]Janeiro!$I$6</f>
        <v>N</v>
      </c>
      <c r="D17" s="23" t="str">
        <f>[13]Janeiro!$I$7</f>
        <v>NO</v>
      </c>
      <c r="E17" s="23" t="str">
        <f>[13]Janeiro!$I$8</f>
        <v>SE</v>
      </c>
      <c r="F17" s="23" t="str">
        <f>[13]Janeiro!$I$9</f>
        <v>NE</v>
      </c>
      <c r="G17" s="23" t="str">
        <f>[13]Janeiro!$I$10</f>
        <v>NE</v>
      </c>
      <c r="H17" s="23" t="str">
        <f>[13]Janeiro!$I$11</f>
        <v>NE</v>
      </c>
      <c r="I17" s="23" t="str">
        <f>[13]Janeiro!$I$12</f>
        <v>NO</v>
      </c>
      <c r="J17" s="23" t="str">
        <f>[13]Janeiro!$I$13</f>
        <v>N</v>
      </c>
      <c r="K17" s="23" t="str">
        <f>[13]Janeiro!$I$14</f>
        <v>NE</v>
      </c>
      <c r="L17" s="23" t="str">
        <f>[13]Janeiro!$I$15</f>
        <v>N</v>
      </c>
      <c r="M17" s="23" t="str">
        <f>[13]Janeiro!$I$16</f>
        <v>S</v>
      </c>
      <c r="N17" s="23" t="str">
        <f>[13]Janeiro!$I$17</f>
        <v>N</v>
      </c>
      <c r="O17" s="23" t="str">
        <f>[13]Janeiro!$I$18</f>
        <v>NE</v>
      </c>
      <c r="P17" s="23" t="str">
        <f>[13]Janeiro!$I$19</f>
        <v>N</v>
      </c>
      <c r="Q17" s="20" t="str">
        <f>[13]Janeiro!$I$20</f>
        <v>NO</v>
      </c>
      <c r="R17" s="20" t="str">
        <f>[13]Janeiro!$I$21</f>
        <v>NE</v>
      </c>
      <c r="S17" s="20" t="str">
        <f>[13]Janeiro!$I$22</f>
        <v>NE</v>
      </c>
      <c r="T17" s="20" t="str">
        <f>[13]Janeiro!$I$23</f>
        <v>L</v>
      </c>
      <c r="U17" s="20" t="str">
        <f>[13]Janeiro!$I$24</f>
        <v>NE</v>
      </c>
      <c r="V17" s="20" t="str">
        <f>[13]Janeiro!$I$25</f>
        <v>NE</v>
      </c>
      <c r="W17" s="20" t="str">
        <f>[13]Janeiro!$I$26</f>
        <v>NE</v>
      </c>
      <c r="X17" s="20" t="str">
        <f>[13]Janeiro!$I$27</f>
        <v>N</v>
      </c>
      <c r="Y17" s="20" t="str">
        <f>[13]Janeiro!$I$28</f>
        <v>NO</v>
      </c>
      <c r="Z17" s="20" t="str">
        <f>[13]Janeiro!$I$29</f>
        <v>NO</v>
      </c>
      <c r="AA17" s="20" t="str">
        <f>[13]Janeiro!$I$30</f>
        <v>NE</v>
      </c>
      <c r="AB17" s="20" t="str">
        <f>[13]Janeiro!$I$31</f>
        <v>NE</v>
      </c>
      <c r="AC17" s="20" t="str">
        <f>[13]Janeiro!$I$32</f>
        <v>NE</v>
      </c>
      <c r="AD17" s="20" t="str">
        <f>[13]Janeiro!$I$33</f>
        <v>N</v>
      </c>
      <c r="AE17" s="20" t="str">
        <f>[13]Janeiro!$I$34</f>
        <v>NE</v>
      </c>
      <c r="AF17" s="20" t="str">
        <f>[13]Janeiro!$I$35</f>
        <v>O</v>
      </c>
      <c r="AG17" s="49" t="str">
        <f>[13]Janeiro!$I$36</f>
        <v>NE</v>
      </c>
      <c r="AH17" s="2"/>
      <c r="AJ17" s="27" t="s">
        <v>54</v>
      </c>
    </row>
    <row r="18" spans="1:38" ht="13.5" customHeight="1" x14ac:dyDescent="0.2">
      <c r="A18" s="15" t="s">
        <v>9</v>
      </c>
      <c r="B18" s="49" t="str">
        <f>[14]Janeiro!$I$5</f>
        <v>*</v>
      </c>
      <c r="C18" s="49" t="str">
        <f>[14]Janeiro!$I$6</f>
        <v>*</v>
      </c>
      <c r="D18" s="49" t="str">
        <f>[14]Janeiro!$I$7</f>
        <v>*</v>
      </c>
      <c r="E18" s="49" t="str">
        <f>[14]Janeiro!$I$8</f>
        <v>*</v>
      </c>
      <c r="F18" s="49" t="str">
        <f>[14]Janeiro!$I$9</f>
        <v>*</v>
      </c>
      <c r="G18" s="49" t="str">
        <f>[14]Janeiro!$I$10</f>
        <v>*</v>
      </c>
      <c r="H18" s="49" t="str">
        <f>[14]Janeiro!$I$11</f>
        <v>*</v>
      </c>
      <c r="I18" s="49" t="str">
        <f>[14]Janeiro!$I$12</f>
        <v>*</v>
      </c>
      <c r="J18" s="49" t="str">
        <f>[14]Janeiro!$I$13</f>
        <v>*</v>
      </c>
      <c r="K18" s="49" t="str">
        <f>[14]Janeiro!$I$14</f>
        <v>*</v>
      </c>
      <c r="L18" s="49" t="str">
        <f>[14]Janeiro!$I$15</f>
        <v>*</v>
      </c>
      <c r="M18" s="49" t="str">
        <f>[14]Janeiro!$I$16</f>
        <v>*</v>
      </c>
      <c r="N18" s="49" t="str">
        <f>[14]Janeiro!$I$17</f>
        <v>*</v>
      </c>
      <c r="O18" s="49" t="str">
        <f>[14]Janeiro!$I$18</f>
        <v>*</v>
      </c>
      <c r="P18" s="49" t="str">
        <f>[14]Janeiro!$I$19</f>
        <v>*</v>
      </c>
      <c r="Q18" s="49" t="str">
        <f>[14]Janeiro!$I$20</f>
        <v>*</v>
      </c>
      <c r="R18" s="49" t="str">
        <f>[14]Janeiro!$I$21</f>
        <v>*</v>
      </c>
      <c r="S18" s="49" t="str">
        <f>[14]Janeiro!$I$22</f>
        <v>*</v>
      </c>
      <c r="T18" s="53" t="str">
        <f>[14]Janeiro!$I$23</f>
        <v>*</v>
      </c>
      <c r="U18" s="53" t="str">
        <f>[14]Janeiro!$I$24</f>
        <v>*</v>
      </c>
      <c r="V18" s="53" t="str">
        <f>[14]Janeiro!$I$25</f>
        <v>*</v>
      </c>
      <c r="W18" s="53" t="str">
        <f>[14]Janeiro!$I$26</f>
        <v>*</v>
      </c>
      <c r="X18" s="53" t="str">
        <f>[14]Janeiro!$I$27</f>
        <v>*</v>
      </c>
      <c r="Y18" s="53" t="str">
        <f>[14]Janeiro!$I$28</f>
        <v>*</v>
      </c>
      <c r="Z18" s="53" t="str">
        <f>[14]Janeiro!$I$29</f>
        <v>*</v>
      </c>
      <c r="AA18" s="53" t="str">
        <f>[14]Janeiro!$I$30</f>
        <v>*</v>
      </c>
      <c r="AB18" s="53" t="str">
        <f>[14]Janeiro!$I$31</f>
        <v>*</v>
      </c>
      <c r="AC18" s="53" t="str">
        <f>[14]Janeiro!$I$32</f>
        <v>*</v>
      </c>
      <c r="AD18" s="53" t="str">
        <f>[14]Janeiro!$I$33</f>
        <v>*</v>
      </c>
      <c r="AE18" s="53" t="str">
        <f>[14]Janeiro!$I$34</f>
        <v>*</v>
      </c>
      <c r="AF18" s="53" t="str">
        <f>[14]Janeiro!$I$35</f>
        <v>*</v>
      </c>
      <c r="AG18" s="49" t="str">
        <f>[14]Janeiro!$I$36</f>
        <v>*</v>
      </c>
      <c r="AH18" s="2"/>
    </row>
    <row r="19" spans="1:38" ht="12.75" customHeight="1" x14ac:dyDescent="0.2">
      <c r="A19" s="15" t="s">
        <v>49</v>
      </c>
      <c r="B19" s="23" t="str">
        <f>[15]Janeiro!$I$5</f>
        <v>N</v>
      </c>
      <c r="C19" s="23" t="str">
        <f>[15]Janeiro!$I$6</f>
        <v>N</v>
      </c>
      <c r="D19" s="23" t="str">
        <f>[15]Janeiro!$I$7</f>
        <v>N</v>
      </c>
      <c r="E19" s="23" t="str">
        <f>[15]Janeiro!$I$8</f>
        <v>L</v>
      </c>
      <c r="F19" s="23" t="str">
        <f>[15]Janeiro!$I$9</f>
        <v>NE</v>
      </c>
      <c r="G19" s="23" t="str">
        <f>[15]Janeiro!$I$10</f>
        <v>SE</v>
      </c>
      <c r="H19" s="23" t="str">
        <f>[15]Janeiro!$I$11</f>
        <v>N</v>
      </c>
      <c r="I19" s="23" t="str">
        <f>[15]Janeiro!$I$12</f>
        <v>N</v>
      </c>
      <c r="J19" s="23" t="str">
        <f>[15]Janeiro!$I$13</f>
        <v>L</v>
      </c>
      <c r="K19" s="23" t="str">
        <f>[15]Janeiro!$I$14</f>
        <v>N</v>
      </c>
      <c r="L19" s="23" t="str">
        <f>[15]Janeiro!$I$15</f>
        <v>SE</v>
      </c>
      <c r="M19" s="23" t="str">
        <f>[15]Janeiro!$I$16</f>
        <v>O</v>
      </c>
      <c r="N19" s="23" t="str">
        <f>[15]Janeiro!$I$17</f>
        <v>N</v>
      </c>
      <c r="O19" s="23" t="str">
        <f>[15]Janeiro!$I$18</f>
        <v>N</v>
      </c>
      <c r="P19" s="23" t="str">
        <f>[15]Janeiro!$I$19</f>
        <v>N</v>
      </c>
      <c r="Q19" s="23" t="str">
        <f>[15]Janeiro!$I$20</f>
        <v>N</v>
      </c>
      <c r="R19" s="23" t="str">
        <f>[15]Janeiro!$I$21</f>
        <v>L</v>
      </c>
      <c r="S19" s="23" t="str">
        <f>[15]Janeiro!$I$22</f>
        <v>N</v>
      </c>
      <c r="T19" s="20" t="str">
        <f>[15]Janeiro!$I$23</f>
        <v>NE</v>
      </c>
      <c r="U19" s="20" t="str">
        <f>[15]Janeiro!$I$24</f>
        <v>N</v>
      </c>
      <c r="V19" s="20" t="str">
        <f>[15]Janeiro!$I$25</f>
        <v>N</v>
      </c>
      <c r="W19" s="20" t="str">
        <f>[15]Janeiro!$I$26</f>
        <v>N</v>
      </c>
      <c r="X19" s="20" t="str">
        <f>[15]Janeiro!$I$27</f>
        <v>N</v>
      </c>
      <c r="Y19" s="20" t="str">
        <f>[15]Janeiro!$I$28</f>
        <v>N</v>
      </c>
      <c r="Z19" s="20" t="str">
        <f>[15]Janeiro!$I$29</f>
        <v>N</v>
      </c>
      <c r="AA19" s="20" t="str">
        <f>[15]Janeiro!$I$30</f>
        <v>L</v>
      </c>
      <c r="AB19" s="20" t="str">
        <f>[15]Janeiro!$I$31</f>
        <v>N</v>
      </c>
      <c r="AC19" s="20" t="str">
        <f>[15]Janeiro!$I$32</f>
        <v>N</v>
      </c>
      <c r="AD19" s="20" t="str">
        <f>[15]Janeiro!$I$33</f>
        <v>NE</v>
      </c>
      <c r="AE19" s="20" t="str">
        <f>[15]Janeiro!$I$34</f>
        <v>SE</v>
      </c>
      <c r="AF19" s="20" t="str">
        <f>[15]Janeiro!$I$35</f>
        <v>SE</v>
      </c>
      <c r="AG19" s="49" t="str">
        <f>[15]Janeiro!$I$36</f>
        <v>N</v>
      </c>
      <c r="AH19" s="2"/>
    </row>
    <row r="20" spans="1:38" ht="12.75" customHeight="1" x14ac:dyDescent="0.2">
      <c r="A20" s="15" t="s">
        <v>10</v>
      </c>
      <c r="B20" s="17" t="str">
        <f>[16]Janeiro!$I$5</f>
        <v>N</v>
      </c>
      <c r="C20" s="17" t="str">
        <f>[16]Janeiro!$I$6</f>
        <v>N</v>
      </c>
      <c r="D20" s="17" t="str">
        <f>[16]Janeiro!$I$7</f>
        <v>N</v>
      </c>
      <c r="E20" s="17" t="str">
        <f>[16]Janeiro!$I$8</f>
        <v>SE</v>
      </c>
      <c r="F20" s="17" t="str">
        <f>[16]Janeiro!$I$9</f>
        <v>NE</v>
      </c>
      <c r="G20" s="17" t="str">
        <f>[16]Janeiro!$I$10</f>
        <v>L</v>
      </c>
      <c r="H20" s="17" t="str">
        <f>[16]Janeiro!$I$11</f>
        <v>N</v>
      </c>
      <c r="I20" s="17" t="str">
        <f>[16]Janeiro!$I$12</f>
        <v>NO</v>
      </c>
      <c r="J20" s="17" t="str">
        <f>[16]Janeiro!$I$13</f>
        <v>N</v>
      </c>
      <c r="K20" s="17" t="str">
        <f>[16]Janeiro!$I$14</f>
        <v>NE</v>
      </c>
      <c r="L20" s="17" t="str">
        <f>[16]Janeiro!$I$15</f>
        <v>N</v>
      </c>
      <c r="M20" s="17" t="str">
        <f>[16]Janeiro!$I$16</f>
        <v>NO</v>
      </c>
      <c r="N20" s="17" t="str">
        <f>[16]Janeiro!$I$17</f>
        <v>N</v>
      </c>
      <c r="O20" s="17" t="str">
        <f>[16]Janeiro!$I$18</f>
        <v>N</v>
      </c>
      <c r="P20" s="17" t="str">
        <f>[16]Janeiro!$I$19</f>
        <v>N</v>
      </c>
      <c r="Q20" s="17" t="str">
        <f>[16]Janeiro!$I$20</f>
        <v>N</v>
      </c>
      <c r="R20" s="17" t="str">
        <f>[16]Janeiro!$I$21</f>
        <v>NE</v>
      </c>
      <c r="S20" s="17" t="str">
        <f>[16]Janeiro!$I$22</f>
        <v>NE</v>
      </c>
      <c r="T20" s="20" t="str">
        <f>[16]Janeiro!$I$23</f>
        <v>L</v>
      </c>
      <c r="U20" s="20" t="str">
        <f>[16]Janeiro!$I$24</f>
        <v>NE</v>
      </c>
      <c r="V20" s="20" t="str">
        <f>[16]Janeiro!$I$25</f>
        <v>N</v>
      </c>
      <c r="W20" s="20" t="str">
        <f>[16]Janeiro!$I$26</f>
        <v>N</v>
      </c>
      <c r="X20" s="20" t="str">
        <f>[16]Janeiro!$I$27</f>
        <v>N</v>
      </c>
      <c r="Y20" s="20" t="str">
        <f>[16]Janeiro!$I$28</f>
        <v>N</v>
      </c>
      <c r="Z20" s="20" t="str">
        <f>[16]Janeiro!$I$29</f>
        <v>O</v>
      </c>
      <c r="AA20" s="20" t="str">
        <f>[16]Janeiro!$I$30</f>
        <v>N</v>
      </c>
      <c r="AB20" s="20" t="str">
        <f>[16]Janeiro!$I$31</f>
        <v>N</v>
      </c>
      <c r="AC20" s="20" t="str">
        <f>[16]Janeiro!$I$32</f>
        <v>NE</v>
      </c>
      <c r="AD20" s="20" t="str">
        <f>[16]Janeiro!$I$33</f>
        <v>NE</v>
      </c>
      <c r="AE20" s="20" t="str">
        <f>[16]Janeiro!$I$34</f>
        <v>N</v>
      </c>
      <c r="AF20" s="20" t="str">
        <f>[16]Janeiro!$I$35</f>
        <v>N</v>
      </c>
      <c r="AG20" s="49" t="str">
        <f>[16]Janeiro!$I$36</f>
        <v>N</v>
      </c>
      <c r="AH20" s="2"/>
    </row>
    <row r="21" spans="1:38" ht="13.5" customHeight="1" x14ac:dyDescent="0.2">
      <c r="A21" s="15" t="s">
        <v>11</v>
      </c>
      <c r="B21" s="23" t="str">
        <f>[17]Janeiro!$I$5</f>
        <v>L</v>
      </c>
      <c r="C21" s="23" t="str">
        <f>[17]Janeiro!$I$6</f>
        <v>L</v>
      </c>
      <c r="D21" s="23" t="str">
        <f>[17]Janeiro!$I$7</f>
        <v>L</v>
      </c>
      <c r="E21" s="23" t="str">
        <f>[17]Janeiro!$I$8</f>
        <v>SO</v>
      </c>
      <c r="F21" s="23" t="str">
        <f>[17]Janeiro!$I$9</f>
        <v>SO</v>
      </c>
      <c r="G21" s="23" t="str">
        <f>[17]Janeiro!$I$10</f>
        <v>SO</v>
      </c>
      <c r="H21" s="23" t="str">
        <f>[17]Janeiro!$I$11</f>
        <v>SO</v>
      </c>
      <c r="I21" s="23" t="str">
        <f>[17]Janeiro!$I$12</f>
        <v>NE</v>
      </c>
      <c r="J21" s="23" t="str">
        <f>[17]Janeiro!$I$13</f>
        <v>SO</v>
      </c>
      <c r="K21" s="23" t="str">
        <f>[17]Janeiro!$I$14</f>
        <v>NE</v>
      </c>
      <c r="L21" s="23" t="str">
        <f>[17]Janeiro!$I$15</f>
        <v>NE</v>
      </c>
      <c r="M21" s="23" t="str">
        <f>[17]Janeiro!$I$16</f>
        <v>NE</v>
      </c>
      <c r="N21" s="23" t="str">
        <f>[17]Janeiro!$I$17</f>
        <v>L</v>
      </c>
      <c r="O21" s="23" t="str">
        <f>[17]Janeiro!$I$18</f>
        <v>S</v>
      </c>
      <c r="P21" s="23" t="str">
        <f>[17]Janeiro!$I$19</f>
        <v>NE</v>
      </c>
      <c r="Q21" s="23" t="str">
        <f>[17]Janeiro!$I$20</f>
        <v>NE</v>
      </c>
      <c r="R21" s="23" t="str">
        <f>[17]Janeiro!$I$21</f>
        <v>SO</v>
      </c>
      <c r="S21" s="23" t="str">
        <f>[17]Janeiro!$I$22</f>
        <v>SO</v>
      </c>
      <c r="T21" s="20" t="str">
        <f>[17]Janeiro!$I$23</f>
        <v>NE</v>
      </c>
      <c r="U21" s="20" t="str">
        <f>[17]Janeiro!$I$24</f>
        <v>NE</v>
      </c>
      <c r="V21" s="20" t="str">
        <f>[17]Janeiro!$I$25</f>
        <v>L</v>
      </c>
      <c r="W21" s="20" t="str">
        <f>[17]Janeiro!$I$26</f>
        <v>L</v>
      </c>
      <c r="X21" s="20" t="str">
        <f>[17]Janeiro!$I$27</f>
        <v>L</v>
      </c>
      <c r="Y21" s="20" t="str">
        <f>[17]Janeiro!$I$28</f>
        <v>L</v>
      </c>
      <c r="Z21" s="20" t="str">
        <f>[17]Janeiro!$I$29</f>
        <v>NE</v>
      </c>
      <c r="AA21" s="20" t="str">
        <f>[17]Janeiro!$I$30</f>
        <v>NE</v>
      </c>
      <c r="AB21" s="20" t="str">
        <f>[17]Janeiro!$I$31</f>
        <v>NE</v>
      </c>
      <c r="AC21" s="20" t="str">
        <f>[17]Janeiro!$I$32</f>
        <v>NE</v>
      </c>
      <c r="AD21" s="20" t="str">
        <f>[17]Janeiro!$I$33</f>
        <v>NE</v>
      </c>
      <c r="AE21" s="20" t="str">
        <f>[17]Janeiro!$I$34</f>
        <v>NE</v>
      </c>
      <c r="AF21" s="20" t="str">
        <f>[17]Janeiro!$I$35</f>
        <v>NE</v>
      </c>
      <c r="AG21" s="49" t="str">
        <f>[17]Janeiro!$I$36</f>
        <v>NE</v>
      </c>
      <c r="AH21" s="2"/>
    </row>
    <row r="22" spans="1:38" ht="13.5" customHeight="1" x14ac:dyDescent="0.2">
      <c r="A22" s="15" t="s">
        <v>12</v>
      </c>
      <c r="B22" s="23" t="str">
        <f>[18]Janeiro!$I$5</f>
        <v>N</v>
      </c>
      <c r="C22" s="23" t="str">
        <f>[18]Janeiro!$I$6</f>
        <v>N</v>
      </c>
      <c r="D22" s="23" t="str">
        <f>[18]Janeiro!$I$7</f>
        <v>N</v>
      </c>
      <c r="E22" s="23" t="str">
        <f>[18]Janeiro!$I$8</f>
        <v>SO</v>
      </c>
      <c r="F22" s="23" t="str">
        <f>[18]Janeiro!$I$9</f>
        <v>SO</v>
      </c>
      <c r="G22" s="23" t="str">
        <f>[18]Janeiro!$I$10</f>
        <v>S</v>
      </c>
      <c r="H22" s="23" t="str">
        <f>[18]Janeiro!$I$11</f>
        <v>N</v>
      </c>
      <c r="I22" s="23" t="str">
        <f>[18]Janeiro!$I$12</f>
        <v>N</v>
      </c>
      <c r="J22" s="23" t="str">
        <f>[18]Janeiro!$I$13</f>
        <v>N</v>
      </c>
      <c r="K22" s="23" t="str">
        <f>[18]Janeiro!$I$14</f>
        <v>NE</v>
      </c>
      <c r="L22" s="23" t="str">
        <f>[18]Janeiro!$I$15</f>
        <v>N</v>
      </c>
      <c r="M22" s="23" t="str">
        <f>[18]Janeiro!$I$16</f>
        <v>O</v>
      </c>
      <c r="N22" s="23" t="str">
        <f>[18]Janeiro!$I$17</f>
        <v>NE</v>
      </c>
      <c r="O22" s="23" t="str">
        <f>[18]Janeiro!$I$18</f>
        <v>SE</v>
      </c>
      <c r="P22" s="23" t="str">
        <f>[18]Janeiro!$I$19</f>
        <v>L</v>
      </c>
      <c r="Q22" s="23" t="str">
        <f>[18]Janeiro!$I$20</f>
        <v>N</v>
      </c>
      <c r="R22" s="23" t="str">
        <f>[18]Janeiro!$I$21</f>
        <v>SE</v>
      </c>
      <c r="S22" s="23" t="str">
        <f>[18]Janeiro!$I$22</f>
        <v>N</v>
      </c>
      <c r="T22" s="23" t="str">
        <f>[18]Janeiro!$I$23</f>
        <v>NE</v>
      </c>
      <c r="U22" s="23" t="str">
        <f>[18]Janeiro!$I$24</f>
        <v>NE</v>
      </c>
      <c r="V22" s="23" t="str">
        <f>[18]Janeiro!$I$25</f>
        <v>N</v>
      </c>
      <c r="W22" s="23" t="str">
        <f>[18]Janeiro!$I$26</f>
        <v>N</v>
      </c>
      <c r="X22" s="23" t="str">
        <f>[18]Janeiro!$I$27</f>
        <v>N</v>
      </c>
      <c r="Y22" s="23" t="str">
        <f>[18]Janeiro!$I$28</f>
        <v>N</v>
      </c>
      <c r="Z22" s="23" t="str">
        <f>[18]Janeiro!$I$29</f>
        <v>N</v>
      </c>
      <c r="AA22" s="23" t="str">
        <f>[18]Janeiro!$I$30</f>
        <v>NE</v>
      </c>
      <c r="AB22" s="23" t="str">
        <f>[18]Janeiro!$I$31</f>
        <v>NE</v>
      </c>
      <c r="AC22" s="23" t="str">
        <f>[18]Janeiro!$I$32</f>
        <v>NE</v>
      </c>
      <c r="AD22" s="23" t="str">
        <f>[18]Janeiro!$I$33</f>
        <v>NE</v>
      </c>
      <c r="AE22" s="23" t="str">
        <f>[18]Janeiro!$I$34</f>
        <v>NE</v>
      </c>
      <c r="AF22" s="23" t="str">
        <f>[18]Janeiro!$I$35</f>
        <v>N</v>
      </c>
      <c r="AG22" s="49" t="str">
        <f>[18]Janeiro!$I$36</f>
        <v>N</v>
      </c>
      <c r="AH22" s="2"/>
      <c r="AL22" s="27" t="s">
        <v>54</v>
      </c>
    </row>
    <row r="23" spans="1:38" ht="13.5" customHeight="1" x14ac:dyDescent="0.2">
      <c r="A23" s="15" t="s">
        <v>13</v>
      </c>
      <c r="B23" s="20" t="str">
        <f>[19]Janeiro!$I$5</f>
        <v>S</v>
      </c>
      <c r="C23" s="20" t="str">
        <f>[19]Janeiro!$I$6</f>
        <v>S</v>
      </c>
      <c r="D23" s="20" t="str">
        <f>[19]Janeiro!$I$7</f>
        <v>SE</v>
      </c>
      <c r="E23" s="20" t="str">
        <f>[19]Janeiro!$I$8</f>
        <v>L</v>
      </c>
      <c r="F23" s="20" t="str">
        <f>[19]Janeiro!$I$9</f>
        <v>N</v>
      </c>
      <c r="G23" s="20" t="str">
        <f>[19]Janeiro!$I$10</f>
        <v>SO</v>
      </c>
      <c r="H23" s="20" t="str">
        <f>[19]Janeiro!$I$11</f>
        <v>S</v>
      </c>
      <c r="I23" s="20" t="str">
        <f>[19]Janeiro!$I$12</f>
        <v>S</v>
      </c>
      <c r="J23" s="20" t="str">
        <f>[19]Janeiro!$I$13</f>
        <v>S</v>
      </c>
      <c r="K23" s="20" t="str">
        <f>[19]Janeiro!$I$14</f>
        <v>S</v>
      </c>
      <c r="L23" s="20" t="str">
        <f>[19]Janeiro!$I$15</f>
        <v>S</v>
      </c>
      <c r="M23" s="20" t="str">
        <f>[19]Janeiro!$I$16</f>
        <v>SO</v>
      </c>
      <c r="N23" s="20" t="str">
        <f>[19]Janeiro!$I$17</f>
        <v>S</v>
      </c>
      <c r="O23" s="20" t="str">
        <f>[19]Janeiro!$I$18</f>
        <v>SO</v>
      </c>
      <c r="P23" s="20" t="str">
        <f>[19]Janeiro!$I$19</f>
        <v>SO</v>
      </c>
      <c r="Q23" s="20" t="str">
        <f>[19]Janeiro!$I$20</f>
        <v>S</v>
      </c>
      <c r="R23" s="20" t="str">
        <f>[19]Janeiro!$I$21</f>
        <v>SE</v>
      </c>
      <c r="S23" s="20" t="str">
        <f>[19]Janeiro!$I$22</f>
        <v>S</v>
      </c>
      <c r="T23" s="20" t="str">
        <f>[19]Janeiro!$I$23</f>
        <v>S</v>
      </c>
      <c r="U23" s="20" t="str">
        <f>[19]Janeiro!$I$24</f>
        <v>S</v>
      </c>
      <c r="V23" s="20" t="str">
        <f>[19]Janeiro!$I$25</f>
        <v>S</v>
      </c>
      <c r="W23" s="20" t="str">
        <f>[19]Janeiro!$I$26</f>
        <v>S</v>
      </c>
      <c r="X23" s="20" t="str">
        <f>[19]Janeiro!$I$27</f>
        <v>S</v>
      </c>
      <c r="Y23" s="20" t="str">
        <f>[19]Janeiro!$I$28</f>
        <v>S</v>
      </c>
      <c r="Z23" s="20" t="str">
        <f>[19]Janeiro!$I$29</f>
        <v>SE</v>
      </c>
      <c r="AA23" s="20" t="str">
        <f>[19]Janeiro!$I$30</f>
        <v>N</v>
      </c>
      <c r="AB23" s="20" t="str">
        <f>[19]Janeiro!$I$31</f>
        <v>S</v>
      </c>
      <c r="AC23" s="20" t="str">
        <f>[19]Janeiro!$I$32</f>
        <v>SO</v>
      </c>
      <c r="AD23" s="20" t="str">
        <f>[19]Janeiro!$I$33</f>
        <v>S</v>
      </c>
      <c r="AE23" s="20" t="str">
        <f>[19]Janeiro!$I$34</f>
        <v>O</v>
      </c>
      <c r="AF23" s="20" t="str">
        <f>[19]Janeiro!$I$35</f>
        <v>S</v>
      </c>
      <c r="AG23" s="49" t="str">
        <f>[19]Janeiro!$I$36</f>
        <v>S</v>
      </c>
      <c r="AH23" s="2"/>
    </row>
    <row r="24" spans="1:38" ht="13.5" customHeight="1" x14ac:dyDescent="0.2">
      <c r="A24" s="15" t="s">
        <v>14</v>
      </c>
      <c r="B24" s="23" t="str">
        <f>[20]Janeiro!$I$5</f>
        <v>N</v>
      </c>
      <c r="C24" s="23" t="str">
        <f>[20]Janeiro!$I$6</f>
        <v>NE</v>
      </c>
      <c r="D24" s="23" t="str">
        <f>[20]Janeiro!$I$7</f>
        <v>N</v>
      </c>
      <c r="E24" s="23" t="str">
        <f>[20]Janeiro!$I$8</f>
        <v>S</v>
      </c>
      <c r="F24" s="23" t="str">
        <f>[20]Janeiro!$I$9</f>
        <v>S</v>
      </c>
      <c r="G24" s="23" t="str">
        <f>[20]Janeiro!$I$10</f>
        <v>SO</v>
      </c>
      <c r="H24" s="23" t="str">
        <f>[20]Janeiro!$I$11</f>
        <v>O</v>
      </c>
      <c r="I24" s="23" t="str">
        <f>[20]Janeiro!$I$12</f>
        <v>L</v>
      </c>
      <c r="J24" s="23" t="str">
        <f>[20]Janeiro!$I$13</f>
        <v>O</v>
      </c>
      <c r="K24" s="23" t="str">
        <f>[20]Janeiro!$I$14</f>
        <v>L</v>
      </c>
      <c r="L24" s="23" t="str">
        <f>[20]Janeiro!$I$15</f>
        <v>N</v>
      </c>
      <c r="M24" s="23" t="str">
        <f>[20]Janeiro!$I$16</f>
        <v>SO</v>
      </c>
      <c r="N24" s="23" t="str">
        <f>[20]Janeiro!$I$17</f>
        <v>NE</v>
      </c>
      <c r="O24" s="23" t="str">
        <f>[20]Janeiro!$I$18</f>
        <v>SO</v>
      </c>
      <c r="P24" s="23" t="str">
        <f>[20]Janeiro!$I$19</f>
        <v>N</v>
      </c>
      <c r="Q24" s="23" t="str">
        <f>[20]Janeiro!$I$20</f>
        <v>SO</v>
      </c>
      <c r="R24" s="23" t="str">
        <f>[20]Janeiro!$I$21</f>
        <v>N</v>
      </c>
      <c r="S24" s="23" t="str">
        <f>[20]Janeiro!$I$22</f>
        <v>N</v>
      </c>
      <c r="T24" s="23" t="str">
        <f>[20]Janeiro!$I$23</f>
        <v>L</v>
      </c>
      <c r="U24" s="23" t="str">
        <f>[20]Janeiro!$I$24</f>
        <v>L</v>
      </c>
      <c r="V24" s="23" t="str">
        <f>[20]Janeiro!$I$25</f>
        <v>N</v>
      </c>
      <c r="W24" s="23" t="str">
        <f>[20]Janeiro!$I$26</f>
        <v>N</v>
      </c>
      <c r="X24" s="23" t="str">
        <f>[20]Janeiro!$I$27</f>
        <v>N</v>
      </c>
      <c r="Y24" s="23" t="str">
        <f>[20]Janeiro!$I$28</f>
        <v>N</v>
      </c>
      <c r="Z24" s="23" t="str">
        <f>[20]Janeiro!$I$29</f>
        <v>NE</v>
      </c>
      <c r="AA24" s="23" t="str">
        <f>[20]Janeiro!$I$30</f>
        <v>SO</v>
      </c>
      <c r="AB24" s="23" t="str">
        <f>[20]Janeiro!$I$31</f>
        <v>S</v>
      </c>
      <c r="AC24" s="23" t="str">
        <f>[20]Janeiro!$I$32</f>
        <v>L</v>
      </c>
      <c r="AD24" s="23" t="str">
        <f>[20]Janeiro!$I$33</f>
        <v>NE</v>
      </c>
      <c r="AE24" s="23" t="str">
        <f>[20]Janeiro!$I$34</f>
        <v>NE</v>
      </c>
      <c r="AF24" s="23" t="str">
        <f>[20]Janeiro!$I$35</f>
        <v>NE</v>
      </c>
      <c r="AG24" s="49" t="str">
        <f>[20]Janeiro!$I$36</f>
        <v>N</v>
      </c>
      <c r="AH24" s="2"/>
    </row>
    <row r="25" spans="1:38" ht="12.75" customHeight="1" x14ac:dyDescent="0.2">
      <c r="A25" s="15" t="s">
        <v>15</v>
      </c>
      <c r="B25" s="23" t="str">
        <f>[21]Janeiro!$I$5</f>
        <v>N</v>
      </c>
      <c r="C25" s="23" t="str">
        <f>[21]Janeiro!$I$6</f>
        <v>N</v>
      </c>
      <c r="D25" s="23" t="str">
        <f>[21]Janeiro!$I$7</f>
        <v>N</v>
      </c>
      <c r="E25" s="23" t="str">
        <f>[21]Janeiro!$I$8</f>
        <v>NE</v>
      </c>
      <c r="F25" s="23" t="str">
        <f>[21]Janeiro!$I$9</f>
        <v>NE</v>
      </c>
      <c r="G25" s="23" t="str">
        <f>[21]Janeiro!$I$10</f>
        <v>NE</v>
      </c>
      <c r="H25" s="23" t="str">
        <f>[21]Janeiro!$I$11</f>
        <v>NE</v>
      </c>
      <c r="I25" s="23" t="str">
        <f>[21]Janeiro!$I$12</f>
        <v>NO</v>
      </c>
      <c r="J25" s="23" t="str">
        <f>[21]Janeiro!$I$13</f>
        <v>NE</v>
      </c>
      <c r="K25" s="23" t="str">
        <f>[21]Janeiro!$I$14</f>
        <v>NE</v>
      </c>
      <c r="L25" s="23" t="str">
        <f>[21]Janeiro!$I$15</f>
        <v>N</v>
      </c>
      <c r="M25" s="23" t="str">
        <f>[21]Janeiro!$I$16</f>
        <v>NE</v>
      </c>
      <c r="N25" s="23" t="str">
        <f>[21]Janeiro!$I$17</f>
        <v>NE</v>
      </c>
      <c r="O25" s="23" t="str">
        <f>[21]Janeiro!$I$18</f>
        <v>NE</v>
      </c>
      <c r="P25" s="23" t="str">
        <f>[21]Janeiro!$I$19</f>
        <v>NO</v>
      </c>
      <c r="Q25" s="23" t="str">
        <f>[21]Janeiro!$I$20</f>
        <v>NE</v>
      </c>
      <c r="R25" s="23" t="str">
        <f>[21]Janeiro!$I$21</f>
        <v>NE</v>
      </c>
      <c r="S25" s="23" t="str">
        <f>[21]Janeiro!$I$22</f>
        <v>NE</v>
      </c>
      <c r="T25" s="23" t="str">
        <f>[21]Janeiro!$I$23</f>
        <v>NE</v>
      </c>
      <c r="U25" s="23" t="str">
        <f>[21]Janeiro!$I$24</f>
        <v>NE</v>
      </c>
      <c r="V25" s="23" t="str">
        <f>[21]Janeiro!$I$25</f>
        <v>N</v>
      </c>
      <c r="W25" s="23" t="str">
        <f>[21]Janeiro!$I$26</f>
        <v>N</v>
      </c>
      <c r="X25" s="23" t="str">
        <f>[21]Janeiro!$I$27</f>
        <v>N</v>
      </c>
      <c r="Y25" s="23" t="str">
        <f>[21]Janeiro!$I$28</f>
        <v>N</v>
      </c>
      <c r="Z25" s="23" t="str">
        <f>[21]Janeiro!$I$29</f>
        <v>N</v>
      </c>
      <c r="AA25" s="23" t="str">
        <f>[21]Janeiro!$I$30</f>
        <v>NE</v>
      </c>
      <c r="AB25" s="23" t="str">
        <f>[21]Janeiro!$I$31</f>
        <v>NE</v>
      </c>
      <c r="AC25" s="23" t="str">
        <f>[21]Janeiro!$I$32</f>
        <v>NE</v>
      </c>
      <c r="AD25" s="23" t="str">
        <f>[21]Janeiro!$I$33</f>
        <v>N</v>
      </c>
      <c r="AE25" s="23" t="str">
        <f>[21]Janeiro!$I$34</f>
        <v>NE</v>
      </c>
      <c r="AF25" s="23" t="str">
        <f>[21]Janeiro!$I$35</f>
        <v>NE</v>
      </c>
      <c r="AG25" s="49" t="str">
        <f>[21]Janeiro!$I$36</f>
        <v>NE</v>
      </c>
      <c r="AH25" s="2"/>
    </row>
    <row r="26" spans="1:38" ht="12.75" customHeight="1" x14ac:dyDescent="0.2">
      <c r="A26" s="15" t="s">
        <v>16</v>
      </c>
      <c r="B26" s="54" t="str">
        <f>[22]Janeiro!$I$5</f>
        <v>*</v>
      </c>
      <c r="C26" s="54" t="str">
        <f>[22]Janeiro!$I$6</f>
        <v>*</v>
      </c>
      <c r="D26" s="54" t="str">
        <f>[22]Janeiro!$I$7</f>
        <v>*</v>
      </c>
      <c r="E26" s="54" t="str">
        <f>[22]Janeiro!$I$8</f>
        <v>*</v>
      </c>
      <c r="F26" s="54" t="str">
        <f>[22]Janeiro!$I$9</f>
        <v>*</v>
      </c>
      <c r="G26" s="54" t="str">
        <f>[22]Janeiro!$I$10</f>
        <v>*</v>
      </c>
      <c r="H26" s="54" t="str">
        <f>[22]Janeiro!$I$11</f>
        <v>*</v>
      </c>
      <c r="I26" s="54" t="str">
        <f>[22]Janeiro!$I$12</f>
        <v>*</v>
      </c>
      <c r="J26" s="54" t="str">
        <f>[22]Janeiro!$I$13</f>
        <v>*</v>
      </c>
      <c r="K26" s="54" t="str">
        <f>[22]Janeiro!$I$14</f>
        <v>*</v>
      </c>
      <c r="L26" s="54" t="str">
        <f>[22]Janeiro!$I$15</f>
        <v>*</v>
      </c>
      <c r="M26" s="54" t="str">
        <f>[22]Janeiro!$I$16</f>
        <v>*</v>
      </c>
      <c r="N26" s="54" t="str">
        <f>[22]Janeiro!$I$17</f>
        <v>*</v>
      </c>
      <c r="O26" s="54" t="str">
        <f>[22]Janeiro!$I$18</f>
        <v>*</v>
      </c>
      <c r="P26" s="54" t="str">
        <f>[22]Janeiro!$I$19</f>
        <v>*</v>
      </c>
      <c r="Q26" s="54" t="str">
        <f>[22]Janeiro!$I$20</f>
        <v>*</v>
      </c>
      <c r="R26" s="54" t="str">
        <f>[22]Janeiro!$I$21</f>
        <v>*</v>
      </c>
      <c r="S26" s="54" t="str">
        <f>[22]Janeiro!$I$22</f>
        <v>*</v>
      </c>
      <c r="T26" s="54" t="str">
        <f>[22]Janeiro!$I$23</f>
        <v>*</v>
      </c>
      <c r="U26" s="54" t="str">
        <f>[22]Janeiro!$I$24</f>
        <v>*</v>
      </c>
      <c r="V26" s="54" t="str">
        <f>[22]Janeiro!$I$25</f>
        <v>*</v>
      </c>
      <c r="W26" s="54" t="str">
        <f>[22]Janeiro!$I$26</f>
        <v>*</v>
      </c>
      <c r="X26" s="54" t="str">
        <f>[22]Janeiro!$I$27</f>
        <v>*</v>
      </c>
      <c r="Y26" s="54" t="str">
        <f>[22]Janeiro!$I$28</f>
        <v>*</v>
      </c>
      <c r="Z26" s="54" t="str">
        <f>[22]Janeiro!$I$29</f>
        <v>*</v>
      </c>
      <c r="AA26" s="54" t="str">
        <f>[22]Janeiro!$I$30</f>
        <v>*</v>
      </c>
      <c r="AB26" s="54" t="str">
        <f>[22]Janeiro!$I$31</f>
        <v>*</v>
      </c>
      <c r="AC26" s="54" t="str">
        <f>[22]Janeiro!$I$32</f>
        <v>*</v>
      </c>
      <c r="AD26" s="54" t="str">
        <f>[22]Janeiro!$I$33</f>
        <v>*</v>
      </c>
      <c r="AE26" s="54" t="str">
        <f>[22]Janeiro!$I$34</f>
        <v>*</v>
      </c>
      <c r="AF26" s="54" t="str">
        <f>[22]Janeiro!$I$35</f>
        <v>*</v>
      </c>
      <c r="AG26" s="49" t="str">
        <f>[22]Janeiro!$I$36</f>
        <v>*</v>
      </c>
      <c r="AH26" s="2"/>
    </row>
    <row r="27" spans="1:38" ht="12" customHeight="1" x14ac:dyDescent="0.2">
      <c r="A27" s="15" t="s">
        <v>17</v>
      </c>
      <c r="B27" s="23" t="str">
        <f>[23]Janeiro!$I$5</f>
        <v>NO</v>
      </c>
      <c r="C27" s="23" t="str">
        <f>[23]Janeiro!$I$6</f>
        <v>NO</v>
      </c>
      <c r="D27" s="23" t="str">
        <f>[23]Janeiro!$I$7</f>
        <v>O</v>
      </c>
      <c r="E27" s="23" t="str">
        <f>[23]Janeiro!$I$8</f>
        <v>L</v>
      </c>
      <c r="F27" s="23" t="str">
        <f>[23]Janeiro!$I$9</f>
        <v>NE</v>
      </c>
      <c r="G27" s="23" t="str">
        <f>[23]Janeiro!$I$10</f>
        <v>L</v>
      </c>
      <c r="H27" s="23" t="str">
        <f>[23]Janeiro!$I$11</f>
        <v>L</v>
      </c>
      <c r="I27" s="23" t="str">
        <f>[23]Janeiro!$I$12</f>
        <v>O</v>
      </c>
      <c r="J27" s="23" t="str">
        <f>[23]Janeiro!$I$13</f>
        <v>NO</v>
      </c>
      <c r="K27" s="23" t="str">
        <f>[23]Janeiro!$I$14</f>
        <v>NO</v>
      </c>
      <c r="L27" s="23" t="str">
        <f>[23]Janeiro!$I$15</f>
        <v>O</v>
      </c>
      <c r="M27" s="23" t="str">
        <f>[23]Janeiro!$I$16</f>
        <v>S</v>
      </c>
      <c r="N27" s="23" t="str">
        <f>[23]Janeiro!$I$17</f>
        <v>NO</v>
      </c>
      <c r="O27" s="23" t="str">
        <f>[23]Janeiro!$I$18</f>
        <v>O</v>
      </c>
      <c r="P27" s="23" t="str">
        <f>[23]Janeiro!$I$19</f>
        <v>NE</v>
      </c>
      <c r="Q27" s="23" t="str">
        <f>[23]Janeiro!$I$20</f>
        <v>N</v>
      </c>
      <c r="R27" s="23" t="str">
        <f>[23]Janeiro!$I$21</f>
        <v>N</v>
      </c>
      <c r="S27" s="23" t="str">
        <f>[23]Janeiro!$I$22</f>
        <v>NE</v>
      </c>
      <c r="T27" s="23" t="str">
        <f>[23]Janeiro!$I$23</f>
        <v>O</v>
      </c>
      <c r="U27" s="23" t="str">
        <f>[23]Janeiro!$I$24</f>
        <v>NE</v>
      </c>
      <c r="V27" s="23" t="str">
        <f>[23]Janeiro!$I$25</f>
        <v>O</v>
      </c>
      <c r="W27" s="23" t="str">
        <f>[23]Janeiro!$I$26</f>
        <v>NO</v>
      </c>
      <c r="X27" s="23" t="str">
        <f>[23]Janeiro!$I$27</f>
        <v>NO</v>
      </c>
      <c r="Y27" s="23" t="str">
        <f>[23]Janeiro!$I$28</f>
        <v>O</v>
      </c>
      <c r="Z27" s="23" t="str">
        <f>[23]Janeiro!$I$29</f>
        <v>O</v>
      </c>
      <c r="AA27" s="23" t="str">
        <f>[23]Janeiro!$I$30</f>
        <v>NO</v>
      </c>
      <c r="AB27" s="23" t="str">
        <f>[23]Janeiro!$I$31</f>
        <v>N</v>
      </c>
      <c r="AC27" s="23" t="str">
        <f>[23]Janeiro!$I$32</f>
        <v>N</v>
      </c>
      <c r="AD27" s="23" t="str">
        <f>[23]Janeiro!$I$33</f>
        <v>NO</v>
      </c>
      <c r="AE27" s="23" t="str">
        <f>[23]Janeiro!$I$34</f>
        <v>O</v>
      </c>
      <c r="AF27" s="23" t="str">
        <f>[23]Janeiro!$I$35</f>
        <v>NO</v>
      </c>
      <c r="AG27" s="49" t="str">
        <f>[23]Janeiro!$I$36</f>
        <v>NO</v>
      </c>
      <c r="AH27" s="2"/>
    </row>
    <row r="28" spans="1:38" ht="12.75" customHeight="1" x14ac:dyDescent="0.2">
      <c r="A28" s="15" t="s">
        <v>18</v>
      </c>
      <c r="B28" s="23" t="str">
        <f>[24]Janeiro!$I$5</f>
        <v>NO</v>
      </c>
      <c r="C28" s="23" t="str">
        <f>[24]Janeiro!$I$6</f>
        <v>N</v>
      </c>
      <c r="D28" s="23" t="str">
        <f>[24]Janeiro!$I$7</f>
        <v>N</v>
      </c>
      <c r="E28" s="23" t="str">
        <f>[24]Janeiro!$I$8</f>
        <v>L</v>
      </c>
      <c r="F28" s="23" t="str">
        <f>[24]Janeiro!$I$9</f>
        <v>L</v>
      </c>
      <c r="G28" s="23" t="str">
        <f>[24]Janeiro!$I$10</f>
        <v>NE</v>
      </c>
      <c r="H28" s="23" t="str">
        <f>[24]Janeiro!$I$11</f>
        <v>O</v>
      </c>
      <c r="I28" s="23" t="str">
        <f>[24]Janeiro!$I$12</f>
        <v>O</v>
      </c>
      <c r="J28" s="23" t="str">
        <f>[24]Janeiro!$I$13</f>
        <v>L</v>
      </c>
      <c r="K28" s="23" t="str">
        <f>[24]Janeiro!$I$14</f>
        <v>L</v>
      </c>
      <c r="L28" s="23" t="str">
        <f>[24]Janeiro!$I$15</f>
        <v>NO</v>
      </c>
      <c r="M28" s="23" t="str">
        <f>[24]Janeiro!$I$16</f>
        <v>L</v>
      </c>
      <c r="N28" s="23" t="str">
        <f>[24]Janeiro!$I$17</f>
        <v>N</v>
      </c>
      <c r="O28" s="23" t="str">
        <f>[24]Janeiro!$I$18</f>
        <v>L</v>
      </c>
      <c r="P28" s="23" t="str">
        <f>[24]Janeiro!$I$19</f>
        <v>L</v>
      </c>
      <c r="Q28" s="23" t="str">
        <f>[24]Janeiro!$I$20</f>
        <v>L</v>
      </c>
      <c r="R28" s="23" t="str">
        <f>[24]Janeiro!$I$21</f>
        <v>SE</v>
      </c>
      <c r="S28" s="23" t="str">
        <f>[24]Janeiro!$I$22</f>
        <v>L</v>
      </c>
      <c r="T28" s="23" t="str">
        <f>[24]Janeiro!$I$23</f>
        <v>SO</v>
      </c>
      <c r="U28" s="23" t="str">
        <f>[24]Janeiro!$I$24</f>
        <v>L</v>
      </c>
      <c r="V28" s="23" t="str">
        <f>[24]Janeiro!$I$25</f>
        <v>N</v>
      </c>
      <c r="W28" s="23" t="str">
        <f>[24]Janeiro!$I$26</f>
        <v>N</v>
      </c>
      <c r="X28" s="23" t="str">
        <f>[24]Janeiro!$I$27</f>
        <v>N</v>
      </c>
      <c r="Y28" s="23" t="str">
        <f>[24]Janeiro!$I$28</f>
        <v>NO</v>
      </c>
      <c r="Z28" s="23" t="str">
        <f>[24]Janeiro!$I$29</f>
        <v>N</v>
      </c>
      <c r="AA28" s="23" t="str">
        <f>[24]Janeiro!$I$30</f>
        <v>NE</v>
      </c>
      <c r="AB28" s="23" t="str">
        <f>[24]Janeiro!$I$31</f>
        <v>L</v>
      </c>
      <c r="AC28" s="23" t="str">
        <f>[24]Janeiro!$I$32</f>
        <v>L</v>
      </c>
      <c r="AD28" s="23" t="str">
        <f>[24]Janeiro!$I$33</f>
        <v>L</v>
      </c>
      <c r="AE28" s="23" t="str">
        <f>[24]Janeiro!$I$34</f>
        <v>L</v>
      </c>
      <c r="AF28" s="23" t="str">
        <f>[24]Janeiro!$I$35</f>
        <v>S</v>
      </c>
      <c r="AG28" s="49" t="str">
        <f>[24]Janeiro!$I$36</f>
        <v>L</v>
      </c>
      <c r="AH28" s="2"/>
    </row>
    <row r="29" spans="1:38" ht="13.5" customHeight="1" x14ac:dyDescent="0.2">
      <c r="A29" s="15" t="s">
        <v>19</v>
      </c>
      <c r="B29" s="23" t="str">
        <f>[25]Janeiro!$I$5</f>
        <v>N</v>
      </c>
      <c r="C29" s="23" t="str">
        <f>[25]Janeiro!$I$6</f>
        <v>N</v>
      </c>
      <c r="D29" s="23" t="str">
        <f>[25]Janeiro!$I$7</f>
        <v>N</v>
      </c>
      <c r="E29" s="23" t="str">
        <f>[25]Janeiro!$I$8</f>
        <v>SE</v>
      </c>
      <c r="F29" s="23" t="str">
        <f>[25]Janeiro!$I$9</f>
        <v>NE</v>
      </c>
      <c r="G29" s="23" t="str">
        <f>[25]Janeiro!$I$10</f>
        <v>SE</v>
      </c>
      <c r="H29" s="23" t="str">
        <f>[25]Janeiro!$I$11</f>
        <v>N</v>
      </c>
      <c r="I29" s="23" t="str">
        <f>[25]Janeiro!$I$12</f>
        <v>N</v>
      </c>
      <c r="J29" s="23" t="str">
        <f>[25]Janeiro!$I$13</f>
        <v>N</v>
      </c>
      <c r="K29" s="23" t="str">
        <f>[25]Janeiro!$I$14</f>
        <v>N</v>
      </c>
      <c r="L29" s="23" t="str">
        <f>[25]Janeiro!$I$15</f>
        <v>NE</v>
      </c>
      <c r="M29" s="23" t="str">
        <f>[25]Janeiro!$I$16</f>
        <v>S</v>
      </c>
      <c r="N29" s="23" t="str">
        <f>[25]Janeiro!$I$17</f>
        <v>NE</v>
      </c>
      <c r="O29" s="23" t="str">
        <f>[25]Janeiro!$I$18</f>
        <v>N</v>
      </c>
      <c r="P29" s="23" t="str">
        <f>[25]Janeiro!$I$19</f>
        <v>N</v>
      </c>
      <c r="Q29" s="23" t="str">
        <f>[25]Janeiro!$I$20</f>
        <v>N</v>
      </c>
      <c r="R29" s="23" t="str">
        <f>[25]Janeiro!$I$21</f>
        <v>NE</v>
      </c>
      <c r="S29" s="23" t="str">
        <f>[25]Janeiro!$I$22</f>
        <v>NE</v>
      </c>
      <c r="T29" s="23" t="str">
        <f>[25]Janeiro!$I$23</f>
        <v>NE</v>
      </c>
      <c r="U29" s="23" t="str">
        <f>[25]Janeiro!$I$24</f>
        <v>N</v>
      </c>
      <c r="V29" s="23" t="str">
        <f>[25]Janeiro!$I$25</f>
        <v>N</v>
      </c>
      <c r="W29" s="23" t="str">
        <f>[25]Janeiro!$I$26</f>
        <v>N</v>
      </c>
      <c r="X29" s="23" t="str">
        <f>[25]Janeiro!$I$27</f>
        <v>N</v>
      </c>
      <c r="Y29" s="23" t="str">
        <f>[25]Janeiro!$I$28</f>
        <v>N</v>
      </c>
      <c r="Z29" s="23" t="str">
        <f>[25]Janeiro!$I$29</f>
        <v>NO</v>
      </c>
      <c r="AA29" s="23" t="str">
        <f>[25]Janeiro!$I$30</f>
        <v>S</v>
      </c>
      <c r="AB29" s="23" t="str">
        <f>[25]Janeiro!$I$31</f>
        <v>NE</v>
      </c>
      <c r="AC29" s="23" t="str">
        <f>[25]Janeiro!$I$32</f>
        <v>NE</v>
      </c>
      <c r="AD29" s="23" t="str">
        <f>[25]Janeiro!$I$33</f>
        <v>N</v>
      </c>
      <c r="AE29" s="23" t="str">
        <f>[25]Janeiro!$I$34</f>
        <v>NE</v>
      </c>
      <c r="AF29" s="23" t="str">
        <f>[25]Janeiro!$I$35</f>
        <v>N</v>
      </c>
      <c r="AG29" s="49" t="str">
        <f>[25]Janeiro!$I$36</f>
        <v>N</v>
      </c>
      <c r="AH29" s="2"/>
    </row>
    <row r="30" spans="1:38" ht="12.75" customHeight="1" x14ac:dyDescent="0.2">
      <c r="A30" s="15" t="s">
        <v>31</v>
      </c>
      <c r="B30" s="23" t="str">
        <f>[26]Janeiro!$I$5</f>
        <v>NO</v>
      </c>
      <c r="C30" s="23" t="str">
        <f>[26]Janeiro!$I$6</f>
        <v>NO</v>
      </c>
      <c r="D30" s="23" t="str">
        <f>[26]Janeiro!$I$7</f>
        <v>NO</v>
      </c>
      <c r="E30" s="23" t="str">
        <f>[26]Janeiro!$I$8</f>
        <v>NE</v>
      </c>
      <c r="F30" s="23" t="str">
        <f>[26]Janeiro!$I$9</f>
        <v>SE</v>
      </c>
      <c r="G30" s="23" t="str">
        <f>[26]Janeiro!$I$10</f>
        <v>SE</v>
      </c>
      <c r="H30" s="23" t="str">
        <f>[26]Janeiro!$I$11</f>
        <v>N</v>
      </c>
      <c r="I30" s="23" t="str">
        <f>[26]Janeiro!$I$12</f>
        <v>NO</v>
      </c>
      <c r="J30" s="23" t="str">
        <f>[26]Janeiro!$I$13</f>
        <v>NO</v>
      </c>
      <c r="K30" s="23" t="str">
        <f>[26]Janeiro!$I$14</f>
        <v>NO</v>
      </c>
      <c r="L30" s="23" t="str">
        <f>[26]Janeiro!$I$15</f>
        <v>NO</v>
      </c>
      <c r="M30" s="23" t="str">
        <f>[26]Janeiro!$I$16</f>
        <v>NO</v>
      </c>
      <c r="N30" s="23" t="str">
        <f>[26]Janeiro!$I$17</f>
        <v>NO</v>
      </c>
      <c r="O30" s="23" t="str">
        <f>[26]Janeiro!$I$18</f>
        <v>NE</v>
      </c>
      <c r="P30" s="23" t="str">
        <f>[26]Janeiro!$I$19</f>
        <v>NO</v>
      </c>
      <c r="Q30" s="23" t="str">
        <f>[26]Janeiro!$I$20</f>
        <v>NO</v>
      </c>
      <c r="R30" s="23" t="str">
        <f>[26]Janeiro!$I$21</f>
        <v>SE</v>
      </c>
      <c r="S30" s="23" t="str">
        <f>[26]Janeiro!$I$22</f>
        <v>NO</v>
      </c>
      <c r="T30" s="23" t="str">
        <f>[26]Janeiro!$I$23</f>
        <v>NO</v>
      </c>
      <c r="U30" s="23" t="str">
        <f>[26]Janeiro!$I$24</f>
        <v>N</v>
      </c>
      <c r="V30" s="23" t="str">
        <f>[26]Janeiro!$I$25</f>
        <v>NO</v>
      </c>
      <c r="W30" s="23" t="str">
        <f>[26]Janeiro!$I$26</f>
        <v>NO</v>
      </c>
      <c r="X30" s="23" t="str">
        <f>[26]Janeiro!$I$27</f>
        <v>NO</v>
      </c>
      <c r="Y30" s="23" t="str">
        <f>[26]Janeiro!$I$28</f>
        <v>NO</v>
      </c>
      <c r="Z30" s="23" t="str">
        <f>[26]Janeiro!$I$29</f>
        <v>NO</v>
      </c>
      <c r="AA30" s="23" t="str">
        <f>[26]Janeiro!$I$30</f>
        <v>N</v>
      </c>
      <c r="AB30" s="23" t="str">
        <f>[26]Janeiro!$I$31</f>
        <v>NO</v>
      </c>
      <c r="AC30" s="23" t="str">
        <f>[26]Janeiro!$I$32</f>
        <v>NO</v>
      </c>
      <c r="AD30" s="23" t="str">
        <f>[26]Janeiro!$I$33</f>
        <v>NO</v>
      </c>
      <c r="AE30" s="23" t="str">
        <f>[26]Janeiro!$I$34</f>
        <v>N</v>
      </c>
      <c r="AF30" s="23" t="str">
        <f>[26]Janeiro!$I$35</f>
        <v>L</v>
      </c>
      <c r="AG30" s="49" t="str">
        <f>[26]Janeiro!$I$36</f>
        <v>NO</v>
      </c>
      <c r="AH30" s="2"/>
    </row>
    <row r="31" spans="1:38" ht="12.75" customHeight="1" x14ac:dyDescent="0.2">
      <c r="A31" s="15" t="s">
        <v>51</v>
      </c>
      <c r="B31" s="23" t="str">
        <f>[27]Janeiro!$I$5</f>
        <v>N</v>
      </c>
      <c r="C31" s="23" t="str">
        <f>[27]Janeiro!$I$6</f>
        <v>NE</v>
      </c>
      <c r="D31" s="23" t="str">
        <f>[27]Janeiro!$I$7</f>
        <v>NO</v>
      </c>
      <c r="E31" s="23" t="str">
        <f>[27]Janeiro!$I$8</f>
        <v>L</v>
      </c>
      <c r="F31" s="23" t="str">
        <f>[27]Janeiro!$I$9</f>
        <v>SE</v>
      </c>
      <c r="G31" s="23" t="str">
        <f>[27]Janeiro!$I$10</f>
        <v>SE</v>
      </c>
      <c r="H31" s="23" t="str">
        <f>[27]Janeiro!$I$11</f>
        <v>NO</v>
      </c>
      <c r="I31" s="23" t="str">
        <f>[27]Janeiro!$I$12</f>
        <v>L</v>
      </c>
      <c r="J31" s="23" t="str">
        <f>[27]Janeiro!$I$13</f>
        <v>SE</v>
      </c>
      <c r="K31" s="23" t="str">
        <f>[27]Janeiro!$I$14</f>
        <v>L</v>
      </c>
      <c r="L31" s="23" t="str">
        <f>[27]Janeiro!$I$15</f>
        <v>L</v>
      </c>
      <c r="M31" s="23" t="str">
        <f>[27]Janeiro!$I$16</f>
        <v>L</v>
      </c>
      <c r="N31" s="23" t="str">
        <f>[27]Janeiro!$I$17</f>
        <v>L</v>
      </c>
      <c r="O31" s="23" t="str">
        <f>[27]Janeiro!$I$18</f>
        <v>SE</v>
      </c>
      <c r="P31" s="23" t="str">
        <f>[27]Janeiro!$I$19</f>
        <v>L</v>
      </c>
      <c r="Q31" s="23" t="str">
        <f>[27]Janeiro!$I$20</f>
        <v>L</v>
      </c>
      <c r="R31" s="23" t="str">
        <f>[27]Janeiro!$I$21</f>
        <v>NO</v>
      </c>
      <c r="S31" s="23" t="str">
        <f>[27]Janeiro!$I$22</f>
        <v>NE</v>
      </c>
      <c r="T31" s="23" t="str">
        <f>[27]Janeiro!$I$23</f>
        <v>SE</v>
      </c>
      <c r="U31" s="23" t="str">
        <f>[27]Janeiro!$I$24</f>
        <v>L</v>
      </c>
      <c r="V31" s="23" t="str">
        <f>[27]Janeiro!$I$25</f>
        <v>N</v>
      </c>
      <c r="W31" s="23" t="str">
        <f>[27]Janeiro!$I$26</f>
        <v>NE</v>
      </c>
      <c r="X31" s="23" t="str">
        <f>[27]Janeiro!$I$27</f>
        <v>NE</v>
      </c>
      <c r="Y31" s="23" t="str">
        <f>[27]Janeiro!$I$28</f>
        <v>L</v>
      </c>
      <c r="Z31" s="23" t="str">
        <f>[27]Janeiro!$I$29</f>
        <v>N</v>
      </c>
      <c r="AA31" s="23" t="str">
        <f>[27]Janeiro!$I$30</f>
        <v>NE</v>
      </c>
      <c r="AB31" s="23" t="str">
        <f>[27]Janeiro!$I$31</f>
        <v>N</v>
      </c>
      <c r="AC31" s="23" t="str">
        <f>[27]Janeiro!$I$32</f>
        <v>L</v>
      </c>
      <c r="AD31" s="23" t="str">
        <f>[27]Janeiro!$I$33</f>
        <v>NE</v>
      </c>
      <c r="AE31" s="60" t="str">
        <f>[27]Janeiro!$I$34</f>
        <v>NE</v>
      </c>
      <c r="AF31" s="60" t="str">
        <f>[27]Janeiro!$I$35</f>
        <v>L</v>
      </c>
      <c r="AG31" s="49" t="str">
        <f>[27]Janeiro!$I$36</f>
        <v>L</v>
      </c>
      <c r="AH31" s="2"/>
    </row>
    <row r="32" spans="1:38" ht="12.75" customHeight="1" x14ac:dyDescent="0.2">
      <c r="A32" s="15" t="s">
        <v>20</v>
      </c>
      <c r="B32" s="20" t="str">
        <f>[28]Janeiro!$I$5</f>
        <v>N</v>
      </c>
      <c r="C32" s="20" t="str">
        <f>[28]Janeiro!$I$6</f>
        <v>NE</v>
      </c>
      <c r="D32" s="20" t="str">
        <f>[28]Janeiro!$I$7</f>
        <v>NO</v>
      </c>
      <c r="E32" s="20" t="str">
        <f>[28]Janeiro!$I$8</f>
        <v>SE</v>
      </c>
      <c r="F32" s="20" t="str">
        <f>[28]Janeiro!$I$9</f>
        <v>SE</v>
      </c>
      <c r="G32" s="20" t="str">
        <f>[28]Janeiro!$I$10</f>
        <v>S</v>
      </c>
      <c r="H32" s="20" t="str">
        <f>[28]Janeiro!$I$11</f>
        <v>S</v>
      </c>
      <c r="I32" s="20" t="str">
        <f>[28]Janeiro!$I$12</f>
        <v>N</v>
      </c>
      <c r="J32" s="20" t="str">
        <f>[28]Janeiro!$I$13</f>
        <v>SE</v>
      </c>
      <c r="K32" s="20" t="str">
        <f>[28]Janeiro!$I$14</f>
        <v>NE</v>
      </c>
      <c r="L32" s="20" t="str">
        <f>[28]Janeiro!$I$15</f>
        <v>N</v>
      </c>
      <c r="M32" s="20" t="str">
        <f>[28]Janeiro!$I$16</f>
        <v>NO</v>
      </c>
      <c r="N32" s="20" t="str">
        <f>[28]Janeiro!$I$17</f>
        <v>N</v>
      </c>
      <c r="O32" s="20" t="str">
        <f>[28]Janeiro!$I$18</f>
        <v>S</v>
      </c>
      <c r="P32" s="20" t="str">
        <f>[28]Janeiro!$I$19</f>
        <v>N</v>
      </c>
      <c r="Q32" s="20" t="str">
        <f>[28]Janeiro!$I$20</f>
        <v>NE</v>
      </c>
      <c r="R32" s="20" t="str">
        <f>[28]Janeiro!$I$21</f>
        <v>N</v>
      </c>
      <c r="S32" s="20" t="str">
        <f>[28]Janeiro!$I$22</f>
        <v>NO</v>
      </c>
      <c r="T32" s="20" t="str">
        <f>[28]Janeiro!$I$23</f>
        <v>SE</v>
      </c>
      <c r="U32" s="20" t="str">
        <f>[28]Janeiro!$I$24</f>
        <v>NE</v>
      </c>
      <c r="V32" s="20" t="str">
        <f>[28]Janeiro!$I$25</f>
        <v>N</v>
      </c>
      <c r="W32" s="20" t="str">
        <f>[28]Janeiro!$I$26</f>
        <v>N</v>
      </c>
      <c r="X32" s="20" t="str">
        <f>[28]Janeiro!$I$27</f>
        <v>NO</v>
      </c>
      <c r="Y32" s="20" t="str">
        <f>[28]Janeiro!$I$28</f>
        <v>N</v>
      </c>
      <c r="Z32" s="20" t="str">
        <f>[28]Janeiro!$I$29</f>
        <v>NE</v>
      </c>
      <c r="AA32" s="20" t="str">
        <f>[28]Janeiro!$I$30</f>
        <v>NO</v>
      </c>
      <c r="AB32" s="20" t="str">
        <f>[28]Janeiro!$I$31</f>
        <v>S</v>
      </c>
      <c r="AC32" s="20" t="str">
        <f>[28]Janeiro!$I$32</f>
        <v>L</v>
      </c>
      <c r="AD32" s="20" t="str">
        <f>[28]Janeiro!$I$33</f>
        <v>NE</v>
      </c>
      <c r="AE32" s="20" t="str">
        <f>[28]Janeiro!$I$34</f>
        <v>N</v>
      </c>
      <c r="AF32" s="20" t="str">
        <f>[28]Janeiro!$I$35</f>
        <v>NE</v>
      </c>
      <c r="AG32" s="49" t="str">
        <f>[28]Janeiro!$I$36</f>
        <v>N</v>
      </c>
      <c r="AH32" s="2"/>
    </row>
    <row r="33" spans="1:35" s="5" customFormat="1" ht="17.100000000000001" customHeight="1" x14ac:dyDescent="0.2">
      <c r="A33" s="28" t="s">
        <v>38</v>
      </c>
      <c r="B33" s="29" t="s">
        <v>56</v>
      </c>
      <c r="C33" s="29" t="s">
        <v>56</v>
      </c>
      <c r="D33" s="29" t="s">
        <v>56</v>
      </c>
      <c r="E33" s="29" t="s">
        <v>55</v>
      </c>
      <c r="F33" s="29" t="s">
        <v>57</v>
      </c>
      <c r="G33" s="29" t="s">
        <v>58</v>
      </c>
      <c r="H33" s="29" t="s">
        <v>56</v>
      </c>
      <c r="I33" s="29" t="s">
        <v>56</v>
      </c>
      <c r="J33" s="29" t="s">
        <v>56</v>
      </c>
      <c r="K33" s="29" t="s">
        <v>57</v>
      </c>
      <c r="L33" s="29" t="s">
        <v>56</v>
      </c>
      <c r="M33" s="29" t="s">
        <v>64</v>
      </c>
      <c r="N33" s="29" t="s">
        <v>56</v>
      </c>
      <c r="O33" s="29" t="s">
        <v>57</v>
      </c>
      <c r="P33" s="40" t="s">
        <v>56</v>
      </c>
      <c r="Q33" s="40" t="s">
        <v>56</v>
      </c>
      <c r="R33" s="40" t="s">
        <v>57</v>
      </c>
      <c r="S33" s="40" t="s">
        <v>56</v>
      </c>
      <c r="T33" s="40" t="s">
        <v>55</v>
      </c>
      <c r="U33" s="40" t="s">
        <v>57</v>
      </c>
      <c r="V33" s="40" t="s">
        <v>56</v>
      </c>
      <c r="W33" s="40" t="s">
        <v>56</v>
      </c>
      <c r="X33" s="40" t="s">
        <v>56</v>
      </c>
      <c r="Y33" s="40" t="s">
        <v>56</v>
      </c>
      <c r="Z33" s="40" t="s">
        <v>56</v>
      </c>
      <c r="AA33" s="40" t="s">
        <v>57</v>
      </c>
      <c r="AB33" s="40" t="s">
        <v>56</v>
      </c>
      <c r="AC33" s="40" t="s">
        <v>57</v>
      </c>
      <c r="AD33" s="40" t="s">
        <v>57</v>
      </c>
      <c r="AE33" s="40" t="s">
        <v>57</v>
      </c>
      <c r="AF33" s="40" t="s">
        <v>57</v>
      </c>
      <c r="AG33" s="51"/>
      <c r="AH33" s="10"/>
    </row>
    <row r="34" spans="1:35" x14ac:dyDescent="0.2">
      <c r="A34" s="103" t="s">
        <v>37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41"/>
      <c r="AG34" s="42" t="s">
        <v>56</v>
      </c>
      <c r="AH34" s="2"/>
    </row>
    <row r="35" spans="1:35" s="71" customFormat="1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2"/>
      <c r="AG35" s="93"/>
    </row>
    <row r="36" spans="1:35" s="71" customFormat="1" x14ac:dyDescent="0.2">
      <c r="A36" s="91"/>
      <c r="B36" s="91"/>
      <c r="C36" s="94"/>
      <c r="D36" s="94" t="s">
        <v>142</v>
      </c>
      <c r="E36" s="94"/>
      <c r="F36" s="94"/>
      <c r="G36" s="94"/>
      <c r="H36" s="91"/>
      <c r="I36" s="91"/>
      <c r="J36" s="91"/>
      <c r="K36" s="91"/>
      <c r="L36" s="91"/>
      <c r="M36" s="91" t="s">
        <v>52</v>
      </c>
      <c r="N36" s="91"/>
      <c r="O36" s="91"/>
      <c r="P36" s="91"/>
      <c r="Q36" s="91"/>
      <c r="R36" s="91"/>
      <c r="S36" s="91"/>
      <c r="T36" s="91"/>
      <c r="U36" s="91"/>
      <c r="V36" s="91" t="s">
        <v>60</v>
      </c>
      <c r="W36" s="91"/>
      <c r="X36" s="91"/>
      <c r="Y36" s="91"/>
      <c r="Z36" s="91"/>
      <c r="AA36" s="91"/>
      <c r="AB36" s="91"/>
      <c r="AC36" s="91"/>
      <c r="AD36" s="92"/>
      <c r="AE36" s="91"/>
      <c r="AF36" s="91"/>
      <c r="AG36" s="92"/>
      <c r="AH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5"/>
      <c r="K37" s="95"/>
      <c r="L37" s="95"/>
      <c r="M37" s="95" t="s">
        <v>53</v>
      </c>
      <c r="N37" s="95"/>
      <c r="O37" s="95"/>
      <c r="P37" s="95"/>
      <c r="Q37" s="91"/>
      <c r="R37" s="91"/>
      <c r="S37" s="91"/>
      <c r="T37" s="91"/>
      <c r="U37" s="91"/>
      <c r="V37" s="95" t="s">
        <v>61</v>
      </c>
      <c r="W37" s="95"/>
      <c r="X37" s="91"/>
      <c r="Y37" s="91"/>
      <c r="Z37" s="91"/>
      <c r="AA37" s="91"/>
      <c r="AB37" s="91"/>
      <c r="AC37" s="91"/>
      <c r="AD37" s="92"/>
      <c r="AE37" s="93"/>
      <c r="AG37" s="91"/>
      <c r="AH37" s="91"/>
      <c r="AI37" s="91"/>
    </row>
    <row r="38" spans="1:35" s="71" customFormat="1" x14ac:dyDescent="0.2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6"/>
      <c r="R38" s="96"/>
      <c r="S38" s="96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2"/>
      <c r="AG38" s="93"/>
      <c r="AH38" s="97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zoomScale="90" zoomScaleNormal="90" workbookViewId="0">
      <selection activeCell="R42" sqref="R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7" s="4" customFormat="1" ht="20.100000000000001" customHeight="1" x14ac:dyDescent="0.2">
      <c r="A2" s="101" t="s">
        <v>21</v>
      </c>
      <c r="B2" s="99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7"/>
    </row>
    <row r="3" spans="1:37" s="5" customFormat="1" ht="20.100000000000001" customHeight="1" x14ac:dyDescent="0.2">
      <c r="A3" s="101"/>
      <c r="B3" s="98">
        <v>1</v>
      </c>
      <c r="C3" s="98">
        <f>SUM(B3+1)</f>
        <v>2</v>
      </c>
      <c r="D3" s="98">
        <f t="shared" ref="D3:AD3" si="0">SUM(C3+1)</f>
        <v>3</v>
      </c>
      <c r="E3" s="98">
        <f t="shared" si="0"/>
        <v>4</v>
      </c>
      <c r="F3" s="98">
        <f t="shared" si="0"/>
        <v>5</v>
      </c>
      <c r="G3" s="98">
        <f t="shared" si="0"/>
        <v>6</v>
      </c>
      <c r="H3" s="98">
        <f t="shared" si="0"/>
        <v>7</v>
      </c>
      <c r="I3" s="98">
        <f t="shared" si="0"/>
        <v>8</v>
      </c>
      <c r="J3" s="98">
        <f t="shared" si="0"/>
        <v>9</v>
      </c>
      <c r="K3" s="98">
        <f t="shared" si="0"/>
        <v>10</v>
      </c>
      <c r="L3" s="98">
        <f t="shared" si="0"/>
        <v>11</v>
      </c>
      <c r="M3" s="98">
        <f t="shared" si="0"/>
        <v>12</v>
      </c>
      <c r="N3" s="98">
        <f t="shared" si="0"/>
        <v>13</v>
      </c>
      <c r="O3" s="98">
        <f t="shared" si="0"/>
        <v>14</v>
      </c>
      <c r="P3" s="98">
        <f t="shared" si="0"/>
        <v>15</v>
      </c>
      <c r="Q3" s="98">
        <f t="shared" si="0"/>
        <v>16</v>
      </c>
      <c r="R3" s="98">
        <f t="shared" si="0"/>
        <v>17</v>
      </c>
      <c r="S3" s="98">
        <f t="shared" si="0"/>
        <v>18</v>
      </c>
      <c r="T3" s="98">
        <f t="shared" si="0"/>
        <v>19</v>
      </c>
      <c r="U3" s="98">
        <f t="shared" si="0"/>
        <v>20</v>
      </c>
      <c r="V3" s="98">
        <f t="shared" si="0"/>
        <v>21</v>
      </c>
      <c r="W3" s="98">
        <f t="shared" si="0"/>
        <v>22</v>
      </c>
      <c r="X3" s="98">
        <f t="shared" si="0"/>
        <v>23</v>
      </c>
      <c r="Y3" s="98">
        <f t="shared" si="0"/>
        <v>24</v>
      </c>
      <c r="Z3" s="98">
        <f t="shared" si="0"/>
        <v>25</v>
      </c>
      <c r="AA3" s="98">
        <f t="shared" si="0"/>
        <v>26</v>
      </c>
      <c r="AB3" s="98">
        <f t="shared" si="0"/>
        <v>27</v>
      </c>
      <c r="AC3" s="98">
        <f t="shared" si="0"/>
        <v>28</v>
      </c>
      <c r="AD3" s="98">
        <f t="shared" si="0"/>
        <v>29</v>
      </c>
      <c r="AE3" s="98">
        <v>30</v>
      </c>
      <c r="AF3" s="98">
        <v>31</v>
      </c>
      <c r="AG3" s="30" t="s">
        <v>41</v>
      </c>
      <c r="AH3" s="10"/>
    </row>
    <row r="4" spans="1:37" s="5" customFormat="1" ht="20.100000000000001" customHeight="1" x14ac:dyDescent="0.2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30" t="s">
        <v>39</v>
      </c>
      <c r="AH4" s="10"/>
    </row>
    <row r="5" spans="1:37" s="5" customFormat="1" ht="20.100000000000001" customHeight="1" x14ac:dyDescent="0.2">
      <c r="A5" s="15" t="s">
        <v>47</v>
      </c>
      <c r="B5" s="16">
        <f>[1]Janeiro!$J$5</f>
        <v>32.76</v>
      </c>
      <c r="C5" s="16">
        <f>[1]Janeiro!$J$6</f>
        <v>36</v>
      </c>
      <c r="D5" s="16">
        <f>[1]Janeiro!$J$7</f>
        <v>34.56</v>
      </c>
      <c r="E5" s="16">
        <f>[1]Janeiro!$J$8</f>
        <v>45.72</v>
      </c>
      <c r="F5" s="16">
        <f>[1]Janeiro!$J$9</f>
        <v>58.680000000000007</v>
      </c>
      <c r="G5" s="16">
        <f>[1]Janeiro!$J$10</f>
        <v>23.040000000000003</v>
      </c>
      <c r="H5" s="16">
        <f>[1]Janeiro!$J$11</f>
        <v>44.64</v>
      </c>
      <c r="I5" s="16">
        <f>[1]Janeiro!$J$12</f>
        <v>23.040000000000003</v>
      </c>
      <c r="J5" s="16">
        <f>[1]Janeiro!$J$13</f>
        <v>57.24</v>
      </c>
      <c r="K5" s="16">
        <f>[1]Janeiro!$J$14</f>
        <v>42.480000000000004</v>
      </c>
      <c r="L5" s="16">
        <f>[1]Janeiro!$J$15</f>
        <v>30.6</v>
      </c>
      <c r="M5" s="16">
        <f>[1]Janeiro!$J$16</f>
        <v>35.64</v>
      </c>
      <c r="N5" s="16">
        <f>[1]Janeiro!$J$17</f>
        <v>49.680000000000007</v>
      </c>
      <c r="O5" s="16">
        <f>[1]Janeiro!$J$18</f>
        <v>64.8</v>
      </c>
      <c r="P5" s="16">
        <f>[1]Janeiro!$J$19</f>
        <v>34.56</v>
      </c>
      <c r="Q5" s="16">
        <f>[1]Janeiro!$J$20</f>
        <v>24.840000000000003</v>
      </c>
      <c r="R5" s="16">
        <f>[1]Janeiro!$J$21</f>
        <v>32.04</v>
      </c>
      <c r="S5" s="16">
        <f>[1]Janeiro!$J$22</f>
        <v>26.64</v>
      </c>
      <c r="T5" s="16">
        <f>[1]Janeiro!$J$23</f>
        <v>33.480000000000004</v>
      </c>
      <c r="U5" s="16">
        <f>[1]Janeiro!$J$24</f>
        <v>24.12</v>
      </c>
      <c r="V5" s="16">
        <f>[1]Janeiro!$J$25</f>
        <v>38.159999999999997</v>
      </c>
      <c r="W5" s="16">
        <f>[1]Janeiro!$J$26</f>
        <v>35.64</v>
      </c>
      <c r="X5" s="16">
        <f>[1]Janeiro!$J$27</f>
        <v>32.4</v>
      </c>
      <c r="Y5" s="16">
        <f>[1]Janeiro!$J$28</f>
        <v>38.159999999999997</v>
      </c>
      <c r="Z5" s="16">
        <f>[1]Janeiro!$J$29</f>
        <v>36.72</v>
      </c>
      <c r="AA5" s="16">
        <f>[1]Janeiro!$J$30</f>
        <v>33.480000000000004</v>
      </c>
      <c r="AB5" s="16">
        <f>[1]Janeiro!$J$31</f>
        <v>40.32</v>
      </c>
      <c r="AC5" s="16">
        <f>[1]Janeiro!$J$32</f>
        <v>24.48</v>
      </c>
      <c r="AD5" s="16">
        <f>[1]Janeiro!$J$33</f>
        <v>44.28</v>
      </c>
      <c r="AE5" s="16">
        <f>[1]Janeiro!$J$34</f>
        <v>32.04</v>
      </c>
      <c r="AF5" s="16">
        <f>[1]Janeiro!$J$35</f>
        <v>30.96</v>
      </c>
      <c r="AG5" s="31">
        <f>MAX(B5:AF5)</f>
        <v>64.8</v>
      </c>
      <c r="AH5" s="10"/>
    </row>
    <row r="6" spans="1:37" s="1" customFormat="1" ht="17.100000000000001" customHeight="1" x14ac:dyDescent="0.2">
      <c r="A6" s="15" t="s">
        <v>0</v>
      </c>
      <c r="B6" s="17">
        <f>[2]Janeiro!$J$5</f>
        <v>50.04</v>
      </c>
      <c r="C6" s="17">
        <f>[2]Janeiro!$J$6</f>
        <v>50.76</v>
      </c>
      <c r="D6" s="17">
        <f>[2]Janeiro!$J$7</f>
        <v>43.56</v>
      </c>
      <c r="E6" s="17">
        <f>[2]Janeiro!$J$8</f>
        <v>43.92</v>
      </c>
      <c r="F6" s="17">
        <f>[2]Janeiro!$J$9</f>
        <v>48.24</v>
      </c>
      <c r="G6" s="17">
        <f>[2]Janeiro!$J$10</f>
        <v>34.56</v>
      </c>
      <c r="H6" s="17">
        <f>[2]Janeiro!$J$11</f>
        <v>52.92</v>
      </c>
      <c r="I6" s="17">
        <f>[2]Janeiro!$J$12</f>
        <v>59.4</v>
      </c>
      <c r="J6" s="17">
        <f>[2]Janeiro!$J$13</f>
        <v>40.680000000000007</v>
      </c>
      <c r="K6" s="17">
        <f>[2]Janeiro!$J$14</f>
        <v>27.720000000000002</v>
      </c>
      <c r="L6" s="17">
        <f>[2]Janeiro!$J$15</f>
        <v>56.16</v>
      </c>
      <c r="M6" s="17">
        <f>[2]Janeiro!$J$16</f>
        <v>36.72</v>
      </c>
      <c r="N6" s="17">
        <f>[2]Janeiro!$J$17</f>
        <v>56.519999999999996</v>
      </c>
      <c r="O6" s="17">
        <f>[2]Janeiro!$J$18</f>
        <v>32.76</v>
      </c>
      <c r="P6" s="17">
        <f>[2]Janeiro!$J$19</f>
        <v>41.76</v>
      </c>
      <c r="Q6" s="17">
        <f>[2]Janeiro!$J$20</f>
        <v>19.079999999999998</v>
      </c>
      <c r="R6" s="17">
        <f>[2]Janeiro!$J$21</f>
        <v>33.119999999999997</v>
      </c>
      <c r="S6" s="17">
        <f>[2]Janeiro!$J$22</f>
        <v>32.04</v>
      </c>
      <c r="T6" s="17">
        <f>[2]Janeiro!$J$23</f>
        <v>30.240000000000002</v>
      </c>
      <c r="U6" s="17">
        <f>[2]Janeiro!$J$24</f>
        <v>30.240000000000002</v>
      </c>
      <c r="V6" s="17">
        <f>[2]Janeiro!$J$25</f>
        <v>32.76</v>
      </c>
      <c r="W6" s="17">
        <f>[2]Janeiro!$J$26</f>
        <v>32.4</v>
      </c>
      <c r="X6" s="17">
        <f>[2]Janeiro!$J$27</f>
        <v>39.24</v>
      </c>
      <c r="Y6" s="17">
        <f>[2]Janeiro!$J$28</f>
        <v>30.96</v>
      </c>
      <c r="Z6" s="17">
        <f>[2]Janeiro!$J$29</f>
        <v>45</v>
      </c>
      <c r="AA6" s="17">
        <f>[2]Janeiro!$J$30</f>
        <v>30.240000000000002</v>
      </c>
      <c r="AB6" s="17">
        <f>[2]Janeiro!$J$31</f>
        <v>34.92</v>
      </c>
      <c r="AC6" s="17">
        <f>[2]Janeiro!$J$32</f>
        <v>32.76</v>
      </c>
      <c r="AD6" s="17">
        <f>[2]Janeiro!$J$33</f>
        <v>55.800000000000004</v>
      </c>
      <c r="AE6" s="17">
        <f>[2]Janeiro!$J$34</f>
        <v>67.319999999999993</v>
      </c>
      <c r="AF6" s="17">
        <f>[2]Janeiro!$J$35</f>
        <v>29.16</v>
      </c>
      <c r="AG6" s="32">
        <f>MAX(B6:AF6)</f>
        <v>67.319999999999993</v>
      </c>
      <c r="AH6" s="2"/>
    </row>
    <row r="7" spans="1:37" ht="17.100000000000001" customHeight="1" x14ac:dyDescent="0.2">
      <c r="A7" s="15" t="s">
        <v>1</v>
      </c>
      <c r="B7" s="18">
        <f>[3]Janeiro!$J$5</f>
        <v>34.200000000000003</v>
      </c>
      <c r="C7" s="18">
        <f>[3]Janeiro!$J$6</f>
        <v>33.840000000000003</v>
      </c>
      <c r="D7" s="18">
        <f>[3]Janeiro!$J$7</f>
        <v>38.519999999999996</v>
      </c>
      <c r="E7" s="18">
        <f>[3]Janeiro!$J$8</f>
        <v>52.2</v>
      </c>
      <c r="F7" s="18">
        <f>[3]Janeiro!$J$9</f>
        <v>21.96</v>
      </c>
      <c r="G7" s="18">
        <f>[3]Janeiro!$J$10</f>
        <v>28.08</v>
      </c>
      <c r="H7" s="18">
        <f>[3]Janeiro!$J$11</f>
        <v>32.76</v>
      </c>
      <c r="I7" s="18">
        <f>[3]Janeiro!$J$12</f>
        <v>52.92</v>
      </c>
      <c r="J7" s="18">
        <f>[3]Janeiro!$J$13</f>
        <v>23.759999999999998</v>
      </c>
      <c r="K7" s="18">
        <f>[3]Janeiro!$J$14</f>
        <v>27</v>
      </c>
      <c r="L7" s="18">
        <f>[3]Janeiro!$J$15</f>
        <v>42.480000000000004</v>
      </c>
      <c r="M7" s="18">
        <f>[3]Janeiro!$J$16</f>
        <v>33.480000000000004</v>
      </c>
      <c r="N7" s="18">
        <f>[3]Janeiro!$J$17</f>
        <v>46.080000000000005</v>
      </c>
      <c r="O7" s="18">
        <f>[3]Janeiro!$J$18</f>
        <v>37.800000000000004</v>
      </c>
      <c r="P7" s="18">
        <f>[3]Janeiro!$J$19</f>
        <v>51.480000000000004</v>
      </c>
      <c r="Q7" s="18">
        <f>[3]Janeiro!$J$20</f>
        <v>16.920000000000002</v>
      </c>
      <c r="R7" s="18">
        <f>[3]Janeiro!$J$21</f>
        <v>38.880000000000003</v>
      </c>
      <c r="S7" s="18">
        <f>[3]Janeiro!$J$22</f>
        <v>32.04</v>
      </c>
      <c r="T7" s="18">
        <f>[3]Janeiro!$J$23</f>
        <v>24.48</v>
      </c>
      <c r="U7" s="18">
        <f>[3]Janeiro!$J$24</f>
        <v>28.8</v>
      </c>
      <c r="V7" s="18">
        <f>[3]Janeiro!$J$25</f>
        <v>34.56</v>
      </c>
      <c r="W7" s="18">
        <f>[3]Janeiro!$J$26</f>
        <v>31.319999999999997</v>
      </c>
      <c r="X7" s="18">
        <f>[3]Janeiro!$J$27</f>
        <v>34.92</v>
      </c>
      <c r="Y7" s="18">
        <f>[3]Janeiro!$J$28</f>
        <v>36.36</v>
      </c>
      <c r="Z7" s="18">
        <f>[3]Janeiro!$J$29</f>
        <v>28.44</v>
      </c>
      <c r="AA7" s="18">
        <f>[3]Janeiro!$J$30</f>
        <v>46.800000000000004</v>
      </c>
      <c r="AB7" s="18">
        <f>[3]Janeiro!$J$31</f>
        <v>25.56</v>
      </c>
      <c r="AC7" s="18">
        <f>[3]Janeiro!$J$32</f>
        <v>54</v>
      </c>
      <c r="AD7" s="18">
        <f>[3]Janeiro!$J$33</f>
        <v>26.28</v>
      </c>
      <c r="AE7" s="18">
        <f>[3]Janeiro!$J$34</f>
        <v>49.32</v>
      </c>
      <c r="AF7" s="18">
        <f>[3]Janeiro!$J$35</f>
        <v>20.52</v>
      </c>
      <c r="AG7" s="32">
        <f t="shared" ref="AG7:AG17" si="1">MAX(B7:AF7)</f>
        <v>54</v>
      </c>
      <c r="AH7" s="2"/>
    </row>
    <row r="8" spans="1:37" ht="17.100000000000001" customHeight="1" x14ac:dyDescent="0.2">
      <c r="A8" s="15" t="s">
        <v>62</v>
      </c>
      <c r="B8" s="18">
        <f>[4]Janeiro!$J$5</f>
        <v>52.2</v>
      </c>
      <c r="C8" s="18">
        <f>[4]Janeiro!$J$6</f>
        <v>47.519999999999996</v>
      </c>
      <c r="D8" s="18">
        <f>[4]Janeiro!$J$7</f>
        <v>50.76</v>
      </c>
      <c r="E8" s="18">
        <f>[4]Janeiro!$J$8</f>
        <v>33.480000000000004</v>
      </c>
      <c r="F8" s="18">
        <f>[4]Janeiro!$J$9</f>
        <v>32.76</v>
      </c>
      <c r="G8" s="18">
        <f>[4]Janeiro!$J$10</f>
        <v>45.36</v>
      </c>
      <c r="H8" s="18">
        <f>[4]Janeiro!$J$11</f>
        <v>40.32</v>
      </c>
      <c r="I8" s="18">
        <f>[4]Janeiro!$J$12</f>
        <v>40.680000000000007</v>
      </c>
      <c r="J8" s="18">
        <f>[4]Janeiro!$J$13</f>
        <v>46.440000000000005</v>
      </c>
      <c r="K8" s="18">
        <f>[4]Janeiro!$J$14</f>
        <v>37.080000000000005</v>
      </c>
      <c r="L8" s="18">
        <f>[4]Janeiro!$J$15</f>
        <v>37.440000000000005</v>
      </c>
      <c r="M8" s="18">
        <f>[4]Janeiro!$J$16</f>
        <v>41.4</v>
      </c>
      <c r="N8" s="18">
        <f>[4]Janeiro!$J$17</f>
        <v>46.800000000000004</v>
      </c>
      <c r="O8" s="18">
        <f>[4]Janeiro!$J$18</f>
        <v>25.2</v>
      </c>
      <c r="P8" s="18">
        <f>[4]Janeiro!$J$19</f>
        <v>48.24</v>
      </c>
      <c r="Q8" s="18">
        <f>[4]Janeiro!$J$20</f>
        <v>27.36</v>
      </c>
      <c r="R8" s="18">
        <f>[4]Janeiro!$J$21</f>
        <v>39.24</v>
      </c>
      <c r="S8" s="18">
        <f>[4]Janeiro!$J$22</f>
        <v>39.96</v>
      </c>
      <c r="T8" s="18">
        <f>[4]Janeiro!$J$23</f>
        <v>35.28</v>
      </c>
      <c r="U8" s="18">
        <f>[4]Janeiro!$J$24</f>
        <v>35.64</v>
      </c>
      <c r="V8" s="18">
        <f>[4]Janeiro!$J$25</f>
        <v>34.92</v>
      </c>
      <c r="W8" s="18">
        <f>[4]Janeiro!$J$26</f>
        <v>41.76</v>
      </c>
      <c r="X8" s="18">
        <f>[4]Janeiro!$J$27</f>
        <v>32.76</v>
      </c>
      <c r="Y8" s="18">
        <f>[4]Janeiro!$J$28</f>
        <v>41.04</v>
      </c>
      <c r="Z8" s="18">
        <f>[4]Janeiro!$J$29</f>
        <v>47.519999999999996</v>
      </c>
      <c r="AA8" s="18">
        <f>[4]Janeiro!$J$30</f>
        <v>60.839999999999996</v>
      </c>
      <c r="AB8" s="18">
        <f>[4]Janeiro!$J$31</f>
        <v>69.84</v>
      </c>
      <c r="AC8" s="18">
        <f>[4]Janeiro!$J$32</f>
        <v>62.639999999999993</v>
      </c>
      <c r="AD8" s="18">
        <f>[4]Janeiro!$J$33</f>
        <v>35.28</v>
      </c>
      <c r="AE8" s="18">
        <f>[4]Janeiro!$J$34</f>
        <v>35.64</v>
      </c>
      <c r="AF8" s="18">
        <f>[4]Janeiro!$J$35</f>
        <v>34.200000000000003</v>
      </c>
      <c r="AG8" s="32">
        <f t="shared" si="1"/>
        <v>69.84</v>
      </c>
      <c r="AH8" s="2"/>
    </row>
    <row r="9" spans="1:37" ht="17.100000000000001" customHeight="1" x14ac:dyDescent="0.2">
      <c r="A9" s="15" t="s">
        <v>48</v>
      </c>
      <c r="B9" s="18">
        <f>[5]Janeiro!$J$5</f>
        <v>30.6</v>
      </c>
      <c r="C9" s="18">
        <f>[5]Janeiro!$J$6</f>
        <v>50.04</v>
      </c>
      <c r="D9" s="18">
        <f>[5]Janeiro!$J$7</f>
        <v>32.04</v>
      </c>
      <c r="E9" s="18">
        <f>[5]Janeiro!$J$8</f>
        <v>21.240000000000002</v>
      </c>
      <c r="F9" s="18">
        <f>[5]Janeiro!$J$9</f>
        <v>39.24</v>
      </c>
      <c r="G9" s="18">
        <f>[5]Janeiro!$J$10</f>
        <v>27.36</v>
      </c>
      <c r="H9" s="18">
        <f>[5]Janeiro!$J$11</f>
        <v>45.72</v>
      </c>
      <c r="I9" s="18">
        <f>[5]Janeiro!$J$12</f>
        <v>23.759999999999998</v>
      </c>
      <c r="J9" s="18">
        <f>[5]Janeiro!$J$13</f>
        <v>33.480000000000004</v>
      </c>
      <c r="K9" s="18">
        <f>[5]Janeiro!$J$14</f>
        <v>24.840000000000003</v>
      </c>
      <c r="L9" s="18">
        <f>[5]Janeiro!$J$15</f>
        <v>41.04</v>
      </c>
      <c r="M9" s="18">
        <f>[5]Janeiro!$J$16</f>
        <v>30.96</v>
      </c>
      <c r="N9" s="18">
        <f>[5]Janeiro!$J$17</f>
        <v>57.24</v>
      </c>
      <c r="O9" s="18">
        <f>[5]Janeiro!$J$18</f>
        <v>23.400000000000002</v>
      </c>
      <c r="P9" s="18">
        <f>[5]Janeiro!$J$19</f>
        <v>38.880000000000003</v>
      </c>
      <c r="Q9" s="18">
        <f>[5]Janeiro!$J$20</f>
        <v>15.120000000000001</v>
      </c>
      <c r="R9" s="18">
        <f>[5]Janeiro!$J$21</f>
        <v>30.96</v>
      </c>
      <c r="S9" s="18">
        <f>[5]Janeiro!$J$22</f>
        <v>23.400000000000002</v>
      </c>
      <c r="T9" s="18">
        <f>[5]Janeiro!$J$23</f>
        <v>32.76</v>
      </c>
      <c r="U9" s="18">
        <f>[5]Janeiro!$J$24</f>
        <v>33.840000000000003</v>
      </c>
      <c r="V9" s="18">
        <f>[5]Janeiro!$J$25</f>
        <v>36</v>
      </c>
      <c r="W9" s="18">
        <f>[5]Janeiro!$J$26</f>
        <v>30.240000000000002</v>
      </c>
      <c r="X9" s="18">
        <f>[5]Janeiro!$J$27</f>
        <v>48.24</v>
      </c>
      <c r="Y9" s="18">
        <f>[5]Janeiro!$J$28</f>
        <v>33.840000000000003</v>
      </c>
      <c r="Z9" s="18">
        <f>[5]Janeiro!$J$29</f>
        <v>23.040000000000003</v>
      </c>
      <c r="AA9" s="18">
        <f>[5]Janeiro!$J$30</f>
        <v>33.119999999999997</v>
      </c>
      <c r="AB9" s="18">
        <f>[5]Janeiro!$J$31</f>
        <v>32.04</v>
      </c>
      <c r="AC9" s="18">
        <f>[5]Janeiro!$J$32</f>
        <v>34.56</v>
      </c>
      <c r="AD9" s="18">
        <f>[5]Janeiro!$J$33</f>
        <v>23.040000000000003</v>
      </c>
      <c r="AE9" s="18">
        <f>[5]Janeiro!$J$34</f>
        <v>28.8</v>
      </c>
      <c r="AF9" s="18">
        <f>[5]Janeiro!$J$35</f>
        <v>33.840000000000003</v>
      </c>
      <c r="AG9" s="32">
        <f t="shared" si="1"/>
        <v>57.24</v>
      </c>
      <c r="AH9" s="2"/>
    </row>
    <row r="10" spans="1:37" ht="17.100000000000001" customHeight="1" x14ac:dyDescent="0.2">
      <c r="A10" s="15" t="s">
        <v>2</v>
      </c>
      <c r="B10" s="17">
        <f>[6]Janeiro!$J$5</f>
        <v>40.32</v>
      </c>
      <c r="C10" s="17">
        <f>[6]Janeiro!$J$6</f>
        <v>40.680000000000007</v>
      </c>
      <c r="D10" s="17">
        <f>[6]Janeiro!$J$7</f>
        <v>38.159999999999997</v>
      </c>
      <c r="E10" s="17">
        <f>[6]Janeiro!$J$8</f>
        <v>41.04</v>
      </c>
      <c r="F10" s="17">
        <f>[6]Janeiro!$J$9</f>
        <v>35.28</v>
      </c>
      <c r="G10" s="17">
        <f>[6]Janeiro!$J$10</f>
        <v>40.32</v>
      </c>
      <c r="H10" s="17">
        <f>[6]Janeiro!$J$11</f>
        <v>40.32</v>
      </c>
      <c r="I10" s="17">
        <f>[6]Janeiro!$J$12</f>
        <v>46.080000000000005</v>
      </c>
      <c r="J10" s="17">
        <f>[6]Janeiro!$J$13</f>
        <v>27.720000000000002</v>
      </c>
      <c r="K10" s="17">
        <f>[6]Janeiro!$J$14</f>
        <v>38.159999999999997</v>
      </c>
      <c r="L10" s="17">
        <f>[6]Janeiro!$J$15</f>
        <v>51.480000000000004</v>
      </c>
      <c r="M10" s="17">
        <f>[6]Janeiro!$J$16</f>
        <v>24.840000000000003</v>
      </c>
      <c r="N10" s="17">
        <f>[6]Janeiro!$J$17</f>
        <v>44.28</v>
      </c>
      <c r="O10" s="17">
        <f>[6]Janeiro!$J$18</f>
        <v>41.04</v>
      </c>
      <c r="P10" s="17">
        <f>[6]Janeiro!$J$19</f>
        <v>38.519999999999996</v>
      </c>
      <c r="Q10" s="17">
        <f>[6]Janeiro!$J$20</f>
        <v>30.240000000000002</v>
      </c>
      <c r="R10" s="17">
        <f>[6]Janeiro!$J$21</f>
        <v>56.88</v>
      </c>
      <c r="S10" s="17">
        <f>[6]Janeiro!$J$22</f>
        <v>42.84</v>
      </c>
      <c r="T10" s="17">
        <f>[6]Janeiro!$J$23</f>
        <v>34.56</v>
      </c>
      <c r="U10" s="17">
        <f>[6]Janeiro!$J$24</f>
        <v>37.080000000000005</v>
      </c>
      <c r="V10" s="17">
        <f>[6]Janeiro!$J$25</f>
        <v>37.080000000000005</v>
      </c>
      <c r="W10" s="17">
        <f>[6]Janeiro!$J$26</f>
        <v>32.4</v>
      </c>
      <c r="X10" s="17">
        <f>[6]Janeiro!$J$27</f>
        <v>41.04</v>
      </c>
      <c r="Y10" s="17">
        <f>[6]Janeiro!$J$28</f>
        <v>50.4</v>
      </c>
      <c r="Z10" s="17">
        <f>[6]Janeiro!$J$29</f>
        <v>47.519999999999996</v>
      </c>
      <c r="AA10" s="17">
        <f>[6]Janeiro!$J$30</f>
        <v>43.56</v>
      </c>
      <c r="AB10" s="17">
        <f>[6]Janeiro!$J$31</f>
        <v>28.08</v>
      </c>
      <c r="AC10" s="17">
        <f>[6]Janeiro!$J$32</f>
        <v>46.440000000000005</v>
      </c>
      <c r="AD10" s="17">
        <f>[6]Janeiro!$J$33</f>
        <v>43.92</v>
      </c>
      <c r="AE10" s="17">
        <f>[6]Janeiro!$J$34</f>
        <v>33.119999999999997</v>
      </c>
      <c r="AF10" s="17">
        <f>[6]Janeiro!$J$35</f>
        <v>45.72</v>
      </c>
      <c r="AG10" s="32">
        <f t="shared" si="1"/>
        <v>56.88</v>
      </c>
      <c r="AH10" s="2"/>
    </row>
    <row r="11" spans="1:37" ht="17.100000000000001" customHeight="1" x14ac:dyDescent="0.2">
      <c r="A11" s="15" t="s">
        <v>3</v>
      </c>
      <c r="B11" s="17">
        <f>[7]Janeiro!$J$5</f>
        <v>31.319999999999997</v>
      </c>
      <c r="C11" s="17">
        <f>[7]Janeiro!$J$6</f>
        <v>26.64</v>
      </c>
      <c r="D11" s="17">
        <f>[7]Janeiro!$J$7</f>
        <v>25.56</v>
      </c>
      <c r="E11" s="17">
        <f>[7]Janeiro!$J$8</f>
        <v>39.96</v>
      </c>
      <c r="F11" s="17">
        <f>[7]Janeiro!$J$9</f>
        <v>34.56</v>
      </c>
      <c r="G11" s="17">
        <f>[7]Janeiro!$J$10</f>
        <v>30.240000000000002</v>
      </c>
      <c r="H11" s="17">
        <f>[7]Janeiro!$J$11</f>
        <v>54</v>
      </c>
      <c r="I11" s="17">
        <f>[7]Janeiro!$J$12</f>
        <v>47.519999999999996</v>
      </c>
      <c r="J11" s="17">
        <f>[7]Janeiro!$J$13</f>
        <v>26.28</v>
      </c>
      <c r="K11" s="17">
        <f>[7]Janeiro!$J$14</f>
        <v>25.92</v>
      </c>
      <c r="L11" s="17">
        <f>[7]Janeiro!$J$15</f>
        <v>40.680000000000007</v>
      </c>
      <c r="M11" s="17">
        <f>[7]Janeiro!$J$16</f>
        <v>44.64</v>
      </c>
      <c r="N11" s="17">
        <f>[7]Janeiro!$J$17</f>
        <v>27.36</v>
      </c>
      <c r="O11" s="17">
        <f>[7]Janeiro!$J$18</f>
        <v>50.4</v>
      </c>
      <c r="P11" s="17">
        <f>[7]Janeiro!$J$19</f>
        <v>23.400000000000002</v>
      </c>
      <c r="Q11" s="17">
        <f>[7]Janeiro!$J$20</f>
        <v>38.880000000000003</v>
      </c>
      <c r="R11" s="17">
        <f>[7]Janeiro!$J$21</f>
        <v>33.480000000000004</v>
      </c>
      <c r="S11" s="17">
        <f>[7]Janeiro!$J$22</f>
        <v>25.2</v>
      </c>
      <c r="T11" s="17">
        <f>[7]Janeiro!$J$23</f>
        <v>34.200000000000003</v>
      </c>
      <c r="U11" s="17">
        <f>[7]Janeiro!$J$24</f>
        <v>23.400000000000002</v>
      </c>
      <c r="V11" s="17">
        <f>[7]Janeiro!$J$25</f>
        <v>43.2</v>
      </c>
      <c r="W11" s="17">
        <f>[7]Janeiro!$J$26</f>
        <v>32.76</v>
      </c>
      <c r="X11" s="17">
        <f>[7]Janeiro!$J$27</f>
        <v>37.440000000000005</v>
      </c>
      <c r="Y11" s="17">
        <f>[7]Janeiro!$J$28</f>
        <v>48.6</v>
      </c>
      <c r="Z11" s="17">
        <f>[7]Janeiro!$J$29</f>
        <v>24.12</v>
      </c>
      <c r="AA11" s="17">
        <f>[7]Janeiro!$J$30</f>
        <v>23.040000000000003</v>
      </c>
      <c r="AB11" s="17">
        <f>[7]Janeiro!$J$31</f>
        <v>59.04</v>
      </c>
      <c r="AC11" s="17">
        <f>[7]Janeiro!$J$32</f>
        <v>31.680000000000003</v>
      </c>
      <c r="AD11" s="17">
        <f>[7]Janeiro!$J$33</f>
        <v>48.6</v>
      </c>
      <c r="AE11" s="17">
        <f>[7]Janeiro!$J$34</f>
        <v>32.04</v>
      </c>
      <c r="AF11" s="17">
        <f>[7]Janeiro!$J$35</f>
        <v>31.680000000000003</v>
      </c>
      <c r="AG11" s="32">
        <f>MAX(B11:AF11)</f>
        <v>59.04</v>
      </c>
      <c r="AH11" s="2"/>
    </row>
    <row r="12" spans="1:37" ht="17.100000000000001" customHeight="1" x14ac:dyDescent="0.2">
      <c r="A12" s="15" t="s">
        <v>4</v>
      </c>
      <c r="B12" s="17">
        <f>[8]Janeiro!$J$5</f>
        <v>46.440000000000005</v>
      </c>
      <c r="C12" s="17">
        <f>[8]Janeiro!$J$6</f>
        <v>29.880000000000003</v>
      </c>
      <c r="D12" s="17">
        <f>[8]Janeiro!$J$7</f>
        <v>41.04</v>
      </c>
      <c r="E12" s="17">
        <f>[8]Janeiro!$J$8</f>
        <v>45.72</v>
      </c>
      <c r="F12" s="17">
        <f>[8]Janeiro!$J$9</f>
        <v>44.64</v>
      </c>
      <c r="G12" s="17">
        <f>[8]Janeiro!$J$10</f>
        <v>25.2</v>
      </c>
      <c r="H12" s="17">
        <f>[8]Janeiro!$J$11</f>
        <v>43.2</v>
      </c>
      <c r="I12" s="17">
        <f>[8]Janeiro!$J$12</f>
        <v>54.72</v>
      </c>
      <c r="J12" s="17">
        <f>[8]Janeiro!$J$13</f>
        <v>30.240000000000002</v>
      </c>
      <c r="K12" s="17">
        <f>[8]Janeiro!$J$14</f>
        <v>36.72</v>
      </c>
      <c r="L12" s="17">
        <f>[8]Janeiro!$J$15</f>
        <v>41.04</v>
      </c>
      <c r="M12" s="17">
        <f>[8]Janeiro!$J$16</f>
        <v>33.840000000000003</v>
      </c>
      <c r="N12" s="17">
        <f>[8]Janeiro!$J$17</f>
        <v>34.92</v>
      </c>
      <c r="O12" s="17">
        <f>[8]Janeiro!$J$18</f>
        <v>45.72</v>
      </c>
      <c r="P12" s="17">
        <f>[8]Janeiro!$J$19</f>
        <v>33.840000000000003</v>
      </c>
      <c r="Q12" s="17">
        <f>[8]Janeiro!$J$20</f>
        <v>44.64</v>
      </c>
      <c r="R12" s="17">
        <f>[8]Janeiro!$J$21</f>
        <v>38.519999999999996</v>
      </c>
      <c r="S12" s="17">
        <f>[8]Janeiro!$J$22</f>
        <v>32.76</v>
      </c>
      <c r="T12" s="17">
        <f>[8]Janeiro!$J$23</f>
        <v>33.119999999999997</v>
      </c>
      <c r="U12" s="17">
        <f>[8]Janeiro!$J$24</f>
        <v>42.12</v>
      </c>
      <c r="V12" s="17">
        <f>[8]Janeiro!$J$25</f>
        <v>39.96</v>
      </c>
      <c r="W12" s="17">
        <f>[8]Janeiro!$J$26</f>
        <v>47.16</v>
      </c>
      <c r="X12" s="17">
        <f>[8]Janeiro!$J$27</f>
        <v>32.76</v>
      </c>
      <c r="Y12" s="17">
        <f>[8]Janeiro!$J$28</f>
        <v>42.480000000000004</v>
      </c>
      <c r="Z12" s="17">
        <f>[8]Janeiro!$J$29</f>
        <v>32.04</v>
      </c>
      <c r="AA12" s="17">
        <f>[8]Janeiro!$J$30</f>
        <v>41.4</v>
      </c>
      <c r="AB12" s="17">
        <f>[8]Janeiro!$J$31</f>
        <v>43.56</v>
      </c>
      <c r="AC12" s="17">
        <f>[8]Janeiro!$J$32</f>
        <v>39.6</v>
      </c>
      <c r="AD12" s="17">
        <f>[8]Janeiro!$J$33</f>
        <v>46.800000000000004</v>
      </c>
      <c r="AE12" s="17">
        <f>[8]Janeiro!$J$34</f>
        <v>37.800000000000004</v>
      </c>
      <c r="AF12" s="17">
        <f>[8]Janeiro!$J$35</f>
        <v>33.119999999999997</v>
      </c>
      <c r="AG12" s="32">
        <f t="shared" si="1"/>
        <v>54.72</v>
      </c>
      <c r="AH12" s="2"/>
    </row>
    <row r="13" spans="1:37" ht="17.100000000000001" customHeight="1" x14ac:dyDescent="0.2">
      <c r="A13" s="15" t="s">
        <v>5</v>
      </c>
      <c r="B13" s="17">
        <f>[9]Janeiro!$J$5</f>
        <v>35.64</v>
      </c>
      <c r="C13" s="17">
        <f>[9]Janeiro!$J$6</f>
        <v>45</v>
      </c>
      <c r="D13" s="17">
        <f>[9]Janeiro!$J$7</f>
        <v>41.4</v>
      </c>
      <c r="E13" s="17">
        <f>[9]Janeiro!$J$8</f>
        <v>32.76</v>
      </c>
      <c r="F13" s="17">
        <f>[9]Janeiro!$J$9</f>
        <v>32.76</v>
      </c>
      <c r="G13" s="17">
        <f>[9]Janeiro!$J$10</f>
        <v>37.800000000000004</v>
      </c>
      <c r="H13" s="17">
        <f>[9]Janeiro!$J$11</f>
        <v>50.04</v>
      </c>
      <c r="I13" s="17">
        <f>[9]Janeiro!$J$12</f>
        <v>49.680000000000007</v>
      </c>
      <c r="J13" s="17">
        <f>[9]Janeiro!$J$13</f>
        <v>55.800000000000004</v>
      </c>
      <c r="K13" s="17">
        <f>[9]Janeiro!$J$14</f>
        <v>45.36</v>
      </c>
      <c r="L13" s="17">
        <f>[9]Janeiro!$J$15</f>
        <v>21.96</v>
      </c>
      <c r="M13" s="17">
        <f>[9]Janeiro!$J$16</f>
        <v>38.519999999999996</v>
      </c>
      <c r="N13" s="17">
        <f>[9]Janeiro!$J$17</f>
        <v>53.28</v>
      </c>
      <c r="O13" s="17">
        <f>[9]Janeiro!$J$18</f>
        <v>22.32</v>
      </c>
      <c r="P13" s="17">
        <f>[9]Janeiro!$J$19</f>
        <v>41.04</v>
      </c>
      <c r="Q13" s="17">
        <f>[9]Janeiro!$J$20</f>
        <v>22.32</v>
      </c>
      <c r="R13" s="17">
        <f>[9]Janeiro!$J$21</f>
        <v>29.52</v>
      </c>
      <c r="S13" s="17">
        <f>[9]Janeiro!$J$22</f>
        <v>34.56</v>
      </c>
      <c r="T13" s="17">
        <f>[9]Janeiro!$J$23</f>
        <v>31.319999999999997</v>
      </c>
      <c r="U13" s="17">
        <f>[9]Janeiro!$J$24</f>
        <v>28.44</v>
      </c>
      <c r="V13" s="17">
        <f>[9]Janeiro!$J$25</f>
        <v>24.12</v>
      </c>
      <c r="W13" s="17">
        <f>[9]Janeiro!$J$26</f>
        <v>25.2</v>
      </c>
      <c r="X13" s="17">
        <f>[9]Janeiro!$J$27</f>
        <v>40.680000000000007</v>
      </c>
      <c r="Y13" s="17">
        <f>[9]Janeiro!$J$28</f>
        <v>32.04</v>
      </c>
      <c r="Z13" s="17">
        <f>[9]Janeiro!$J$29</f>
        <v>29.52</v>
      </c>
      <c r="AA13" s="17">
        <f>[9]Janeiro!$J$30</f>
        <v>26.28</v>
      </c>
      <c r="AB13" s="17">
        <f>[9]Janeiro!$J$31</f>
        <v>38.519999999999996</v>
      </c>
      <c r="AC13" s="17">
        <f>[9]Janeiro!$J$32</f>
        <v>27.720000000000002</v>
      </c>
      <c r="AD13" s="17">
        <f>[9]Janeiro!$J$33</f>
        <v>38.880000000000003</v>
      </c>
      <c r="AE13" s="17">
        <f>[9]Janeiro!$J$34</f>
        <v>39.6</v>
      </c>
      <c r="AF13" s="17">
        <f>[9]Janeiro!$J$35</f>
        <v>20.16</v>
      </c>
      <c r="AG13" s="32">
        <f t="shared" si="1"/>
        <v>55.800000000000004</v>
      </c>
      <c r="AH13" s="2"/>
      <c r="AK13" s="27" t="s">
        <v>54</v>
      </c>
    </row>
    <row r="14" spans="1:37" ht="17.100000000000001" customHeight="1" x14ac:dyDescent="0.2">
      <c r="A14" s="15" t="s">
        <v>50</v>
      </c>
      <c r="B14" s="17">
        <f>[10]Janeiro!$J$5</f>
        <v>59.4</v>
      </c>
      <c r="C14" s="17">
        <f>[10]Janeiro!$J$6</f>
        <v>57.960000000000008</v>
      </c>
      <c r="D14" s="17">
        <f>[10]Janeiro!$J$7</f>
        <v>37.440000000000005</v>
      </c>
      <c r="E14" s="17">
        <f>[10]Janeiro!$J$8</f>
        <v>39.6</v>
      </c>
      <c r="F14" s="17">
        <f>[10]Janeiro!$J$9</f>
        <v>39.6</v>
      </c>
      <c r="G14" s="17">
        <f>[10]Janeiro!$J$10</f>
        <v>40.32</v>
      </c>
      <c r="H14" s="17">
        <f>[10]Janeiro!$J$11</f>
        <v>39.96</v>
      </c>
      <c r="I14" s="17">
        <f>[10]Janeiro!$J$12</f>
        <v>62.639999999999993</v>
      </c>
      <c r="J14" s="17">
        <f>[10]Janeiro!$J$13</f>
        <v>66.239999999999995</v>
      </c>
      <c r="K14" s="17">
        <f>[10]Janeiro!$J$14</f>
        <v>37.800000000000004</v>
      </c>
      <c r="L14" s="17">
        <f>[10]Janeiro!$J$15</f>
        <v>33.480000000000004</v>
      </c>
      <c r="M14" s="17">
        <f>[10]Janeiro!$J$16</f>
        <v>51.12</v>
      </c>
      <c r="N14" s="17">
        <f>[10]Janeiro!$J$17</f>
        <v>50.04</v>
      </c>
      <c r="O14" s="17">
        <f>[10]Janeiro!$J$18</f>
        <v>41.76</v>
      </c>
      <c r="P14" s="17">
        <f>[10]Janeiro!$J$19</f>
        <v>46.080000000000005</v>
      </c>
      <c r="Q14" s="17">
        <f>[10]Janeiro!$J$20</f>
        <v>39.96</v>
      </c>
      <c r="R14" s="17">
        <f>[10]Janeiro!$J$21</f>
        <v>42.12</v>
      </c>
      <c r="S14" s="17">
        <f>[10]Janeiro!$J$22</f>
        <v>36</v>
      </c>
      <c r="T14" s="17">
        <f>[10]Janeiro!$J$23</f>
        <v>39.96</v>
      </c>
      <c r="U14" s="17">
        <f>[10]Janeiro!$J$24</f>
        <v>43.56</v>
      </c>
      <c r="V14" s="17">
        <f>[10]Janeiro!$J$25</f>
        <v>41.4</v>
      </c>
      <c r="W14" s="17">
        <f>[10]Janeiro!$J$26</f>
        <v>42.84</v>
      </c>
      <c r="X14" s="17">
        <f>[10]Janeiro!$J$27</f>
        <v>36</v>
      </c>
      <c r="Y14" s="17">
        <f>[10]Janeiro!$J$28</f>
        <v>42.480000000000004</v>
      </c>
      <c r="Z14" s="17">
        <f>[10]Janeiro!$J$29</f>
        <v>38.159999999999997</v>
      </c>
      <c r="AA14" s="17">
        <f>[10]Janeiro!$J$30</f>
        <v>55.800000000000004</v>
      </c>
      <c r="AB14" s="17">
        <f>[10]Janeiro!$J$31</f>
        <v>49.32</v>
      </c>
      <c r="AC14" s="17">
        <f>[10]Janeiro!$J$32</f>
        <v>31.319999999999997</v>
      </c>
      <c r="AD14" s="17">
        <f>[10]Janeiro!$J$33</f>
        <v>57.960000000000008</v>
      </c>
      <c r="AE14" s="17">
        <f>[10]Janeiro!$J$34</f>
        <v>41.4</v>
      </c>
      <c r="AF14" s="17">
        <f>[10]Janeiro!$J$35</f>
        <v>31.680000000000003</v>
      </c>
      <c r="AG14" s="32">
        <f>MAX(B14:AF14)</f>
        <v>66.239999999999995</v>
      </c>
      <c r="AH14" s="2"/>
    </row>
    <row r="15" spans="1:37" ht="17.100000000000001" customHeight="1" x14ac:dyDescent="0.2">
      <c r="A15" s="15" t="s">
        <v>6</v>
      </c>
      <c r="B15" s="17">
        <f>[11]Janeiro!$J$5</f>
        <v>53.28</v>
      </c>
      <c r="C15" s="17">
        <f>[11]Janeiro!$J$6</f>
        <v>32.4</v>
      </c>
      <c r="D15" s="17">
        <f>[11]Janeiro!$J$7</f>
        <v>31.319999999999997</v>
      </c>
      <c r="E15" s="17">
        <f>[11]Janeiro!$J$8</f>
        <v>62.639999999999993</v>
      </c>
      <c r="F15" s="17">
        <f>[11]Janeiro!$J$9</f>
        <v>60.839999999999996</v>
      </c>
      <c r="G15" s="17">
        <f>[11]Janeiro!$J$10</f>
        <v>57.960000000000008</v>
      </c>
      <c r="H15" s="17">
        <f>[11]Janeiro!$J$11</f>
        <v>48.96</v>
      </c>
      <c r="I15" s="17">
        <f>[11]Janeiro!$J$12</f>
        <v>37.800000000000004</v>
      </c>
      <c r="J15" s="17">
        <f>[11]Janeiro!$J$13</f>
        <v>43.56</v>
      </c>
      <c r="K15" s="17">
        <f>[11]Janeiro!$J$14</f>
        <v>27.36</v>
      </c>
      <c r="L15" s="17">
        <f>[11]Janeiro!$J$15</f>
        <v>46.080000000000005</v>
      </c>
      <c r="M15" s="17">
        <f>[11]Janeiro!$J$16</f>
        <v>43.56</v>
      </c>
      <c r="N15" s="17">
        <f>[11]Janeiro!$J$17</f>
        <v>42.12</v>
      </c>
      <c r="O15" s="17">
        <f>[11]Janeiro!$J$18</f>
        <v>34.92</v>
      </c>
      <c r="P15" s="17">
        <f>[11]Janeiro!$J$19</f>
        <v>51.480000000000004</v>
      </c>
      <c r="Q15" s="17">
        <f>[11]Janeiro!$J$20</f>
        <v>32.76</v>
      </c>
      <c r="R15" s="17">
        <f>[11]Janeiro!$J$21</f>
        <v>38.880000000000003</v>
      </c>
      <c r="S15" s="17">
        <f>[11]Janeiro!$J$22</f>
        <v>31.319999999999997</v>
      </c>
      <c r="T15" s="17">
        <f>[11]Janeiro!$J$23</f>
        <v>28.8</v>
      </c>
      <c r="U15" s="17">
        <f>[11]Janeiro!$J$24</f>
        <v>38.159999999999997</v>
      </c>
      <c r="V15" s="17">
        <f>[11]Janeiro!$J$25</f>
        <v>39.24</v>
      </c>
      <c r="W15" s="17">
        <f>[11]Janeiro!$J$26</f>
        <v>34.92</v>
      </c>
      <c r="X15" s="17">
        <f>[11]Janeiro!$J$27</f>
        <v>33.119999999999997</v>
      </c>
      <c r="Y15" s="17">
        <f>[11]Janeiro!$J$28</f>
        <v>30.240000000000002</v>
      </c>
      <c r="Z15" s="17">
        <f>[11]Janeiro!$J$29</f>
        <v>34.200000000000003</v>
      </c>
      <c r="AA15" s="17">
        <f>[11]Janeiro!$J$30</f>
        <v>35.64</v>
      </c>
      <c r="AB15" s="17">
        <f>[11]Janeiro!$J$31</f>
        <v>47.88</v>
      </c>
      <c r="AC15" s="17">
        <f>[11]Janeiro!$J$32</f>
        <v>76.319999999999993</v>
      </c>
      <c r="AD15" s="17">
        <f>[11]Janeiro!$J$33</f>
        <v>18.36</v>
      </c>
      <c r="AE15" s="17">
        <f>[11]Janeiro!$J$34</f>
        <v>28.08</v>
      </c>
      <c r="AF15" s="17">
        <f>[11]Janeiro!$J$35</f>
        <v>84.960000000000008</v>
      </c>
      <c r="AG15" s="32">
        <f t="shared" si="1"/>
        <v>84.960000000000008</v>
      </c>
      <c r="AH15" s="2"/>
    </row>
    <row r="16" spans="1:37" ht="17.100000000000001" customHeight="1" x14ac:dyDescent="0.2">
      <c r="A16" s="15" t="s">
        <v>7</v>
      </c>
      <c r="B16" s="17">
        <f>[12]Janeiro!$J$5</f>
        <v>54.36</v>
      </c>
      <c r="C16" s="17">
        <f>[12]Janeiro!$J$6</f>
        <v>42.84</v>
      </c>
      <c r="D16" s="17">
        <f>[12]Janeiro!$J$7</f>
        <v>54.72</v>
      </c>
      <c r="E16" s="17">
        <f>[12]Janeiro!$J$8</f>
        <v>40.680000000000007</v>
      </c>
      <c r="F16" s="17">
        <f>[12]Janeiro!$J$9</f>
        <v>33.119999999999997</v>
      </c>
      <c r="G16" s="17">
        <f>[12]Janeiro!$J$10</f>
        <v>33.840000000000003</v>
      </c>
      <c r="H16" s="17">
        <f>[12]Janeiro!$J$11</f>
        <v>32.76</v>
      </c>
      <c r="I16" s="17">
        <f>[12]Janeiro!$J$12</f>
        <v>52.2</v>
      </c>
      <c r="J16" s="17">
        <f>[12]Janeiro!$J$13</f>
        <v>48.96</v>
      </c>
      <c r="K16" s="17">
        <f>[12]Janeiro!$J$14</f>
        <v>30.6</v>
      </c>
      <c r="L16" s="17">
        <f>[12]Janeiro!$J$15</f>
        <v>41.4</v>
      </c>
      <c r="M16" s="17">
        <f>[12]Janeiro!$J$16</f>
        <v>29.16</v>
      </c>
      <c r="N16" s="17">
        <f>[12]Janeiro!$J$17</f>
        <v>33.480000000000004</v>
      </c>
      <c r="O16" s="17">
        <f>[12]Janeiro!$J$18</f>
        <v>26.28</v>
      </c>
      <c r="P16" s="17">
        <f>[12]Janeiro!$J$19</f>
        <v>35.28</v>
      </c>
      <c r="Q16" s="17">
        <f>[12]Janeiro!$J$20</f>
        <v>38.519999999999996</v>
      </c>
      <c r="R16" s="17">
        <f>[12]Janeiro!$J$21</f>
        <v>50.76</v>
      </c>
      <c r="S16" s="17">
        <f>[12]Janeiro!$J$22</f>
        <v>37.440000000000005</v>
      </c>
      <c r="T16" s="17">
        <f>[12]Janeiro!$J$23</f>
        <v>30.96</v>
      </c>
      <c r="U16" s="17">
        <f>[12]Janeiro!$J$24</f>
        <v>31.319999999999997</v>
      </c>
      <c r="V16" s="17">
        <f>[12]Janeiro!$J$25</f>
        <v>34.56</v>
      </c>
      <c r="W16" s="17">
        <f>[12]Janeiro!$J$26</f>
        <v>28.8</v>
      </c>
      <c r="X16" s="17">
        <f>[12]Janeiro!$J$27</f>
        <v>35.28</v>
      </c>
      <c r="Y16" s="17">
        <f>[12]Janeiro!$J$28</f>
        <v>36.36</v>
      </c>
      <c r="Z16" s="17">
        <f>[12]Janeiro!$J$29</f>
        <v>39.6</v>
      </c>
      <c r="AA16" s="17">
        <f>[12]Janeiro!$J$30</f>
        <v>39.24</v>
      </c>
      <c r="AB16" s="17">
        <f>[12]Janeiro!$J$31</f>
        <v>29.16</v>
      </c>
      <c r="AC16" s="17">
        <f>[12]Janeiro!$J$32</f>
        <v>44.28</v>
      </c>
      <c r="AD16" s="17">
        <f>[12]Janeiro!$J$33</f>
        <v>31.680000000000003</v>
      </c>
      <c r="AE16" s="17">
        <f>[12]Janeiro!$J$34</f>
        <v>43.56</v>
      </c>
      <c r="AF16" s="17">
        <f>[12]Janeiro!$J$35</f>
        <v>49.32</v>
      </c>
      <c r="AG16" s="32">
        <f t="shared" si="1"/>
        <v>54.72</v>
      </c>
      <c r="AH16" s="2"/>
    </row>
    <row r="17" spans="1:35" ht="17.100000000000001" customHeight="1" x14ac:dyDescent="0.2">
      <c r="A17" s="15" t="s">
        <v>8</v>
      </c>
      <c r="B17" s="17">
        <f>[13]Janeiro!$J$5</f>
        <v>51.12</v>
      </c>
      <c r="C17" s="17">
        <f>[13]Janeiro!$J$6</f>
        <v>51.480000000000004</v>
      </c>
      <c r="D17" s="17">
        <f>[13]Janeiro!$J$7</f>
        <v>56.519999999999996</v>
      </c>
      <c r="E17" s="17">
        <f>[13]Janeiro!$J$8</f>
        <v>31.680000000000003</v>
      </c>
      <c r="F17" s="17">
        <f>[13]Janeiro!$J$9</f>
        <v>30.6</v>
      </c>
      <c r="G17" s="17">
        <f>[13]Janeiro!$J$10</f>
        <v>16.559999999999999</v>
      </c>
      <c r="H17" s="17">
        <f>[13]Janeiro!$J$11</f>
        <v>40.680000000000007</v>
      </c>
      <c r="I17" s="17">
        <f>[13]Janeiro!$J$12</f>
        <v>39.24</v>
      </c>
      <c r="J17" s="17">
        <f>[13]Janeiro!$J$13</f>
        <v>31.680000000000003</v>
      </c>
      <c r="K17" s="17">
        <f>[13]Janeiro!$J$14</f>
        <v>31.680000000000003</v>
      </c>
      <c r="L17" s="17">
        <f>[13]Janeiro!$J$15</f>
        <v>45.36</v>
      </c>
      <c r="M17" s="17">
        <f>[13]Janeiro!$J$16</f>
        <v>48.24</v>
      </c>
      <c r="N17" s="17">
        <f>[13]Janeiro!$J$17</f>
        <v>32.76</v>
      </c>
      <c r="O17" s="17">
        <f>[13]Janeiro!$J$18</f>
        <v>30.240000000000002</v>
      </c>
      <c r="P17" s="17">
        <f>[13]Janeiro!$J$19</f>
        <v>34.92</v>
      </c>
      <c r="Q17" s="17">
        <f>[13]Janeiro!$J$20</f>
        <v>42.480000000000004</v>
      </c>
      <c r="R17" s="17">
        <f>[13]Janeiro!$J$21</f>
        <v>39.24</v>
      </c>
      <c r="S17" s="17">
        <f>[13]Janeiro!$J$22</f>
        <v>39.24</v>
      </c>
      <c r="T17" s="17">
        <f>[13]Janeiro!$J$23</f>
        <v>27.720000000000002</v>
      </c>
      <c r="U17" s="17">
        <f>[13]Janeiro!$J$24</f>
        <v>27.720000000000002</v>
      </c>
      <c r="V17" s="17">
        <f>[13]Janeiro!$J$25</f>
        <v>62.639999999999993</v>
      </c>
      <c r="W17" s="17">
        <f>[13]Janeiro!$J$26</f>
        <v>27.36</v>
      </c>
      <c r="X17" s="17">
        <f>[13]Janeiro!$J$27</f>
        <v>31.319999999999997</v>
      </c>
      <c r="Y17" s="17">
        <f>[13]Janeiro!$J$28</f>
        <v>37.800000000000004</v>
      </c>
      <c r="Z17" s="17">
        <f>[13]Janeiro!$J$29</f>
        <v>53.64</v>
      </c>
      <c r="AA17" s="17">
        <f>[13]Janeiro!$J$30</f>
        <v>39.6</v>
      </c>
      <c r="AB17" s="17">
        <f>[13]Janeiro!$J$31</f>
        <v>24.840000000000003</v>
      </c>
      <c r="AC17" s="17">
        <f>[13]Janeiro!$J$32</f>
        <v>35.64</v>
      </c>
      <c r="AD17" s="17">
        <f>[13]Janeiro!$J$33</f>
        <v>27</v>
      </c>
      <c r="AE17" s="17">
        <f>[13]Janeiro!$J$34</f>
        <v>30.240000000000002</v>
      </c>
      <c r="AF17" s="17">
        <f>[13]Janeiro!$J$35</f>
        <v>39.24</v>
      </c>
      <c r="AG17" s="32">
        <f t="shared" si="1"/>
        <v>62.639999999999993</v>
      </c>
      <c r="AH17" s="2"/>
    </row>
    <row r="18" spans="1:35" ht="17.100000000000001" customHeight="1" x14ac:dyDescent="0.2">
      <c r="A18" s="15" t="s">
        <v>9</v>
      </c>
      <c r="B18" s="48" t="str">
        <f>[14]Janeiro!$J$5</f>
        <v>*</v>
      </c>
      <c r="C18" s="48" t="str">
        <f>[14]Janeiro!$J$6</f>
        <v>*</v>
      </c>
      <c r="D18" s="48" t="str">
        <f>[14]Janeiro!$J$7</f>
        <v>*</v>
      </c>
      <c r="E18" s="48" t="str">
        <f>[14]Janeiro!$J$8</f>
        <v>*</v>
      </c>
      <c r="F18" s="48" t="str">
        <f>[14]Janeiro!$J$9</f>
        <v>*</v>
      </c>
      <c r="G18" s="48" t="str">
        <f>[14]Janeiro!$J$10</f>
        <v>*</v>
      </c>
      <c r="H18" s="48" t="str">
        <f>[14]Janeiro!$J$11</f>
        <v>*</v>
      </c>
      <c r="I18" s="48" t="str">
        <f>[14]Janeiro!$J$12</f>
        <v>*</v>
      </c>
      <c r="J18" s="48" t="str">
        <f>[14]Janeiro!$J$13</f>
        <v>*</v>
      </c>
      <c r="K18" s="48" t="str">
        <f>[14]Janeiro!$J$14</f>
        <v>*</v>
      </c>
      <c r="L18" s="48" t="str">
        <f>[14]Janeiro!$J$15</f>
        <v>*</v>
      </c>
      <c r="M18" s="48" t="str">
        <f>[14]Janeiro!$J$16</f>
        <v>*</v>
      </c>
      <c r="N18" s="48" t="str">
        <f>[14]Janeiro!$J$17</f>
        <v>*</v>
      </c>
      <c r="O18" s="48" t="str">
        <f>[14]Janeiro!$J$18</f>
        <v>*</v>
      </c>
      <c r="P18" s="48" t="str">
        <f>[14]Janeiro!$J$19</f>
        <v>*</v>
      </c>
      <c r="Q18" s="48" t="str">
        <f>[14]Janeiro!$J$20</f>
        <v>*</v>
      </c>
      <c r="R18" s="48" t="str">
        <f>[14]Janeiro!$J$21</f>
        <v>*</v>
      </c>
      <c r="S18" s="48" t="str">
        <f>[14]Janeiro!$J$22</f>
        <v>*</v>
      </c>
      <c r="T18" s="48" t="str">
        <f>[14]Janeiro!$J$23</f>
        <v>*</v>
      </c>
      <c r="U18" s="48" t="str">
        <f>[14]Janeiro!$J$24</f>
        <v>*</v>
      </c>
      <c r="V18" s="48" t="str">
        <f>[14]Janeiro!$J$25</f>
        <v>*</v>
      </c>
      <c r="W18" s="48" t="str">
        <f>[14]Janeiro!$J$26</f>
        <v>*</v>
      </c>
      <c r="X18" s="48" t="str">
        <f>[14]Janeiro!$J$27</f>
        <v>*</v>
      </c>
      <c r="Y18" s="48" t="str">
        <f>[14]Janeiro!$J$28</f>
        <v>*</v>
      </c>
      <c r="Z18" s="48" t="str">
        <f>[14]Janeiro!$J$29</f>
        <v>*</v>
      </c>
      <c r="AA18" s="48" t="str">
        <f>[14]Janeiro!$J$30</f>
        <v>*</v>
      </c>
      <c r="AB18" s="48" t="str">
        <f>[14]Janeiro!$J$31</f>
        <v>*</v>
      </c>
      <c r="AC18" s="48" t="str">
        <f>[14]Janeiro!$J$32</f>
        <v>*</v>
      </c>
      <c r="AD18" s="48" t="str">
        <f>[14]Janeiro!$J$33</f>
        <v>*</v>
      </c>
      <c r="AE18" s="48" t="str">
        <f>[14]Janeiro!$J$34</f>
        <v>*</v>
      </c>
      <c r="AF18" s="48" t="str">
        <f>[14]Janeiro!$J$35</f>
        <v>*</v>
      </c>
      <c r="AG18" s="58" t="s">
        <v>63</v>
      </c>
      <c r="AH18" s="2"/>
    </row>
    <row r="19" spans="1:35" ht="17.100000000000001" customHeight="1" x14ac:dyDescent="0.2">
      <c r="A19" s="15" t="s">
        <v>49</v>
      </c>
      <c r="B19" s="17">
        <f>[15]Janeiro!$J$5</f>
        <v>40.680000000000007</v>
      </c>
      <c r="C19" s="17">
        <f>[15]Janeiro!$J$6</f>
        <v>42.480000000000004</v>
      </c>
      <c r="D19" s="17">
        <f>[15]Janeiro!$J$7</f>
        <v>42.84</v>
      </c>
      <c r="E19" s="17">
        <f>[15]Janeiro!$J$8</f>
        <v>33.480000000000004</v>
      </c>
      <c r="F19" s="17">
        <f>[15]Janeiro!$J$9</f>
        <v>21.96</v>
      </c>
      <c r="G19" s="17">
        <f>[15]Janeiro!$J$10</f>
        <v>22.32</v>
      </c>
      <c r="H19" s="17">
        <f>[15]Janeiro!$J$11</f>
        <v>42.84</v>
      </c>
      <c r="I19" s="17">
        <f>[15]Janeiro!$J$12</f>
        <v>39.6</v>
      </c>
      <c r="J19" s="17">
        <f>[15]Janeiro!$J$13</f>
        <v>30.6</v>
      </c>
      <c r="K19" s="17">
        <f>[15]Janeiro!$J$14</f>
        <v>31.319999999999997</v>
      </c>
      <c r="L19" s="17">
        <f>[15]Janeiro!$J$15</f>
        <v>29.52</v>
      </c>
      <c r="M19" s="17">
        <f>[15]Janeiro!$J$16</f>
        <v>37.800000000000004</v>
      </c>
      <c r="N19" s="17">
        <f>[15]Janeiro!$J$17</f>
        <v>27</v>
      </c>
      <c r="O19" s="17">
        <f>[15]Janeiro!$J$18</f>
        <v>27.36</v>
      </c>
      <c r="P19" s="17">
        <f>[15]Janeiro!$J$19</f>
        <v>46.080000000000005</v>
      </c>
      <c r="Q19" s="17">
        <f>[15]Janeiro!$J$20</f>
        <v>24.12</v>
      </c>
      <c r="R19" s="17">
        <f>[15]Janeiro!$J$21</f>
        <v>34.200000000000003</v>
      </c>
      <c r="S19" s="17">
        <f>[15]Janeiro!$J$22</f>
        <v>32.76</v>
      </c>
      <c r="T19" s="17">
        <f>[15]Janeiro!$J$23</f>
        <v>34.56</v>
      </c>
      <c r="U19" s="17">
        <f>[15]Janeiro!$J$24</f>
        <v>33.840000000000003</v>
      </c>
      <c r="V19" s="17">
        <f>[15]Janeiro!$J$25</f>
        <v>33.840000000000003</v>
      </c>
      <c r="W19" s="17">
        <f>[15]Janeiro!$J$26</f>
        <v>34.200000000000003</v>
      </c>
      <c r="X19" s="17">
        <f>[15]Janeiro!$J$27</f>
        <v>36</v>
      </c>
      <c r="Y19" s="17">
        <f>[15]Janeiro!$J$28</f>
        <v>37.080000000000005</v>
      </c>
      <c r="Z19" s="17">
        <f>[15]Janeiro!$J$29</f>
        <v>38.519999999999996</v>
      </c>
      <c r="AA19" s="17">
        <f>[15]Janeiro!$J$30</f>
        <v>39.6</v>
      </c>
      <c r="AB19" s="17">
        <f>[15]Janeiro!$J$31</f>
        <v>30.240000000000002</v>
      </c>
      <c r="AC19" s="17">
        <f>[15]Janeiro!$J$32</f>
        <v>37.800000000000004</v>
      </c>
      <c r="AD19" s="17">
        <f>[15]Janeiro!$J$33</f>
        <v>26.28</v>
      </c>
      <c r="AE19" s="17">
        <f>[15]Janeiro!$J$34</f>
        <v>27.720000000000002</v>
      </c>
      <c r="AF19" s="17">
        <f>[15]Janeiro!$J$35</f>
        <v>38.159999999999997</v>
      </c>
      <c r="AG19" s="32">
        <f t="shared" ref="AG19:AG25" si="2">MAX(B19:AF19)</f>
        <v>46.080000000000005</v>
      </c>
      <c r="AH19" s="2"/>
    </row>
    <row r="20" spans="1:35" ht="17.100000000000001" customHeight="1" x14ac:dyDescent="0.2">
      <c r="A20" s="15" t="s">
        <v>10</v>
      </c>
      <c r="B20" s="17">
        <f>[16]Janeiro!$J$5</f>
        <v>37.440000000000005</v>
      </c>
      <c r="C20" s="17">
        <f>[16]Janeiro!$J$6</f>
        <v>44.28</v>
      </c>
      <c r="D20" s="17">
        <f>[16]Janeiro!$J$7</f>
        <v>46.440000000000005</v>
      </c>
      <c r="E20" s="17">
        <f>[16]Janeiro!$J$8</f>
        <v>45.36</v>
      </c>
      <c r="F20" s="17">
        <f>[16]Janeiro!$J$9</f>
        <v>39.6</v>
      </c>
      <c r="G20" s="17">
        <f>[16]Janeiro!$J$10</f>
        <v>34.200000000000003</v>
      </c>
      <c r="H20" s="17">
        <f>[16]Janeiro!$J$11</f>
        <v>33.840000000000003</v>
      </c>
      <c r="I20" s="17">
        <f>[16]Janeiro!$J$12</f>
        <v>37.440000000000005</v>
      </c>
      <c r="J20" s="17">
        <f>[16]Janeiro!$J$13</f>
        <v>26.28</v>
      </c>
      <c r="K20" s="17">
        <f>[16]Janeiro!$J$14</f>
        <v>30.96</v>
      </c>
      <c r="L20" s="17">
        <f>[16]Janeiro!$J$15</f>
        <v>36</v>
      </c>
      <c r="M20" s="17">
        <f>[16]Janeiro!$J$16</f>
        <v>31.319999999999997</v>
      </c>
      <c r="N20" s="17">
        <f>[16]Janeiro!$J$17</f>
        <v>31.680000000000003</v>
      </c>
      <c r="O20" s="17">
        <f>[16]Janeiro!$J$18</f>
        <v>33.119999999999997</v>
      </c>
      <c r="P20" s="17">
        <f>[16]Janeiro!$J$19</f>
        <v>55.800000000000004</v>
      </c>
      <c r="Q20" s="17">
        <f>[16]Janeiro!$J$20</f>
        <v>43.2</v>
      </c>
      <c r="R20" s="17">
        <f>[16]Janeiro!$J$21</f>
        <v>22.68</v>
      </c>
      <c r="S20" s="17">
        <f>[16]Janeiro!$J$22</f>
        <v>39.96</v>
      </c>
      <c r="T20" s="17">
        <f>[16]Janeiro!$J$23</f>
        <v>40.32</v>
      </c>
      <c r="U20" s="17">
        <f>[16]Janeiro!$J$24</f>
        <v>30.240000000000002</v>
      </c>
      <c r="V20" s="17">
        <f>[16]Janeiro!$J$25</f>
        <v>57.960000000000008</v>
      </c>
      <c r="W20" s="17">
        <f>[16]Janeiro!$J$26</f>
        <v>46.080000000000005</v>
      </c>
      <c r="X20" s="17">
        <f>[16]Janeiro!$J$27</f>
        <v>35.28</v>
      </c>
      <c r="Y20" s="17">
        <f>[16]Janeiro!$J$28</f>
        <v>37.440000000000005</v>
      </c>
      <c r="Z20" s="17">
        <f>[16]Janeiro!$J$29</f>
        <v>36.36</v>
      </c>
      <c r="AA20" s="17">
        <f>[16]Janeiro!$J$30</f>
        <v>28.8</v>
      </c>
      <c r="AB20" s="17">
        <f>[16]Janeiro!$J$31</f>
        <v>20.88</v>
      </c>
      <c r="AC20" s="17">
        <f>[16]Janeiro!$J$32</f>
        <v>34.92</v>
      </c>
      <c r="AD20" s="17">
        <f>[16]Janeiro!$J$33</f>
        <v>37.440000000000005</v>
      </c>
      <c r="AE20" s="17">
        <f>[16]Janeiro!$J$34</f>
        <v>51.84</v>
      </c>
      <c r="AF20" s="17">
        <f>[16]Janeiro!$J$35</f>
        <v>41.76</v>
      </c>
      <c r="AG20" s="32">
        <f t="shared" si="2"/>
        <v>57.960000000000008</v>
      </c>
      <c r="AH20" s="2"/>
    </row>
    <row r="21" spans="1:35" ht="17.100000000000001" customHeight="1" x14ac:dyDescent="0.2">
      <c r="A21" s="15" t="s">
        <v>11</v>
      </c>
      <c r="B21" s="17">
        <f>[17]Janeiro!$J$5</f>
        <v>37.080000000000005</v>
      </c>
      <c r="C21" s="17">
        <f>[17]Janeiro!$J$6</f>
        <v>40.32</v>
      </c>
      <c r="D21" s="17">
        <f>[17]Janeiro!$J$7</f>
        <v>34.92</v>
      </c>
      <c r="E21" s="17">
        <f>[17]Janeiro!$J$8</f>
        <v>24.12</v>
      </c>
      <c r="F21" s="17">
        <f>[17]Janeiro!$J$9</f>
        <v>30.6</v>
      </c>
      <c r="G21" s="17">
        <f>[17]Janeiro!$J$10</f>
        <v>25.2</v>
      </c>
      <c r="H21" s="17">
        <f>[17]Janeiro!$J$11</f>
        <v>32.4</v>
      </c>
      <c r="I21" s="17">
        <f>[17]Janeiro!$J$12</f>
        <v>47.88</v>
      </c>
      <c r="J21" s="17">
        <f>[17]Janeiro!$J$13</f>
        <v>25.92</v>
      </c>
      <c r="K21" s="17">
        <f>[17]Janeiro!$J$14</f>
        <v>32.76</v>
      </c>
      <c r="L21" s="17">
        <f>[17]Janeiro!$J$15</f>
        <v>35.64</v>
      </c>
      <c r="M21" s="17">
        <f>[17]Janeiro!$J$16</f>
        <v>63.72</v>
      </c>
      <c r="N21" s="17">
        <f>[17]Janeiro!$J$17</f>
        <v>37.440000000000005</v>
      </c>
      <c r="O21" s="17">
        <f>[17]Janeiro!$J$18</f>
        <v>28.08</v>
      </c>
      <c r="P21" s="17">
        <f>[17]Janeiro!$J$19</f>
        <v>27.720000000000002</v>
      </c>
      <c r="Q21" s="17">
        <f>[17]Janeiro!$J$20</f>
        <v>29.16</v>
      </c>
      <c r="R21" s="17">
        <f>[17]Janeiro!$J$21</f>
        <v>27.36</v>
      </c>
      <c r="S21" s="17">
        <f>[17]Janeiro!$J$22</f>
        <v>29.52</v>
      </c>
      <c r="T21" s="17">
        <f>[17]Janeiro!$J$23</f>
        <v>37.440000000000005</v>
      </c>
      <c r="U21" s="17">
        <f>[17]Janeiro!$J$24</f>
        <v>31.319999999999997</v>
      </c>
      <c r="V21" s="17">
        <f>[17]Janeiro!$J$25</f>
        <v>28.08</v>
      </c>
      <c r="W21" s="17">
        <f>[17]Janeiro!$J$26</f>
        <v>29.880000000000003</v>
      </c>
      <c r="X21" s="17">
        <f>[17]Janeiro!$J$27</f>
        <v>31.319999999999997</v>
      </c>
      <c r="Y21" s="17">
        <f>[17]Janeiro!$J$28</f>
        <v>30.240000000000002</v>
      </c>
      <c r="Z21" s="17">
        <f>[17]Janeiro!$J$29</f>
        <v>29.880000000000003</v>
      </c>
      <c r="AA21" s="17">
        <f>[17]Janeiro!$J$30</f>
        <v>34.56</v>
      </c>
      <c r="AB21" s="17">
        <f>[17]Janeiro!$J$31</f>
        <v>53.28</v>
      </c>
      <c r="AC21" s="17">
        <f>[17]Janeiro!$J$32</f>
        <v>48.6</v>
      </c>
      <c r="AD21" s="17">
        <f>[17]Janeiro!$J$33</f>
        <v>21.6</v>
      </c>
      <c r="AE21" s="17">
        <f>[17]Janeiro!$J$34</f>
        <v>37.440000000000005</v>
      </c>
      <c r="AF21" s="17">
        <f>[17]Janeiro!$J$35</f>
        <v>38.519999999999996</v>
      </c>
      <c r="AG21" s="32">
        <f t="shared" si="2"/>
        <v>63.72</v>
      </c>
      <c r="AH21" s="2"/>
    </row>
    <row r="22" spans="1:35" ht="17.100000000000001" customHeight="1" x14ac:dyDescent="0.2">
      <c r="A22" s="15" t="s">
        <v>12</v>
      </c>
      <c r="B22" s="17">
        <f>[18]Janeiro!$J$5</f>
        <v>35.64</v>
      </c>
      <c r="C22" s="17">
        <f>[18]Janeiro!$J$6</f>
        <v>38.159999999999997</v>
      </c>
      <c r="D22" s="17">
        <f>[18]Janeiro!$J$7</f>
        <v>34.92</v>
      </c>
      <c r="E22" s="17">
        <f>[18]Janeiro!$J$8</f>
        <v>48.6</v>
      </c>
      <c r="F22" s="17">
        <f>[18]Janeiro!$J$9</f>
        <v>19.440000000000001</v>
      </c>
      <c r="G22" s="17">
        <f>[18]Janeiro!$J$10</f>
        <v>23.759999999999998</v>
      </c>
      <c r="H22" s="17">
        <f>[18]Janeiro!$J$11</f>
        <v>33.480000000000004</v>
      </c>
      <c r="I22" s="17">
        <f>[18]Janeiro!$J$12</f>
        <v>34.200000000000003</v>
      </c>
      <c r="J22" s="17">
        <f>[18]Janeiro!$J$13</f>
        <v>29.52</v>
      </c>
      <c r="K22" s="17">
        <f>[18]Janeiro!$J$14</f>
        <v>30.240000000000002</v>
      </c>
      <c r="L22" s="17">
        <f>[18]Janeiro!$J$15</f>
        <v>33.480000000000004</v>
      </c>
      <c r="M22" s="17">
        <f>[18]Janeiro!$J$16</f>
        <v>38.519999999999996</v>
      </c>
      <c r="N22" s="17">
        <f>[18]Janeiro!$J$17</f>
        <v>33.119999999999997</v>
      </c>
      <c r="O22" s="17">
        <f>[18]Janeiro!$J$18</f>
        <v>26.28</v>
      </c>
      <c r="P22" s="17">
        <f>[18]Janeiro!$J$19</f>
        <v>41.76</v>
      </c>
      <c r="Q22" s="17">
        <f>[18]Janeiro!$J$20</f>
        <v>37.800000000000004</v>
      </c>
      <c r="R22" s="17">
        <f>[18]Janeiro!$J$21</f>
        <v>43.56</v>
      </c>
      <c r="S22" s="17">
        <f>[18]Janeiro!$J$22</f>
        <v>34.56</v>
      </c>
      <c r="T22" s="17">
        <f>[18]Janeiro!$J$23</f>
        <v>21.96</v>
      </c>
      <c r="U22" s="17">
        <f>[18]Janeiro!$J$24</f>
        <v>30.96</v>
      </c>
      <c r="V22" s="17">
        <f>[18]Janeiro!$J$25</f>
        <v>32.04</v>
      </c>
      <c r="W22" s="17">
        <f>[18]Janeiro!$J$26</f>
        <v>38.159999999999997</v>
      </c>
      <c r="X22" s="17">
        <f>[18]Janeiro!$J$27</f>
        <v>37.440000000000005</v>
      </c>
      <c r="Y22" s="17">
        <f>[18]Janeiro!$J$28</f>
        <v>37.080000000000005</v>
      </c>
      <c r="Z22" s="17">
        <f>[18]Janeiro!$J$29</f>
        <v>24.48</v>
      </c>
      <c r="AA22" s="17">
        <f>[18]Janeiro!$J$30</f>
        <v>56.519999999999996</v>
      </c>
      <c r="AB22" s="17">
        <f>[18]Janeiro!$J$31</f>
        <v>32.4</v>
      </c>
      <c r="AC22" s="17">
        <f>[18]Janeiro!$J$32</f>
        <v>27.36</v>
      </c>
      <c r="AD22" s="17">
        <f>[18]Janeiro!$J$33</f>
        <v>25.92</v>
      </c>
      <c r="AE22" s="17">
        <f>[18]Janeiro!$J$34</f>
        <v>28.44</v>
      </c>
      <c r="AF22" s="17">
        <f>[18]Janeiro!$J$35</f>
        <v>34.56</v>
      </c>
      <c r="AG22" s="32">
        <f t="shared" si="2"/>
        <v>56.519999999999996</v>
      </c>
      <c r="AH22" s="2"/>
    </row>
    <row r="23" spans="1:35" ht="17.100000000000001" customHeight="1" x14ac:dyDescent="0.2">
      <c r="A23" s="15" t="s">
        <v>13</v>
      </c>
      <c r="B23" s="17">
        <f>[19]Janeiro!$J$5</f>
        <v>38.519999999999996</v>
      </c>
      <c r="C23" s="17">
        <f>[19]Janeiro!$J$6</f>
        <v>41.4</v>
      </c>
      <c r="D23" s="17">
        <f>[19]Janeiro!$J$7</f>
        <v>40.680000000000007</v>
      </c>
      <c r="E23" s="17">
        <f>[19]Janeiro!$J$8</f>
        <v>65.88000000000001</v>
      </c>
      <c r="F23" s="17">
        <f>[19]Janeiro!$J$9</f>
        <v>20.16</v>
      </c>
      <c r="G23" s="17">
        <f>[19]Janeiro!$J$10</f>
        <v>52.2</v>
      </c>
      <c r="H23" s="17">
        <f>[19]Janeiro!$J$11</f>
        <v>35.64</v>
      </c>
      <c r="I23" s="17">
        <f>[19]Janeiro!$J$12</f>
        <v>40.680000000000007</v>
      </c>
      <c r="J23" s="17">
        <f>[19]Janeiro!$J$13</f>
        <v>29.16</v>
      </c>
      <c r="K23" s="17">
        <f>[19]Janeiro!$J$14</f>
        <v>54</v>
      </c>
      <c r="L23" s="17">
        <f>[19]Janeiro!$J$15</f>
        <v>66.960000000000008</v>
      </c>
      <c r="M23" s="17">
        <f>[19]Janeiro!$J$16</f>
        <v>45.36</v>
      </c>
      <c r="N23" s="17">
        <f>[19]Janeiro!$J$17</f>
        <v>50.4</v>
      </c>
      <c r="O23" s="17">
        <f>[19]Janeiro!$J$18</f>
        <v>31.680000000000003</v>
      </c>
      <c r="P23" s="17">
        <f>[19]Janeiro!$J$19</f>
        <v>51.84</v>
      </c>
      <c r="Q23" s="17">
        <f>[19]Janeiro!$J$20</f>
        <v>46.440000000000005</v>
      </c>
      <c r="R23" s="17">
        <f>[19]Janeiro!$J$21</f>
        <v>50.76</v>
      </c>
      <c r="S23" s="17">
        <f>[19]Janeiro!$J$22</f>
        <v>46.080000000000005</v>
      </c>
      <c r="T23" s="17">
        <f>[19]Janeiro!$J$23</f>
        <v>41.76</v>
      </c>
      <c r="U23" s="17">
        <f>[19]Janeiro!$J$24</f>
        <v>46.800000000000004</v>
      </c>
      <c r="V23" s="17">
        <f>[19]Janeiro!$J$25</f>
        <v>45.72</v>
      </c>
      <c r="W23" s="17">
        <f>[19]Janeiro!$J$26</f>
        <v>36.36</v>
      </c>
      <c r="X23" s="17">
        <f>[19]Janeiro!$J$27</f>
        <v>41.76</v>
      </c>
      <c r="Y23" s="17">
        <f>[19]Janeiro!$J$28</f>
        <v>41.4</v>
      </c>
      <c r="Z23" s="17">
        <f>[19]Janeiro!$J$29</f>
        <v>34.56</v>
      </c>
      <c r="AA23" s="17">
        <f>[19]Janeiro!$J$30</f>
        <v>36.36</v>
      </c>
      <c r="AB23" s="17">
        <f>[19]Janeiro!$J$31</f>
        <v>40.680000000000007</v>
      </c>
      <c r="AC23" s="17">
        <f>[19]Janeiro!$J$32</f>
        <v>31.680000000000003</v>
      </c>
      <c r="AD23" s="17">
        <f>[19]Janeiro!$J$33</f>
        <v>32.4</v>
      </c>
      <c r="AE23" s="17">
        <f>[19]Janeiro!$J$34</f>
        <v>35.28</v>
      </c>
      <c r="AF23" s="17">
        <f>[19]Janeiro!$J$35</f>
        <v>39.24</v>
      </c>
      <c r="AG23" s="32">
        <f t="shared" si="2"/>
        <v>66.960000000000008</v>
      </c>
      <c r="AH23" s="2"/>
    </row>
    <row r="24" spans="1:35" ht="17.100000000000001" customHeight="1" x14ac:dyDescent="0.2">
      <c r="A24" s="15" t="s">
        <v>14</v>
      </c>
      <c r="B24" s="17">
        <f>[20]Janeiro!$J$5</f>
        <v>37.080000000000005</v>
      </c>
      <c r="C24" s="17">
        <f>[20]Janeiro!$J$6</f>
        <v>47.88</v>
      </c>
      <c r="D24" s="17">
        <f>[20]Janeiro!$J$7</f>
        <v>29.16</v>
      </c>
      <c r="E24" s="17">
        <f>[20]Janeiro!$J$8</f>
        <v>61.560000000000009</v>
      </c>
      <c r="F24" s="17">
        <f>[20]Janeiro!$J$9</f>
        <v>34.92</v>
      </c>
      <c r="G24" s="17">
        <f>[20]Janeiro!$J$10</f>
        <v>43.92</v>
      </c>
      <c r="H24" s="17">
        <f>[20]Janeiro!$J$11</f>
        <v>69.48</v>
      </c>
      <c r="I24" s="17">
        <f>[20]Janeiro!$J$12</f>
        <v>24.48</v>
      </c>
      <c r="J24" s="17">
        <f>[20]Janeiro!$J$13</f>
        <v>31.319999999999997</v>
      </c>
      <c r="K24" s="17">
        <f>[20]Janeiro!$J$14</f>
        <v>31.319999999999997</v>
      </c>
      <c r="L24" s="17">
        <f>[20]Janeiro!$J$15</f>
        <v>36.36</v>
      </c>
      <c r="M24" s="17">
        <f>[20]Janeiro!$J$16</f>
        <v>58.32</v>
      </c>
      <c r="N24" s="17">
        <f>[20]Janeiro!$J$17</f>
        <v>38.159999999999997</v>
      </c>
      <c r="O24" s="17">
        <f>[20]Janeiro!$J$18</f>
        <v>51.480000000000004</v>
      </c>
      <c r="P24" s="17">
        <f>[20]Janeiro!$J$19</f>
        <v>22.32</v>
      </c>
      <c r="Q24" s="17">
        <f>[20]Janeiro!$J$20</f>
        <v>42.480000000000004</v>
      </c>
      <c r="R24" s="17">
        <f>[20]Janeiro!$J$21</f>
        <v>37.800000000000004</v>
      </c>
      <c r="S24" s="17">
        <f>[20]Janeiro!$J$22</f>
        <v>30.6</v>
      </c>
      <c r="T24" s="17">
        <f>[20]Janeiro!$J$23</f>
        <v>33.480000000000004</v>
      </c>
      <c r="U24" s="17">
        <f>[20]Janeiro!$J$24</f>
        <v>26.28</v>
      </c>
      <c r="V24" s="17">
        <f>[20]Janeiro!$J$25</f>
        <v>54.36</v>
      </c>
      <c r="W24" s="17">
        <f>[20]Janeiro!$J$26</f>
        <v>33.480000000000004</v>
      </c>
      <c r="X24" s="17">
        <f>[20]Janeiro!$J$27</f>
        <v>23.400000000000002</v>
      </c>
      <c r="Y24" s="17">
        <f>[20]Janeiro!$J$28</f>
        <v>52.2</v>
      </c>
      <c r="Z24" s="17">
        <f>[20]Janeiro!$J$29</f>
        <v>41.04</v>
      </c>
      <c r="AA24" s="17">
        <f>[20]Janeiro!$J$30</f>
        <v>47.519999999999996</v>
      </c>
      <c r="AB24" s="17">
        <f>[20]Janeiro!$J$31</f>
        <v>65.160000000000011</v>
      </c>
      <c r="AC24" s="17">
        <f>[20]Janeiro!$J$32</f>
        <v>30.96</v>
      </c>
      <c r="AD24" s="17">
        <f>[20]Janeiro!$J$33</f>
        <v>55.800000000000004</v>
      </c>
      <c r="AE24" s="17">
        <f>[20]Janeiro!$J$34</f>
        <v>32.04</v>
      </c>
      <c r="AF24" s="17">
        <f>[20]Janeiro!$J$35</f>
        <v>36.72</v>
      </c>
      <c r="AG24" s="32">
        <f t="shared" si="2"/>
        <v>69.48</v>
      </c>
      <c r="AH24" s="2"/>
    </row>
    <row r="25" spans="1:35" ht="17.100000000000001" customHeight="1" x14ac:dyDescent="0.2">
      <c r="A25" s="15" t="s">
        <v>15</v>
      </c>
      <c r="B25" s="17">
        <f>[21]Janeiro!$J$5</f>
        <v>38.880000000000003</v>
      </c>
      <c r="C25" s="17">
        <f>[21]Janeiro!$J$6</f>
        <v>40.680000000000007</v>
      </c>
      <c r="D25" s="17">
        <f>[21]Janeiro!$J$7</f>
        <v>49.680000000000007</v>
      </c>
      <c r="E25" s="17">
        <f>[21]Janeiro!$J$8</f>
        <v>41.4</v>
      </c>
      <c r="F25" s="17">
        <f>[21]Janeiro!$J$9</f>
        <v>29.52</v>
      </c>
      <c r="G25" s="17">
        <f>[21]Janeiro!$J$10</f>
        <v>39.6</v>
      </c>
      <c r="H25" s="17">
        <f>[21]Janeiro!$J$11</f>
        <v>50.04</v>
      </c>
      <c r="I25" s="17">
        <f>[21]Janeiro!$J$12</f>
        <v>49.32</v>
      </c>
      <c r="J25" s="17">
        <f>[21]Janeiro!$J$13</f>
        <v>34.56</v>
      </c>
      <c r="K25" s="17">
        <f>[21]Janeiro!$J$14</f>
        <v>30.240000000000002</v>
      </c>
      <c r="L25" s="17">
        <f>[21]Janeiro!$J$15</f>
        <v>57.6</v>
      </c>
      <c r="M25" s="17">
        <f>[21]Janeiro!$J$16</f>
        <v>33.480000000000004</v>
      </c>
      <c r="N25" s="17">
        <f>[21]Janeiro!$J$17</f>
        <v>32.04</v>
      </c>
      <c r="O25" s="17">
        <f>[21]Janeiro!$J$18</f>
        <v>30.240000000000002</v>
      </c>
      <c r="P25" s="17">
        <f>[21]Janeiro!$J$19</f>
        <v>40.32</v>
      </c>
      <c r="Q25" s="17">
        <f>[21]Janeiro!$J$20</f>
        <v>33.480000000000004</v>
      </c>
      <c r="R25" s="17">
        <f>[21]Janeiro!$J$21</f>
        <v>43.56</v>
      </c>
      <c r="S25" s="17">
        <f>[21]Janeiro!$J$22</f>
        <v>28.8</v>
      </c>
      <c r="T25" s="17">
        <f>[21]Janeiro!$J$23</f>
        <v>35.28</v>
      </c>
      <c r="U25" s="17">
        <f>[21]Janeiro!$J$24</f>
        <v>32.76</v>
      </c>
      <c r="V25" s="17">
        <f>[21]Janeiro!$J$25</f>
        <v>30.240000000000002</v>
      </c>
      <c r="W25" s="17">
        <f>[21]Janeiro!$J$26</f>
        <v>30.6</v>
      </c>
      <c r="X25" s="17">
        <f>[21]Janeiro!$J$27</f>
        <v>38.519999999999996</v>
      </c>
      <c r="Y25" s="17">
        <f>[21]Janeiro!$J$28</f>
        <v>39.24</v>
      </c>
      <c r="Z25" s="17">
        <f>[21]Janeiro!$J$29</f>
        <v>40.680000000000007</v>
      </c>
      <c r="AA25" s="17">
        <f>[21]Janeiro!$J$30</f>
        <v>42.480000000000004</v>
      </c>
      <c r="AB25" s="17">
        <f>[21]Janeiro!$J$31</f>
        <v>38.880000000000003</v>
      </c>
      <c r="AC25" s="17">
        <f>[21]Janeiro!$J$32</f>
        <v>32.4</v>
      </c>
      <c r="AD25" s="17">
        <f>[21]Janeiro!$J$33</f>
        <v>40.32</v>
      </c>
      <c r="AE25" s="17">
        <f>[21]Janeiro!$J$34</f>
        <v>34.92</v>
      </c>
      <c r="AF25" s="17">
        <f>[21]Janeiro!$J$35</f>
        <v>46.800000000000004</v>
      </c>
      <c r="AG25" s="32">
        <f t="shared" si="2"/>
        <v>57.6</v>
      </c>
      <c r="AH25" s="2"/>
      <c r="AI25" s="27" t="s">
        <v>54</v>
      </c>
    </row>
    <row r="26" spans="1:35" ht="17.100000000000001" customHeight="1" x14ac:dyDescent="0.2">
      <c r="A26" s="15" t="s">
        <v>16</v>
      </c>
      <c r="B26" s="48" t="str">
        <f>[22]Janeiro!$J$5</f>
        <v>*</v>
      </c>
      <c r="C26" s="48" t="str">
        <f>[22]Janeiro!$J$6</f>
        <v>*</v>
      </c>
      <c r="D26" s="48" t="str">
        <f>[22]Janeiro!$J$7</f>
        <v>*</v>
      </c>
      <c r="E26" s="48" t="str">
        <f>[22]Janeiro!$J$8</f>
        <v>*</v>
      </c>
      <c r="F26" s="48" t="str">
        <f>[22]Janeiro!$J$9</f>
        <v>*</v>
      </c>
      <c r="G26" s="48" t="str">
        <f>[22]Janeiro!$J$10</f>
        <v>*</v>
      </c>
      <c r="H26" s="48" t="str">
        <f>[22]Janeiro!$J$11</f>
        <v>*</v>
      </c>
      <c r="I26" s="48" t="str">
        <f>[22]Janeiro!$J$12</f>
        <v>*</v>
      </c>
      <c r="J26" s="48" t="str">
        <f>[22]Janeiro!$J$13</f>
        <v>*</v>
      </c>
      <c r="K26" s="48" t="str">
        <f>[22]Janeiro!$J$14</f>
        <v>*</v>
      </c>
      <c r="L26" s="48" t="str">
        <f>[22]Janeiro!$J$15</f>
        <v>*</v>
      </c>
      <c r="M26" s="48" t="str">
        <f>[22]Janeiro!$J$16</f>
        <v>*</v>
      </c>
      <c r="N26" s="48" t="str">
        <f>[22]Janeiro!$J$17</f>
        <v>*</v>
      </c>
      <c r="O26" s="48" t="str">
        <f>[22]Janeiro!$J$18</f>
        <v>*</v>
      </c>
      <c r="P26" s="48" t="str">
        <f>[22]Janeiro!$J$19</f>
        <v>*</v>
      </c>
      <c r="Q26" s="48" t="str">
        <f>[22]Janeiro!$J$20</f>
        <v>*</v>
      </c>
      <c r="R26" s="48" t="str">
        <f>[22]Janeiro!$J$21</f>
        <v>*</v>
      </c>
      <c r="S26" s="48" t="str">
        <f>[22]Janeiro!$J$22</f>
        <v>*</v>
      </c>
      <c r="T26" s="48" t="str">
        <f>[22]Janeiro!$J$23</f>
        <v>*</v>
      </c>
      <c r="U26" s="48" t="str">
        <f>[22]Janeiro!$J$24</f>
        <v>*</v>
      </c>
      <c r="V26" s="48" t="str">
        <f>[22]Janeiro!$J$25</f>
        <v>*</v>
      </c>
      <c r="W26" s="48" t="str">
        <f>[22]Janeiro!$J$26</f>
        <v>*</v>
      </c>
      <c r="X26" s="48" t="str">
        <f>[22]Janeiro!$J$27</f>
        <v>*</v>
      </c>
      <c r="Y26" s="48" t="str">
        <f>[22]Janeiro!$J$28</f>
        <v>*</v>
      </c>
      <c r="Z26" s="48" t="str">
        <f>[22]Janeiro!$J$29</f>
        <v>*</v>
      </c>
      <c r="AA26" s="48" t="str">
        <f>[22]Janeiro!$J$30</f>
        <v>*</v>
      </c>
      <c r="AB26" s="48" t="str">
        <f>[22]Janeiro!$J$31</f>
        <v>*</v>
      </c>
      <c r="AC26" s="48" t="str">
        <f>[22]Janeiro!$J$32</f>
        <v>*</v>
      </c>
      <c r="AD26" s="48" t="str">
        <f>[22]Janeiro!$J$33</f>
        <v>*</v>
      </c>
      <c r="AE26" s="48" t="str">
        <f>[22]Janeiro!$J$34</f>
        <v>*</v>
      </c>
      <c r="AF26" s="48" t="str">
        <f>[22]Janeiro!$J$35</f>
        <v>*</v>
      </c>
      <c r="AG26" s="58" t="s">
        <v>63</v>
      </c>
      <c r="AH26" s="2"/>
    </row>
    <row r="27" spans="1:35" ht="17.100000000000001" customHeight="1" x14ac:dyDescent="0.2">
      <c r="A27" s="15" t="s">
        <v>17</v>
      </c>
      <c r="B27" s="17">
        <f>[23]Janeiro!$J$5</f>
        <v>0</v>
      </c>
      <c r="C27" s="17">
        <f>[23]Janeiro!$J$6</f>
        <v>0</v>
      </c>
      <c r="D27" s="17">
        <f>[23]Janeiro!$J$7</f>
        <v>0</v>
      </c>
      <c r="E27" s="17">
        <f>[23]Janeiro!$J$8</f>
        <v>0</v>
      </c>
      <c r="F27" s="17">
        <f>[23]Janeiro!$J$9</f>
        <v>0</v>
      </c>
      <c r="G27" s="17">
        <f>[23]Janeiro!$J$10</f>
        <v>0</v>
      </c>
      <c r="H27" s="17">
        <f>[23]Janeiro!$J$11</f>
        <v>0</v>
      </c>
      <c r="I27" s="17">
        <f>[23]Janeiro!$J$12</f>
        <v>0</v>
      </c>
      <c r="J27" s="17">
        <f>[23]Janeiro!$J$13</f>
        <v>0</v>
      </c>
      <c r="K27" s="17">
        <f>[23]Janeiro!$J$14</f>
        <v>0</v>
      </c>
      <c r="L27" s="17">
        <f>[23]Janeiro!$J$15</f>
        <v>0</v>
      </c>
      <c r="M27" s="17">
        <f>[23]Janeiro!$J$16</f>
        <v>0</v>
      </c>
      <c r="N27" s="17">
        <f>[23]Janeiro!$J$17</f>
        <v>0</v>
      </c>
      <c r="O27" s="17">
        <f>[23]Janeiro!$J$18</f>
        <v>0</v>
      </c>
      <c r="P27" s="17">
        <f>[23]Janeiro!$J$19</f>
        <v>0</v>
      </c>
      <c r="Q27" s="17">
        <f>[23]Janeiro!$J$20</f>
        <v>0</v>
      </c>
      <c r="R27" s="17">
        <f>[23]Janeiro!$J$21</f>
        <v>0</v>
      </c>
      <c r="S27" s="17">
        <f>[23]Janeiro!$J$22</f>
        <v>0</v>
      </c>
      <c r="T27" s="17">
        <f>[23]Janeiro!$J$23</f>
        <v>0</v>
      </c>
      <c r="U27" s="17">
        <f>[23]Janeiro!$J$24</f>
        <v>0</v>
      </c>
      <c r="V27" s="17">
        <f>[23]Janeiro!$J$25</f>
        <v>0</v>
      </c>
      <c r="W27" s="17">
        <f>[23]Janeiro!$J$26</f>
        <v>0</v>
      </c>
      <c r="X27" s="17">
        <f>[23]Janeiro!$J$27</f>
        <v>0</v>
      </c>
      <c r="Y27" s="17">
        <f>[23]Janeiro!$J$28</f>
        <v>0</v>
      </c>
      <c r="Z27" s="17">
        <f>[23]Janeiro!$J$29</f>
        <v>0</v>
      </c>
      <c r="AA27" s="17">
        <f>[23]Janeiro!$J$30</f>
        <v>0</v>
      </c>
      <c r="AB27" s="17">
        <f>[23]Janeiro!$J$31</f>
        <v>0</v>
      </c>
      <c r="AC27" s="17">
        <f>[23]Janeiro!$J$32</f>
        <v>0</v>
      </c>
      <c r="AD27" s="17">
        <f>[23]Janeiro!$J$33</f>
        <v>0</v>
      </c>
      <c r="AE27" s="17">
        <f>[23]Janeiro!$J$34</f>
        <v>0</v>
      </c>
      <c r="AF27" s="17">
        <f>[23]Janeiro!$J$35</f>
        <v>0</v>
      </c>
      <c r="AG27" s="32">
        <f t="shared" ref="AG27:AG32" si="3">MAX(B27:AF27)</f>
        <v>0</v>
      </c>
      <c r="AH27" s="2"/>
    </row>
    <row r="28" spans="1:35" ht="17.100000000000001" customHeight="1" x14ac:dyDescent="0.2">
      <c r="A28" s="15" t="s">
        <v>18</v>
      </c>
      <c r="B28" s="17">
        <f>[24]Janeiro!$J$5</f>
        <v>37.440000000000005</v>
      </c>
      <c r="C28" s="17">
        <f>[24]Janeiro!$J$6</f>
        <v>41.76</v>
      </c>
      <c r="D28" s="17">
        <f>[24]Janeiro!$J$7</f>
        <v>28.44</v>
      </c>
      <c r="E28" s="17">
        <f>[24]Janeiro!$J$8</f>
        <v>72.72</v>
      </c>
      <c r="F28" s="17">
        <f>[24]Janeiro!$J$9</f>
        <v>47.519999999999996</v>
      </c>
      <c r="G28" s="17">
        <f>[24]Janeiro!$J$10</f>
        <v>30.6</v>
      </c>
      <c r="H28" s="17">
        <f>[24]Janeiro!$J$11</f>
        <v>32.76</v>
      </c>
      <c r="I28" s="17">
        <f>[24]Janeiro!$J$12</f>
        <v>36.36</v>
      </c>
      <c r="J28" s="17">
        <f>[24]Janeiro!$J$13</f>
        <v>41.76</v>
      </c>
      <c r="K28" s="17">
        <f>[24]Janeiro!$J$14</f>
        <v>27</v>
      </c>
      <c r="L28" s="17">
        <f>[24]Janeiro!$J$15</f>
        <v>34.92</v>
      </c>
      <c r="M28" s="17">
        <f>[24]Janeiro!$J$16</f>
        <v>24.840000000000003</v>
      </c>
      <c r="N28" s="17">
        <f>[24]Janeiro!$J$17</f>
        <v>43.2</v>
      </c>
      <c r="O28" s="17">
        <f>[24]Janeiro!$J$18</f>
        <v>45.72</v>
      </c>
      <c r="P28" s="17">
        <f>[24]Janeiro!$J$19</f>
        <v>37.080000000000005</v>
      </c>
      <c r="Q28" s="17">
        <f>[24]Janeiro!$J$20</f>
        <v>36.36</v>
      </c>
      <c r="R28" s="17">
        <f>[24]Janeiro!$J$21</f>
        <v>26.64</v>
      </c>
      <c r="S28" s="17">
        <f>[24]Janeiro!$J$22</f>
        <v>30.240000000000002</v>
      </c>
      <c r="T28" s="17">
        <f>[24]Janeiro!$J$23</f>
        <v>45.72</v>
      </c>
      <c r="U28" s="17">
        <f>[24]Janeiro!$J$24</f>
        <v>36.72</v>
      </c>
      <c r="V28" s="17">
        <f>[24]Janeiro!$J$25</f>
        <v>36</v>
      </c>
      <c r="W28" s="17">
        <f>[24]Janeiro!$J$26</f>
        <v>39.24</v>
      </c>
      <c r="X28" s="17">
        <f>[24]Janeiro!$J$27</f>
        <v>41.4</v>
      </c>
      <c r="Y28" s="17">
        <f>[24]Janeiro!$J$28</f>
        <v>46.080000000000005</v>
      </c>
      <c r="Z28" s="17">
        <f>[24]Janeiro!$J$29</f>
        <v>27.720000000000002</v>
      </c>
      <c r="AA28" s="17">
        <f>[24]Janeiro!$J$30</f>
        <v>43.92</v>
      </c>
      <c r="AB28" s="17">
        <f>[24]Janeiro!$J$31</f>
        <v>50.04</v>
      </c>
      <c r="AC28" s="17">
        <f>[24]Janeiro!$J$32</f>
        <v>39.6</v>
      </c>
      <c r="AD28" s="17">
        <f>[24]Janeiro!$J$33</f>
        <v>55.800000000000004</v>
      </c>
      <c r="AE28" s="17">
        <f>[24]Janeiro!$J$34</f>
        <v>51.84</v>
      </c>
      <c r="AF28" s="17">
        <f>[24]Janeiro!$J$35</f>
        <v>39.96</v>
      </c>
      <c r="AG28" s="32">
        <f t="shared" si="3"/>
        <v>72.72</v>
      </c>
      <c r="AH28" s="2"/>
    </row>
    <row r="29" spans="1:35" ht="17.100000000000001" customHeight="1" x14ac:dyDescent="0.2">
      <c r="A29" s="15" t="s">
        <v>19</v>
      </c>
      <c r="B29" s="17">
        <f>[25]Janeiro!$J$5</f>
        <v>45</v>
      </c>
      <c r="C29" s="17">
        <f>[25]Janeiro!$J$6</f>
        <v>41.04</v>
      </c>
      <c r="D29" s="17">
        <f>[25]Janeiro!$J$7</f>
        <v>59.04</v>
      </c>
      <c r="E29" s="17">
        <f>[25]Janeiro!$J$8</f>
        <v>25.56</v>
      </c>
      <c r="F29" s="17">
        <f>[25]Janeiro!$J$9</f>
        <v>28.8</v>
      </c>
      <c r="G29" s="17">
        <f>[25]Janeiro!$J$10</f>
        <v>29.16</v>
      </c>
      <c r="H29" s="17">
        <f>[25]Janeiro!$J$11</f>
        <v>42.12</v>
      </c>
      <c r="I29" s="17">
        <f>[25]Janeiro!$J$12</f>
        <v>41.76</v>
      </c>
      <c r="J29" s="17">
        <f>[25]Janeiro!$J$13</f>
        <v>33.480000000000004</v>
      </c>
      <c r="K29" s="17">
        <f>[25]Janeiro!$J$14</f>
        <v>33.480000000000004</v>
      </c>
      <c r="L29" s="17">
        <f>[25]Janeiro!$J$15</f>
        <v>46.080000000000005</v>
      </c>
      <c r="M29" s="17">
        <f>[25]Janeiro!$J$16</f>
        <v>36.36</v>
      </c>
      <c r="N29" s="17">
        <f>[25]Janeiro!$J$17</f>
        <v>37.800000000000004</v>
      </c>
      <c r="O29" s="17">
        <f>[25]Janeiro!$J$18</f>
        <v>45</v>
      </c>
      <c r="P29" s="17">
        <f>[25]Janeiro!$J$19</f>
        <v>67.319999999999993</v>
      </c>
      <c r="Q29" s="17">
        <f>[25]Janeiro!$J$20</f>
        <v>34.200000000000003</v>
      </c>
      <c r="R29" s="17">
        <f>[25]Janeiro!$J$21</f>
        <v>25.56</v>
      </c>
      <c r="S29" s="17">
        <f>[25]Janeiro!$J$22</f>
        <v>35.64</v>
      </c>
      <c r="T29" s="17">
        <f>[25]Janeiro!$J$23</f>
        <v>38.519999999999996</v>
      </c>
      <c r="U29" s="17">
        <f>[25]Janeiro!$J$24</f>
        <v>30.240000000000002</v>
      </c>
      <c r="V29" s="17">
        <f>[25]Janeiro!$J$25</f>
        <v>40.680000000000007</v>
      </c>
      <c r="W29" s="17">
        <f>[25]Janeiro!$J$26</f>
        <v>32.4</v>
      </c>
      <c r="X29" s="17">
        <f>[25]Janeiro!$J$27</f>
        <v>37.080000000000005</v>
      </c>
      <c r="Y29" s="17">
        <f>[25]Janeiro!$J$28</f>
        <v>30.240000000000002</v>
      </c>
      <c r="Z29" s="17">
        <f>[25]Janeiro!$J$29</f>
        <v>27</v>
      </c>
      <c r="AA29" s="17">
        <f>[25]Janeiro!$J$30</f>
        <v>42.480000000000004</v>
      </c>
      <c r="AB29" s="17">
        <f>[25]Janeiro!$J$31</f>
        <v>42.480000000000004</v>
      </c>
      <c r="AC29" s="17">
        <f>[25]Janeiro!$J$32</f>
        <v>32.04</v>
      </c>
      <c r="AD29" s="17">
        <f>[25]Janeiro!$J$33</f>
        <v>32.76</v>
      </c>
      <c r="AE29" s="17">
        <f>[25]Janeiro!$J$34</f>
        <v>37.440000000000005</v>
      </c>
      <c r="AF29" s="17">
        <f>[25]Janeiro!$J$35</f>
        <v>42.12</v>
      </c>
      <c r="AG29" s="32">
        <f t="shared" si="3"/>
        <v>67.319999999999993</v>
      </c>
      <c r="AH29" s="2"/>
    </row>
    <row r="30" spans="1:35" ht="17.100000000000001" customHeight="1" x14ac:dyDescent="0.2">
      <c r="A30" s="15" t="s">
        <v>31</v>
      </c>
      <c r="B30" s="17">
        <f>[26]Janeiro!$J$5</f>
        <v>41.76</v>
      </c>
      <c r="C30" s="17">
        <f>[26]Janeiro!$J$6</f>
        <v>43.2</v>
      </c>
      <c r="D30" s="17">
        <f>[26]Janeiro!$J$7</f>
        <v>45</v>
      </c>
      <c r="E30" s="17">
        <f>[26]Janeiro!$J$8</f>
        <v>40.680000000000007</v>
      </c>
      <c r="F30" s="17">
        <f>[26]Janeiro!$J$9</f>
        <v>38.159999999999997</v>
      </c>
      <c r="G30" s="17">
        <f>[26]Janeiro!$J$10</f>
        <v>31.319999999999997</v>
      </c>
      <c r="H30" s="17">
        <f>[26]Janeiro!$J$11</f>
        <v>30.96</v>
      </c>
      <c r="I30" s="17">
        <f>[26]Janeiro!$J$12</f>
        <v>71.28</v>
      </c>
      <c r="J30" s="17">
        <f>[26]Janeiro!$J$13</f>
        <v>29.880000000000003</v>
      </c>
      <c r="K30" s="17">
        <f>[26]Janeiro!$J$14</f>
        <v>39.24</v>
      </c>
      <c r="L30" s="17">
        <f>[26]Janeiro!$J$15</f>
        <v>61.2</v>
      </c>
      <c r="M30" s="17">
        <f>[26]Janeiro!$J$16</f>
        <v>24.48</v>
      </c>
      <c r="N30" s="17">
        <f>[26]Janeiro!$J$17</f>
        <v>44.64</v>
      </c>
      <c r="O30" s="17">
        <f>[26]Janeiro!$J$18</f>
        <v>37.800000000000004</v>
      </c>
      <c r="P30" s="17">
        <f>[26]Janeiro!$J$19</f>
        <v>32.76</v>
      </c>
      <c r="Q30" s="17">
        <f>[26]Janeiro!$J$20</f>
        <v>20.88</v>
      </c>
      <c r="R30" s="17">
        <f>[26]Janeiro!$J$21</f>
        <v>39.96</v>
      </c>
      <c r="S30" s="17">
        <f>[26]Janeiro!$J$22</f>
        <v>29.16</v>
      </c>
      <c r="T30" s="17">
        <f>[26]Janeiro!$J$23</f>
        <v>39.6</v>
      </c>
      <c r="U30" s="17">
        <f>[26]Janeiro!$J$24</f>
        <v>33.840000000000003</v>
      </c>
      <c r="V30" s="17">
        <f>[26]Janeiro!$J$25</f>
        <v>42.12</v>
      </c>
      <c r="W30" s="17">
        <f>[26]Janeiro!$J$26</f>
        <v>34.200000000000003</v>
      </c>
      <c r="X30" s="17">
        <f>[26]Janeiro!$J$27</f>
        <v>35.28</v>
      </c>
      <c r="Y30" s="17">
        <f>[26]Janeiro!$J$28</f>
        <v>36.72</v>
      </c>
      <c r="Z30" s="17">
        <f>[26]Janeiro!$J$29</f>
        <v>47.16</v>
      </c>
      <c r="AA30" s="17">
        <f>[26]Janeiro!$J$30</f>
        <v>29.52</v>
      </c>
      <c r="AB30" s="17">
        <f>[26]Janeiro!$J$31</f>
        <v>32.4</v>
      </c>
      <c r="AC30" s="17">
        <f>[26]Janeiro!$J$32</f>
        <v>41.76</v>
      </c>
      <c r="AD30" s="17">
        <f>[26]Janeiro!$J$33</f>
        <v>22.32</v>
      </c>
      <c r="AE30" s="17">
        <f>[26]Janeiro!$J$34</f>
        <v>65.160000000000011</v>
      </c>
      <c r="AF30" s="17">
        <f>[26]Janeiro!$J$35</f>
        <v>22.32</v>
      </c>
      <c r="AG30" s="32">
        <f t="shared" si="3"/>
        <v>71.28</v>
      </c>
      <c r="AH30" s="2"/>
    </row>
    <row r="31" spans="1:35" ht="17.100000000000001" customHeight="1" x14ac:dyDescent="0.2">
      <c r="A31" s="15" t="s">
        <v>51</v>
      </c>
      <c r="B31" s="17">
        <f>[27]Janeiro!$J$5</f>
        <v>40.680000000000007</v>
      </c>
      <c r="C31" s="17">
        <f>[27]Janeiro!$J$6</f>
        <v>37.080000000000005</v>
      </c>
      <c r="D31" s="17">
        <f>[27]Janeiro!$J$7</f>
        <v>29.880000000000003</v>
      </c>
      <c r="E31" s="17">
        <f>[27]Janeiro!$J$8</f>
        <v>48.96</v>
      </c>
      <c r="F31" s="17">
        <f>[27]Janeiro!$J$9</f>
        <v>45.72</v>
      </c>
      <c r="G31" s="17">
        <f>[27]Janeiro!$J$10</f>
        <v>61.560000000000009</v>
      </c>
      <c r="H31" s="17">
        <f>[27]Janeiro!$J$11</f>
        <v>49.680000000000007</v>
      </c>
      <c r="I31" s="17">
        <f>[27]Janeiro!$J$12</f>
        <v>72</v>
      </c>
      <c r="J31" s="17">
        <f>[27]Janeiro!$J$13</f>
        <v>37.800000000000004</v>
      </c>
      <c r="K31" s="17">
        <f>[27]Janeiro!$J$14</f>
        <v>51.480000000000004</v>
      </c>
      <c r="L31" s="17">
        <f>[27]Janeiro!$J$15</f>
        <v>56.519999999999996</v>
      </c>
      <c r="M31" s="17">
        <f>[27]Janeiro!$J$16</f>
        <v>34.56</v>
      </c>
      <c r="N31" s="17">
        <f>[27]Janeiro!$J$17</f>
        <v>46.080000000000005</v>
      </c>
      <c r="O31" s="17">
        <f>[27]Janeiro!$J$18</f>
        <v>43.2</v>
      </c>
      <c r="P31" s="17">
        <f>[27]Janeiro!$J$19</f>
        <v>54</v>
      </c>
      <c r="Q31" s="17">
        <f>[27]Janeiro!$J$20</f>
        <v>33.480000000000004</v>
      </c>
      <c r="R31" s="17">
        <f>[27]Janeiro!$J$21</f>
        <v>31.680000000000003</v>
      </c>
      <c r="S31" s="17">
        <f>[27]Janeiro!$J$22</f>
        <v>34.56</v>
      </c>
      <c r="T31" s="17">
        <f>[27]Janeiro!$J$23</f>
        <v>38.519999999999996</v>
      </c>
      <c r="U31" s="17">
        <f>[27]Janeiro!$J$24</f>
        <v>41.04</v>
      </c>
      <c r="V31" s="17">
        <f>[27]Janeiro!$J$25</f>
        <v>41.04</v>
      </c>
      <c r="W31" s="17">
        <f>[27]Janeiro!$J$26</f>
        <v>35.64</v>
      </c>
      <c r="X31" s="17">
        <f>[27]Janeiro!$J$27</f>
        <v>38.880000000000003</v>
      </c>
      <c r="Y31" s="17">
        <f>[27]Janeiro!$J$28</f>
        <v>37.800000000000004</v>
      </c>
      <c r="Z31" s="17">
        <f>[27]Janeiro!$J$29</f>
        <v>48.6</v>
      </c>
      <c r="AA31" s="17">
        <f>[27]Janeiro!$J$30</f>
        <v>54</v>
      </c>
      <c r="AB31" s="17">
        <f>[27]Janeiro!$J$31</f>
        <v>36.36</v>
      </c>
      <c r="AC31" s="17">
        <f>[27]Janeiro!$J$32</f>
        <v>82.08</v>
      </c>
      <c r="AD31" s="17">
        <f>[27]Janeiro!$J$33</f>
        <v>59.4</v>
      </c>
      <c r="AE31" s="59">
        <f>[27]Janeiro!$J$34</f>
        <v>48.96</v>
      </c>
      <c r="AF31" s="59">
        <f>[27]Janeiro!$J$35</f>
        <v>65.160000000000011</v>
      </c>
      <c r="AG31" s="32">
        <f>MAX(B31:AF31)</f>
        <v>82.08</v>
      </c>
      <c r="AH31" s="2"/>
    </row>
    <row r="32" spans="1:35" ht="17.100000000000001" customHeight="1" x14ac:dyDescent="0.2">
      <c r="A32" s="15" t="s">
        <v>20</v>
      </c>
      <c r="B32" s="17">
        <f>[28]Janeiro!$J$5</f>
        <v>33.840000000000003</v>
      </c>
      <c r="C32" s="17">
        <f>[28]Janeiro!$J$6</f>
        <v>32.04</v>
      </c>
      <c r="D32" s="17">
        <f>[28]Janeiro!$J$7</f>
        <v>29.880000000000003</v>
      </c>
      <c r="E32" s="17">
        <f>[28]Janeiro!$J$8</f>
        <v>28.44</v>
      </c>
      <c r="F32" s="17">
        <f>[28]Janeiro!$J$9</f>
        <v>36</v>
      </c>
      <c r="G32" s="17">
        <f>[28]Janeiro!$J$10</f>
        <v>23.040000000000003</v>
      </c>
      <c r="H32" s="17">
        <f>[28]Janeiro!$J$11</f>
        <v>32.04</v>
      </c>
      <c r="I32" s="17">
        <f>[28]Janeiro!$J$12</f>
        <v>27</v>
      </c>
      <c r="J32" s="17">
        <f>[28]Janeiro!$J$13</f>
        <v>45.36</v>
      </c>
      <c r="K32" s="17">
        <f>[28]Janeiro!$J$14</f>
        <v>25.56</v>
      </c>
      <c r="L32" s="17">
        <f>[28]Janeiro!$J$15</f>
        <v>54.72</v>
      </c>
      <c r="M32" s="17">
        <f>[28]Janeiro!$J$16</f>
        <v>52.56</v>
      </c>
      <c r="N32" s="17">
        <f>[28]Janeiro!$J$17</f>
        <v>53.28</v>
      </c>
      <c r="O32" s="17">
        <f>[28]Janeiro!$J$18</f>
        <v>50.04</v>
      </c>
      <c r="P32" s="17">
        <f>[28]Janeiro!$J$19</f>
        <v>23.759999999999998</v>
      </c>
      <c r="Q32" s="17">
        <f>[28]Janeiro!$J$20</f>
        <v>34.56</v>
      </c>
      <c r="R32" s="17">
        <f>[28]Janeiro!$J$21</f>
        <v>27.36</v>
      </c>
      <c r="S32" s="17">
        <f>[28]Janeiro!$J$22</f>
        <v>33.480000000000004</v>
      </c>
      <c r="T32" s="17">
        <f>[28]Janeiro!$J$23</f>
        <v>24.840000000000003</v>
      </c>
      <c r="U32" s="17">
        <f>[28]Janeiro!$J$24</f>
        <v>32.4</v>
      </c>
      <c r="V32" s="17">
        <f>[28]Janeiro!$J$25</f>
        <v>47.519999999999996</v>
      </c>
      <c r="W32" s="17">
        <f>[28]Janeiro!$J$26</f>
        <v>37.080000000000005</v>
      </c>
      <c r="X32" s="17">
        <f>[28]Janeiro!$J$27</f>
        <v>23.400000000000002</v>
      </c>
      <c r="Y32" s="17">
        <f>[28]Janeiro!$J$28</f>
        <v>33.119999999999997</v>
      </c>
      <c r="Z32" s="17">
        <f>[28]Janeiro!$J$29</f>
        <v>22.68</v>
      </c>
      <c r="AA32" s="17">
        <f>[28]Janeiro!$J$30</f>
        <v>39.6</v>
      </c>
      <c r="AB32" s="17">
        <f>[28]Janeiro!$J$31</f>
        <v>66.600000000000009</v>
      </c>
      <c r="AC32" s="17">
        <f>[28]Janeiro!$J$32</f>
        <v>22.32</v>
      </c>
      <c r="AD32" s="17">
        <f>[28]Janeiro!$J$33</f>
        <v>30.96</v>
      </c>
      <c r="AE32" s="17">
        <f>[28]Janeiro!$J$34</f>
        <v>29.880000000000003</v>
      </c>
      <c r="AF32" s="17">
        <f>[28]Janeiro!$J$35</f>
        <v>28.44</v>
      </c>
      <c r="AG32" s="32">
        <f t="shared" si="3"/>
        <v>66.600000000000009</v>
      </c>
      <c r="AH32" s="2"/>
    </row>
    <row r="33" spans="1:35" s="5" customFormat="1" ht="17.100000000000001" customHeight="1" x14ac:dyDescent="0.2">
      <c r="A33" s="28" t="s">
        <v>33</v>
      </c>
      <c r="B33" s="29">
        <f t="shared" ref="B33:AG33" si="4">MAX(B5:B32)</f>
        <v>59.4</v>
      </c>
      <c r="C33" s="29">
        <f t="shared" si="4"/>
        <v>57.960000000000008</v>
      </c>
      <c r="D33" s="29">
        <f t="shared" si="4"/>
        <v>59.04</v>
      </c>
      <c r="E33" s="29">
        <f t="shared" si="4"/>
        <v>72.72</v>
      </c>
      <c r="F33" s="29">
        <f t="shared" si="4"/>
        <v>60.839999999999996</v>
      </c>
      <c r="G33" s="29">
        <f t="shared" si="4"/>
        <v>61.560000000000009</v>
      </c>
      <c r="H33" s="29">
        <f t="shared" si="4"/>
        <v>69.48</v>
      </c>
      <c r="I33" s="29">
        <f t="shared" si="4"/>
        <v>72</v>
      </c>
      <c r="J33" s="29">
        <f t="shared" si="4"/>
        <v>66.239999999999995</v>
      </c>
      <c r="K33" s="29">
        <f t="shared" si="4"/>
        <v>54</v>
      </c>
      <c r="L33" s="29">
        <f t="shared" si="4"/>
        <v>66.960000000000008</v>
      </c>
      <c r="M33" s="29">
        <f t="shared" si="4"/>
        <v>63.72</v>
      </c>
      <c r="N33" s="29">
        <f t="shared" si="4"/>
        <v>57.24</v>
      </c>
      <c r="O33" s="29">
        <f t="shared" si="4"/>
        <v>64.8</v>
      </c>
      <c r="P33" s="29">
        <f t="shared" si="4"/>
        <v>67.319999999999993</v>
      </c>
      <c r="Q33" s="29">
        <f t="shared" si="4"/>
        <v>46.440000000000005</v>
      </c>
      <c r="R33" s="29">
        <f t="shared" si="4"/>
        <v>56.88</v>
      </c>
      <c r="S33" s="29">
        <f t="shared" si="4"/>
        <v>46.080000000000005</v>
      </c>
      <c r="T33" s="29">
        <f t="shared" si="4"/>
        <v>45.72</v>
      </c>
      <c r="U33" s="29">
        <f t="shared" si="4"/>
        <v>46.800000000000004</v>
      </c>
      <c r="V33" s="29">
        <f t="shared" si="4"/>
        <v>62.639999999999993</v>
      </c>
      <c r="W33" s="29">
        <f t="shared" si="4"/>
        <v>47.16</v>
      </c>
      <c r="X33" s="29">
        <f t="shared" si="4"/>
        <v>48.24</v>
      </c>
      <c r="Y33" s="29">
        <f t="shared" si="4"/>
        <v>52.2</v>
      </c>
      <c r="Z33" s="29">
        <f t="shared" si="4"/>
        <v>53.64</v>
      </c>
      <c r="AA33" s="29">
        <f t="shared" si="4"/>
        <v>60.839999999999996</v>
      </c>
      <c r="AB33" s="29">
        <f t="shared" si="4"/>
        <v>69.84</v>
      </c>
      <c r="AC33" s="29">
        <f t="shared" si="4"/>
        <v>82.08</v>
      </c>
      <c r="AD33" s="29">
        <f t="shared" si="4"/>
        <v>59.4</v>
      </c>
      <c r="AE33" s="29">
        <f t="shared" si="4"/>
        <v>67.319999999999993</v>
      </c>
      <c r="AF33" s="29">
        <f t="shared" si="4"/>
        <v>84.960000000000008</v>
      </c>
      <c r="AG33" s="31">
        <f t="shared" si="4"/>
        <v>84.960000000000008</v>
      </c>
      <c r="AH33" s="10"/>
    </row>
    <row r="34" spans="1:35" s="71" customForma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3"/>
    </row>
    <row r="35" spans="1:35" s="71" customFormat="1" x14ac:dyDescent="0.2">
      <c r="A35" s="91"/>
      <c r="B35" s="91"/>
      <c r="C35" s="94"/>
      <c r="D35" s="94" t="s">
        <v>142</v>
      </c>
      <c r="E35" s="94"/>
      <c r="F35" s="94"/>
      <c r="G35" s="94"/>
      <c r="H35" s="91"/>
      <c r="I35" s="91"/>
      <c r="J35" s="91"/>
      <c r="K35" s="91"/>
      <c r="L35" s="91"/>
      <c r="M35" s="91" t="s">
        <v>52</v>
      </c>
      <c r="N35" s="91"/>
      <c r="O35" s="91"/>
      <c r="P35" s="91"/>
      <c r="Q35" s="91"/>
      <c r="R35" s="91"/>
      <c r="S35" s="91"/>
      <c r="T35" s="91"/>
      <c r="U35" s="91"/>
      <c r="V35" s="91" t="s">
        <v>60</v>
      </c>
      <c r="W35" s="91"/>
      <c r="X35" s="91"/>
      <c r="Y35" s="91"/>
      <c r="Z35" s="91"/>
      <c r="AA35" s="91"/>
      <c r="AB35" s="91"/>
      <c r="AC35" s="91"/>
      <c r="AD35" s="92"/>
      <c r="AE35" s="91"/>
      <c r="AF35" s="91"/>
      <c r="AG35" s="92"/>
      <c r="AH35" s="91"/>
    </row>
    <row r="36" spans="1:35" s="71" customFormat="1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5"/>
      <c r="K36" s="95"/>
      <c r="L36" s="95"/>
      <c r="M36" s="95" t="s">
        <v>53</v>
      </c>
      <c r="N36" s="95"/>
      <c r="O36" s="95"/>
      <c r="P36" s="95"/>
      <c r="Q36" s="91"/>
      <c r="R36" s="91"/>
      <c r="S36" s="91"/>
      <c r="T36" s="91"/>
      <c r="U36" s="91"/>
      <c r="V36" s="95" t="s">
        <v>61</v>
      </c>
      <c r="W36" s="95"/>
      <c r="X36" s="91"/>
      <c r="Y36" s="91"/>
      <c r="Z36" s="91"/>
      <c r="AA36" s="91"/>
      <c r="AB36" s="91"/>
      <c r="AC36" s="91"/>
      <c r="AD36" s="92"/>
      <c r="AE36" s="93"/>
      <c r="AG36" s="91"/>
      <c r="AH36" s="91"/>
      <c r="AI36" s="91"/>
    </row>
    <row r="37" spans="1:35" s="71" customFormat="1" x14ac:dyDescent="0.2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6"/>
      <c r="R37" s="96"/>
      <c r="S37" s="96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2"/>
      <c r="AG37" s="93"/>
      <c r="AH37" s="97"/>
    </row>
    <row r="38" spans="1:35" x14ac:dyDescent="0.2">
      <c r="AG38" s="9"/>
      <c r="AH38" s="2"/>
    </row>
    <row r="40" spans="1:35" x14ac:dyDescent="0.2">
      <c r="V40" s="2" t="s">
        <v>54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Carlos Eduardo Borges Daniel</cp:lastModifiedBy>
  <cp:lastPrinted>2014-03-07T12:51:25Z</cp:lastPrinted>
  <dcterms:created xsi:type="dcterms:W3CDTF">2008-08-15T13:32:29Z</dcterms:created>
  <dcterms:modified xsi:type="dcterms:W3CDTF">2022-03-10T18:23:38Z</dcterms:modified>
</cp:coreProperties>
</file>