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TEC\3 _ CEMTEC _ BOLETIM GERAL _INMET - SEMAGRO\2017\"/>
    </mc:Choice>
  </mc:AlternateContent>
  <bookViews>
    <workbookView xWindow="120" yWindow="120" windowWidth="15180" windowHeight="8835" tabRatio="874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  <sheet name="ESTAÇÕES METEOROLÓGICAS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xlnm.Print_Area" localSheetId="9">Chuva!$A$1:$AI$42</definedName>
    <definedName name="_xlnm.Print_Area" localSheetId="7">DirVento!$A$1:$AG$37</definedName>
    <definedName name="_xlnm.Print_Area" localSheetId="8">RajadaVento!$A$1:$AG$36</definedName>
    <definedName name="_xlnm.Print_Area" localSheetId="0">TempInst!$A$1:$AG$38</definedName>
    <definedName name="_xlnm.Print_Area" localSheetId="1">TempMax!$A$1:$AH$36</definedName>
    <definedName name="_xlnm.Print_Area" localSheetId="2">TempMin!$A$1:$AH$36</definedName>
    <definedName name="_xlnm.Print_Area" localSheetId="3">UmidInst!$A$1:$AG$36</definedName>
    <definedName name="_xlnm.Print_Area" localSheetId="4">UmidMax!$A$1:$AH$36</definedName>
    <definedName name="_xlnm.Print_Area" localSheetId="5">UmidMin!$A$1:$AH$36</definedName>
    <definedName name="_xlnm.Print_Area" localSheetId="6">VelVentoMax!$A$1:$AG$36</definedName>
  </definedNames>
  <calcPr calcId="162913"/>
</workbook>
</file>

<file path=xl/calcChain.xml><?xml version="1.0" encoding="utf-8"?>
<calcChain xmlns="http://schemas.openxmlformats.org/spreadsheetml/2006/main">
  <c r="AF32" i="14" l="1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F31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F30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F29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F27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F26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F25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F24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F22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F21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F20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F19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F18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F17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F16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F15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F14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F13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F12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F11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F10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F9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F8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F7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F6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F5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F32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F31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F30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F27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F26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F25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F24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F23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F22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F21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F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F11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F10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F9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F7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F6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F5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G32" i="13"/>
  <c r="AF32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G31" i="13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G30" i="13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G29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G28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G27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G26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G25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G24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G23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G22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G21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G20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G19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G18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G17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G16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G15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G14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G13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G12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G11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G10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G9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G8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G7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G6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G5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F32" i="12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F31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F30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F27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F25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F24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F23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F13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F12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F11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F9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F8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F7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F6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F5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F32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F31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F30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F23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AI18" i="14" l="1"/>
  <c r="AG28" i="4"/>
  <c r="AG27" i="4"/>
  <c r="AG31" i="4"/>
  <c r="AG30" i="4"/>
  <c r="AG25" i="4"/>
  <c r="AG12" i="14"/>
  <c r="AH12" i="14"/>
  <c r="AI6" i="14"/>
  <c r="C5" i="4"/>
  <c r="B5" i="4"/>
  <c r="AH26" i="14" l="1"/>
  <c r="AH18" i="14"/>
  <c r="AG26" i="14"/>
  <c r="AG26" i="15"/>
  <c r="AG18" i="15"/>
  <c r="AG18" i="14" l="1"/>
  <c r="AG26" i="12"/>
  <c r="AG18" i="12"/>
  <c r="AH26" i="9"/>
  <c r="AG26" i="9"/>
  <c r="AH18" i="9"/>
  <c r="AG18" i="9"/>
  <c r="AH26" i="8"/>
  <c r="AG26" i="8"/>
  <c r="AH18" i="8"/>
  <c r="AG18" i="8"/>
  <c r="AG26" i="7"/>
  <c r="AG18" i="7"/>
  <c r="AH18" i="6"/>
  <c r="AG18" i="6"/>
  <c r="AH26" i="6"/>
  <c r="AG26" i="6"/>
  <c r="AG26" i="4"/>
  <c r="AG18" i="4"/>
  <c r="AH26" i="5"/>
  <c r="AG26" i="5"/>
  <c r="AH18" i="5"/>
  <c r="AG18" i="5"/>
  <c r="H30" i="16"/>
  <c r="AH8" i="14" l="1"/>
  <c r="AG8" i="14"/>
  <c r="AG8" i="15"/>
  <c r="AG8" i="7"/>
  <c r="AG8" i="12"/>
  <c r="AG8" i="6"/>
  <c r="AG8" i="4"/>
  <c r="AH8" i="8"/>
  <c r="AG8" i="5"/>
  <c r="AG8" i="9"/>
  <c r="AI8" i="14"/>
  <c r="AH8" i="5"/>
  <c r="AG8" i="8"/>
  <c r="AH8" i="9"/>
  <c r="AH8" i="6"/>
  <c r="AI16" i="14" l="1"/>
  <c r="AI32" i="14"/>
  <c r="AI28" i="14"/>
  <c r="AI24" i="14"/>
  <c r="AI30" i="14"/>
  <c r="AI29" i="14"/>
  <c r="AI27" i="14"/>
  <c r="AI25" i="14"/>
  <c r="AI23" i="14"/>
  <c r="AI22" i="14"/>
  <c r="AI20" i="14"/>
  <c r="AI21" i="14"/>
  <c r="AI19" i="14"/>
  <c r="AI17" i="14"/>
  <c r="AI5" i="14"/>
  <c r="AI11" i="14"/>
  <c r="AI10" i="14"/>
  <c r="AI9" i="14"/>
  <c r="AI7" i="14"/>
  <c r="AG31" i="15"/>
  <c r="C33" i="7" l="1"/>
  <c r="E33" i="7"/>
  <c r="G33" i="7"/>
  <c r="I33" i="7"/>
  <c r="K33" i="7"/>
  <c r="M33" i="7"/>
  <c r="O33" i="7"/>
  <c r="Q33" i="7"/>
  <c r="S33" i="7"/>
  <c r="U33" i="7"/>
  <c r="W33" i="7"/>
  <c r="Y33" i="7"/>
  <c r="AA33" i="7"/>
  <c r="AC33" i="7"/>
  <c r="B33" i="8"/>
  <c r="D33" i="8"/>
  <c r="F33" i="8"/>
  <c r="H33" i="8"/>
  <c r="J33" i="8"/>
  <c r="L33" i="8"/>
  <c r="N33" i="8"/>
  <c r="P33" i="8"/>
  <c r="R33" i="8"/>
  <c r="T33" i="8"/>
  <c r="V33" i="8"/>
  <c r="X33" i="8"/>
  <c r="Z33" i="8"/>
  <c r="AB33" i="8"/>
  <c r="AD33" i="8"/>
  <c r="AF33" i="8"/>
  <c r="C33" i="9"/>
  <c r="E33" i="9"/>
  <c r="G33" i="9"/>
  <c r="I33" i="9"/>
  <c r="K33" i="9"/>
  <c r="M33" i="9"/>
  <c r="O33" i="9"/>
  <c r="Q33" i="9"/>
  <c r="S33" i="9"/>
  <c r="U33" i="9"/>
  <c r="W33" i="9"/>
  <c r="Y33" i="9"/>
  <c r="AA33" i="9"/>
  <c r="AC33" i="9"/>
  <c r="B33" i="12"/>
  <c r="D33" i="12"/>
  <c r="F33" i="12"/>
  <c r="H33" i="12"/>
  <c r="J33" i="12"/>
  <c r="L33" i="12"/>
  <c r="N33" i="12"/>
  <c r="P33" i="12"/>
  <c r="R33" i="12"/>
  <c r="T33" i="12"/>
  <c r="V33" i="12"/>
  <c r="X33" i="12"/>
  <c r="Z33" i="12"/>
  <c r="AB33" i="12"/>
  <c r="AD33" i="12"/>
  <c r="AF33" i="12"/>
  <c r="B33" i="15"/>
  <c r="D33" i="15"/>
  <c r="F33" i="15"/>
  <c r="H33" i="15"/>
  <c r="J33" i="15"/>
  <c r="L33" i="15"/>
  <c r="N33" i="15"/>
  <c r="P33" i="15"/>
  <c r="R33" i="15"/>
  <c r="T33" i="15"/>
  <c r="V33" i="15"/>
  <c r="X33" i="15"/>
  <c r="Z33" i="15"/>
  <c r="AB33" i="15"/>
  <c r="AF33" i="15"/>
  <c r="AE33" i="7"/>
  <c r="AE33" i="9"/>
  <c r="AG31" i="12"/>
  <c r="C33" i="12"/>
  <c r="E33" i="12"/>
  <c r="G33" i="12"/>
  <c r="I33" i="12"/>
  <c r="K33" i="12"/>
  <c r="M33" i="12"/>
  <c r="O33" i="12"/>
  <c r="Q33" i="12"/>
  <c r="S33" i="12"/>
  <c r="U33" i="12"/>
  <c r="W33" i="12"/>
  <c r="Y33" i="12"/>
  <c r="AA33" i="12"/>
  <c r="AC33" i="12"/>
  <c r="AE33" i="12"/>
  <c r="C33" i="15"/>
  <c r="E33" i="15"/>
  <c r="G33" i="15"/>
  <c r="I33" i="15"/>
  <c r="K33" i="15"/>
  <c r="M33" i="15"/>
  <c r="O33" i="15"/>
  <c r="Q33" i="15"/>
  <c r="S33" i="15"/>
  <c r="U33" i="15"/>
  <c r="W33" i="15"/>
  <c r="Y33" i="15"/>
  <c r="AA33" i="15"/>
  <c r="AC33" i="15"/>
  <c r="AE33" i="15"/>
  <c r="AG14" i="15"/>
  <c r="AD33" i="15"/>
  <c r="AG11" i="15"/>
  <c r="B33" i="4"/>
  <c r="D33" i="4"/>
  <c r="F33" i="4"/>
  <c r="H33" i="4"/>
  <c r="J33" i="4"/>
  <c r="L33" i="4"/>
  <c r="N33" i="4"/>
  <c r="P33" i="4"/>
  <c r="R33" i="4"/>
  <c r="T33" i="4"/>
  <c r="V33" i="4"/>
  <c r="X33" i="4"/>
  <c r="Z33" i="4"/>
  <c r="AB33" i="4"/>
  <c r="AD33" i="4"/>
  <c r="AF33" i="4"/>
  <c r="AG32" i="4"/>
  <c r="C33" i="6"/>
  <c r="E33" i="6"/>
  <c r="G33" i="6"/>
  <c r="I33" i="6"/>
  <c r="K33" i="6"/>
  <c r="M33" i="6"/>
  <c r="O33" i="6"/>
  <c r="Q33" i="6"/>
  <c r="S33" i="6"/>
  <c r="U33" i="6"/>
  <c r="W33" i="6"/>
  <c r="Y33" i="6"/>
  <c r="AA33" i="6"/>
  <c r="AC33" i="6"/>
  <c r="AE33" i="6"/>
  <c r="B33" i="7"/>
  <c r="D33" i="7"/>
  <c r="F33" i="7"/>
  <c r="H33" i="7"/>
  <c r="J33" i="7"/>
  <c r="L33" i="7"/>
  <c r="N33" i="7"/>
  <c r="P33" i="7"/>
  <c r="R33" i="7"/>
  <c r="T33" i="7"/>
  <c r="AD33" i="7"/>
  <c r="AF33" i="7"/>
  <c r="AG14" i="7"/>
  <c r="C33" i="8"/>
  <c r="E33" i="8"/>
  <c r="G33" i="8"/>
  <c r="I33" i="8"/>
  <c r="K33" i="8"/>
  <c r="M33" i="8"/>
  <c r="O33" i="8"/>
  <c r="Q33" i="8"/>
  <c r="S33" i="8"/>
  <c r="U33" i="8"/>
  <c r="W33" i="8"/>
  <c r="Y33" i="8"/>
  <c r="AA33" i="8"/>
  <c r="AC33" i="8"/>
  <c r="AE33" i="8"/>
  <c r="B33" i="9"/>
  <c r="D33" i="9"/>
  <c r="F33" i="9"/>
  <c r="H33" i="9"/>
  <c r="J33" i="9"/>
  <c r="L33" i="9"/>
  <c r="N33" i="9"/>
  <c r="P33" i="9"/>
  <c r="R33" i="9"/>
  <c r="T33" i="9"/>
  <c r="V33" i="9"/>
  <c r="X33" i="9"/>
  <c r="Z33" i="9"/>
  <c r="AB33" i="9"/>
  <c r="AD33" i="9"/>
  <c r="AF33" i="9"/>
  <c r="AG11" i="12"/>
  <c r="V33" i="7"/>
  <c r="X33" i="7"/>
  <c r="Z33" i="7"/>
  <c r="AB33" i="7"/>
  <c r="C33" i="5"/>
  <c r="E33" i="5"/>
  <c r="G33" i="5"/>
  <c r="I33" i="5"/>
  <c r="K33" i="5"/>
  <c r="M33" i="5"/>
  <c r="O33" i="5"/>
  <c r="Q33" i="5"/>
  <c r="S33" i="5"/>
  <c r="U33" i="5"/>
  <c r="W33" i="5"/>
  <c r="Y33" i="5"/>
  <c r="AA33" i="5"/>
  <c r="AC33" i="5"/>
  <c r="AE33" i="5"/>
  <c r="C33" i="4"/>
  <c r="E33" i="4"/>
  <c r="G33" i="4"/>
  <c r="I33" i="4"/>
  <c r="K33" i="4"/>
  <c r="M33" i="4"/>
  <c r="O33" i="4"/>
  <c r="Q33" i="4"/>
  <c r="S33" i="4"/>
  <c r="U33" i="4"/>
  <c r="W33" i="4"/>
  <c r="Y33" i="4"/>
  <c r="AA33" i="4"/>
  <c r="AC33" i="4"/>
  <c r="AE33" i="4"/>
  <c r="B33" i="5"/>
  <c r="D33" i="5"/>
  <c r="F33" i="5"/>
  <c r="H33" i="5"/>
  <c r="J33" i="5"/>
  <c r="L33" i="5"/>
  <c r="N33" i="5"/>
  <c r="P33" i="5"/>
  <c r="R33" i="5"/>
  <c r="T33" i="5"/>
  <c r="V33" i="5"/>
  <c r="X33" i="5"/>
  <c r="Z33" i="5"/>
  <c r="AB33" i="5"/>
  <c r="AD33" i="5"/>
  <c r="AF33" i="5"/>
  <c r="B33" i="6"/>
  <c r="D33" i="6"/>
  <c r="F33" i="6"/>
  <c r="H33" i="6"/>
  <c r="J33" i="6"/>
  <c r="L33" i="6"/>
  <c r="N33" i="6"/>
  <c r="P33" i="6"/>
  <c r="R33" i="6"/>
  <c r="T33" i="6"/>
  <c r="V33" i="6"/>
  <c r="X33" i="6"/>
  <c r="Z33" i="6"/>
  <c r="AB33" i="6"/>
  <c r="AD33" i="6"/>
  <c r="AF33" i="6"/>
  <c r="C34" i="14"/>
  <c r="C33" i="14"/>
  <c r="E34" i="14"/>
  <c r="E33" i="14"/>
  <c r="I34" i="14"/>
  <c r="I33" i="14"/>
  <c r="K34" i="14"/>
  <c r="K33" i="14"/>
  <c r="O34" i="14"/>
  <c r="O33" i="14"/>
  <c r="S34" i="14"/>
  <c r="S33" i="14"/>
  <c r="W34" i="14"/>
  <c r="W33" i="14"/>
  <c r="AA34" i="14"/>
  <c r="AA33" i="14"/>
  <c r="AE34" i="14"/>
  <c r="AE33" i="14"/>
  <c r="B34" i="14"/>
  <c r="B33" i="14"/>
  <c r="D34" i="14"/>
  <c r="D33" i="14"/>
  <c r="F34" i="14"/>
  <c r="F33" i="14"/>
  <c r="H34" i="14"/>
  <c r="H33" i="14"/>
  <c r="J34" i="14"/>
  <c r="J33" i="14"/>
  <c r="L34" i="14"/>
  <c r="L33" i="14"/>
  <c r="N34" i="14"/>
  <c r="N33" i="14"/>
  <c r="P34" i="14"/>
  <c r="P33" i="14"/>
  <c r="R34" i="14"/>
  <c r="R33" i="14"/>
  <c r="T34" i="14"/>
  <c r="T33" i="14"/>
  <c r="V34" i="14"/>
  <c r="V33" i="14"/>
  <c r="X34" i="14"/>
  <c r="X33" i="14"/>
  <c r="Z34" i="14"/>
  <c r="Z33" i="14"/>
  <c r="AB34" i="14"/>
  <c r="AB33" i="14"/>
  <c r="AD34" i="14"/>
  <c r="AD33" i="14"/>
  <c r="AF34" i="14"/>
  <c r="AF33" i="14"/>
  <c r="AH14" i="5"/>
  <c r="AG14" i="5"/>
  <c r="AH14" i="6"/>
  <c r="AG14" i="6"/>
  <c r="AG30" i="14"/>
  <c r="AG14" i="12"/>
  <c r="G34" i="14"/>
  <c r="G33" i="14"/>
  <c r="M34" i="14"/>
  <c r="M33" i="14"/>
  <c r="Q34" i="14"/>
  <c r="Q33" i="14"/>
  <c r="U34" i="14"/>
  <c r="U33" i="14"/>
  <c r="Y34" i="14"/>
  <c r="Y33" i="14"/>
  <c r="AC34" i="14"/>
  <c r="AC33" i="14"/>
  <c r="AG14" i="9"/>
  <c r="AH14" i="9"/>
  <c r="AG14" i="4"/>
  <c r="AH32" i="5"/>
  <c r="AG32" i="5"/>
  <c r="AG32" i="6"/>
  <c r="AH32" i="6"/>
  <c r="AG31" i="6"/>
  <c r="AH31" i="6"/>
  <c r="AG31" i="8"/>
  <c r="AH31" i="8"/>
  <c r="AG31" i="5"/>
  <c r="AH31" i="5"/>
  <c r="AG31" i="9"/>
  <c r="AH31" i="9"/>
  <c r="AH30" i="5"/>
  <c r="AG30" i="5"/>
  <c r="AH30" i="6"/>
  <c r="AG30" i="6"/>
  <c r="AG29" i="6"/>
  <c r="AH29" i="6"/>
  <c r="AH29" i="5"/>
  <c r="AG29" i="5"/>
  <c r="AG29" i="4"/>
  <c r="AH28" i="5"/>
  <c r="AG28" i="5"/>
  <c r="AH28" i="6"/>
  <c r="AG28" i="6"/>
  <c r="AG27" i="6"/>
  <c r="AH27" i="6"/>
  <c r="AH27" i="5"/>
  <c r="AG27" i="5"/>
  <c r="AG25" i="6"/>
  <c r="AH25" i="6"/>
  <c r="AH25" i="5"/>
  <c r="AG25" i="5"/>
  <c r="AG21" i="4"/>
  <c r="AG24" i="4"/>
  <c r="AH24" i="5"/>
  <c r="AG24" i="5"/>
  <c r="AH24" i="6"/>
  <c r="AG24" i="6"/>
  <c r="AH23" i="5"/>
  <c r="AG23" i="5"/>
  <c r="AG23" i="6"/>
  <c r="AH23" i="6"/>
  <c r="AG23" i="4"/>
  <c r="AG22" i="4"/>
  <c r="AH22" i="5"/>
  <c r="AG22" i="5"/>
  <c r="AH22" i="6"/>
  <c r="AG22" i="6"/>
  <c r="AH21" i="5"/>
  <c r="AG21" i="5"/>
  <c r="AG21" i="6"/>
  <c r="AH21" i="6"/>
  <c r="AG20" i="4"/>
  <c r="AH20" i="5"/>
  <c r="AG20" i="5"/>
  <c r="AH20" i="6"/>
  <c r="AG20" i="6"/>
  <c r="AH19" i="5"/>
  <c r="AG19" i="5"/>
  <c r="AH19" i="6"/>
  <c r="AG19" i="6"/>
  <c r="AG19" i="4"/>
  <c r="AG17" i="4"/>
  <c r="AG10" i="4"/>
  <c r="AG9" i="4"/>
  <c r="AG7" i="4"/>
  <c r="AH17" i="5"/>
  <c r="AG17" i="5"/>
  <c r="AG17" i="6"/>
  <c r="AH17" i="6"/>
  <c r="AG16" i="4"/>
  <c r="AH16" i="5"/>
  <c r="AG16" i="5"/>
  <c r="AH16" i="6"/>
  <c r="AG16" i="6"/>
  <c r="AG15" i="4"/>
  <c r="AH15" i="5"/>
  <c r="AG15" i="5"/>
  <c r="AG15" i="6"/>
  <c r="AH15" i="6"/>
  <c r="AG13" i="4"/>
  <c r="AH13" i="5"/>
  <c r="AG13" i="5"/>
  <c r="AH13" i="6"/>
  <c r="AG13" i="6"/>
  <c r="AG12" i="4"/>
  <c r="AH12" i="5"/>
  <c r="AG12" i="5"/>
  <c r="AG12" i="6"/>
  <c r="AH12" i="6"/>
  <c r="AG11" i="4"/>
  <c r="AH11" i="5"/>
  <c r="AG11" i="5"/>
  <c r="AH11" i="6"/>
  <c r="AG11" i="6"/>
  <c r="AH10" i="5"/>
  <c r="AG10" i="5"/>
  <c r="AG10" i="6"/>
  <c r="AH10" i="6"/>
  <c r="AH9" i="5"/>
  <c r="AG9" i="5"/>
  <c r="AH9" i="6"/>
  <c r="AG9" i="6"/>
  <c r="AH7" i="5"/>
  <c r="AG7" i="5"/>
  <c r="AG7" i="6"/>
  <c r="AH7" i="6"/>
  <c r="AG6" i="5"/>
  <c r="AH6" i="5"/>
  <c r="AH6" i="6"/>
  <c r="AG6" i="6"/>
  <c r="AG6" i="4"/>
  <c r="AG5" i="4"/>
  <c r="AG5" i="5"/>
  <c r="AH5" i="5"/>
  <c r="AG5" i="6"/>
  <c r="AH5" i="6"/>
  <c r="AG31" i="7"/>
  <c r="AH14" i="8"/>
  <c r="AG14" i="8"/>
  <c r="AH33" i="5" l="1"/>
  <c r="AG33" i="6"/>
  <c r="AG33" i="5"/>
  <c r="AH33" i="6"/>
  <c r="AG33" i="4"/>
  <c r="AH9" i="8"/>
  <c r="AH19" i="9"/>
  <c r="AH19" i="14"/>
  <c r="AG19" i="14"/>
  <c r="AH19" i="8"/>
  <c r="AH9" i="14"/>
  <c r="AG9" i="14"/>
  <c r="AH9" i="9"/>
  <c r="AG19" i="12"/>
  <c r="AG19" i="7"/>
  <c r="AG19" i="15"/>
  <c r="AG9" i="12"/>
  <c r="AG9" i="15"/>
  <c r="AG19" i="8"/>
  <c r="AG19" i="9"/>
  <c r="AG9" i="8"/>
  <c r="AG9" i="9"/>
  <c r="AG9" i="7"/>
  <c r="AH30" i="14" l="1"/>
  <c r="AH20" i="14"/>
  <c r="AG20" i="14"/>
  <c r="AG5" i="14"/>
  <c r="AG5" i="12"/>
  <c r="AG5" i="9"/>
  <c r="AG5" i="8"/>
  <c r="AG5" i="7"/>
  <c r="AH32" i="14"/>
  <c r="AG27" i="14"/>
  <c r="AH16" i="14"/>
  <c r="AG7" i="14"/>
  <c r="AG15" i="15"/>
  <c r="AG15" i="12"/>
  <c r="AG10" i="12"/>
  <c r="AG30" i="9"/>
  <c r="AH16" i="9"/>
  <c r="AG30" i="8"/>
  <c r="AG25" i="8"/>
  <c r="AH15" i="8"/>
  <c r="AH11" i="8"/>
  <c r="AG7" i="8"/>
  <c r="AH6" i="8"/>
  <c r="AG27" i="7"/>
  <c r="AG25" i="7"/>
  <c r="AG28" i="9"/>
  <c r="AH29" i="8"/>
  <c r="AG6" i="8"/>
  <c r="AG28" i="7"/>
  <c r="AG20" i="7"/>
  <c r="AH24" i="14"/>
  <c r="AH11" i="14"/>
  <c r="AG11" i="14"/>
  <c r="AG21" i="14"/>
  <c r="AG24" i="14"/>
  <c r="AG29" i="14"/>
  <c r="AH29" i="14"/>
  <c r="AH22" i="14"/>
  <c r="AH21" i="14"/>
  <c r="AG20" i="15"/>
  <c r="AG21" i="15"/>
  <c r="AG22" i="15"/>
  <c r="AG27" i="15"/>
  <c r="AG22" i="12"/>
  <c r="AG20" i="12"/>
  <c r="AH29" i="9"/>
  <c r="AG29" i="9"/>
  <c r="AH24" i="9"/>
  <c r="AG24" i="9"/>
  <c r="AG20" i="9"/>
  <c r="AH15" i="9"/>
  <c r="AG29" i="8"/>
  <c r="AH24" i="8"/>
  <c r="AG24" i="8"/>
  <c r="AG11" i="8"/>
  <c r="C3" i="14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4"/>
  <c r="D3" i="4" s="1"/>
  <c r="E3" i="4" s="1"/>
  <c r="F3" i="4" s="1"/>
  <c r="G3" i="4" s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H20" i="9"/>
  <c r="AG32" i="7"/>
  <c r="AG24" i="12"/>
  <c r="AG6" i="12"/>
  <c r="AH5" i="14"/>
  <c r="AH20" i="8"/>
  <c r="AG28" i="14"/>
  <c r="AG29" i="7"/>
  <c r="AG28" i="12"/>
  <c r="AG20" i="8"/>
  <c r="AH21" i="9"/>
  <c r="AH32" i="8"/>
  <c r="AG13" i="14"/>
  <c r="AG12" i="8"/>
  <c r="AG10" i="14"/>
  <c r="AH11" i="9"/>
  <c r="AH28" i="14"/>
  <c r="AG21" i="7"/>
  <c r="AH21" i="8"/>
  <c r="AG21" i="12"/>
  <c r="AG21" i="9"/>
  <c r="AG17" i="12"/>
  <c r="AG13" i="9"/>
  <c r="AG13" i="12"/>
  <c r="AG13" i="15"/>
  <c r="AG13" i="7"/>
  <c r="AG13" i="8"/>
  <c r="AH12" i="9"/>
  <c r="AG12" i="15"/>
  <c r="AH12" i="8"/>
  <c r="AG12" i="9"/>
  <c r="AH5" i="9"/>
  <c r="AG29" i="12"/>
  <c r="AG24" i="7"/>
  <c r="AG22" i="14"/>
  <c r="AH22" i="8"/>
  <c r="AH22" i="9"/>
  <c r="AG21" i="8"/>
  <c r="AG17" i="14"/>
  <c r="AG17" i="8"/>
  <c r="AH13" i="14"/>
  <c r="AH13" i="8"/>
  <c r="AH13" i="9"/>
  <c r="AG6" i="14"/>
  <c r="AG6" i="15"/>
  <c r="AG6" i="7"/>
  <c r="AG6" i="9"/>
  <c r="AG5" i="15"/>
  <c r="AG29" i="15"/>
  <c r="AG28" i="8"/>
  <c r="AG22" i="7"/>
  <c r="AG22" i="8"/>
  <c r="AG16" i="7"/>
  <c r="AG16" i="14"/>
  <c r="AG12" i="12"/>
  <c r="AG11" i="9"/>
  <c r="AG10" i="8"/>
  <c r="AH6" i="14"/>
  <c r="AH6" i="9"/>
  <c r="AH5" i="8"/>
  <c r="AH32" i="9"/>
  <c r="AH28" i="8"/>
  <c r="AH28" i="9"/>
  <c r="AG25" i="14"/>
  <c r="AG25" i="9"/>
  <c r="AG23" i="7"/>
  <c r="AG23" i="8"/>
  <c r="AG23" i="15"/>
  <c r="AG24" i="15"/>
  <c r="AH23" i="8"/>
  <c r="AG23" i="9"/>
  <c r="AG23" i="14"/>
  <c r="AG23" i="12"/>
  <c r="AH23" i="9"/>
  <c r="AH23" i="14"/>
  <c r="AG22" i="9"/>
  <c r="AG17" i="9"/>
  <c r="AG17" i="7"/>
  <c r="AG17" i="15"/>
  <c r="AH17" i="14"/>
  <c r="AG16" i="9"/>
  <c r="AH16" i="8"/>
  <c r="AG16" i="12"/>
  <c r="AG16" i="15"/>
  <c r="AH7" i="8"/>
  <c r="AG7" i="12"/>
  <c r="AG15" i="7" l="1"/>
  <c r="AH27" i="8"/>
  <c r="AH25" i="9"/>
  <c r="AG25" i="12"/>
  <c r="AG27" i="12"/>
  <c r="AG32" i="12"/>
  <c r="AG7" i="15"/>
  <c r="AG32" i="15"/>
  <c r="AH10" i="14"/>
  <c r="AG32" i="14"/>
  <c r="AH17" i="8"/>
  <c r="AG11" i="7"/>
  <c r="AH25" i="8"/>
  <c r="AG27" i="8"/>
  <c r="AH10" i="9"/>
  <c r="AG15" i="9"/>
  <c r="AG32" i="9"/>
  <c r="AG28" i="15"/>
  <c r="AG10" i="7"/>
  <c r="AG12" i="7"/>
  <c r="AG16" i="8"/>
  <c r="AG32" i="8"/>
  <c r="AH17" i="9"/>
  <c r="AG15" i="14"/>
  <c r="AH25" i="14"/>
  <c r="AG30" i="7"/>
  <c r="AH30" i="8"/>
  <c r="AG30" i="12"/>
  <c r="AG30" i="15"/>
  <c r="AH30" i="9"/>
  <c r="AH27" i="14"/>
  <c r="AG25" i="15"/>
  <c r="AG15" i="8"/>
  <c r="AH15" i="14"/>
  <c r="AG10" i="15"/>
  <c r="AH10" i="8"/>
  <c r="AG10" i="9"/>
  <c r="AG7" i="9"/>
  <c r="AG7" i="7"/>
  <c r="AH7" i="14"/>
  <c r="AH7" i="9"/>
  <c r="AH33" i="14" l="1"/>
  <c r="AH33" i="8"/>
  <c r="AG33" i="12"/>
  <c r="AH33" i="9"/>
  <c r="AG33" i="7"/>
  <c r="AG34" i="14"/>
  <c r="AG33" i="8"/>
  <c r="AG33" i="9"/>
  <c r="AG33" i="15"/>
  <c r="AG33" i="14"/>
</calcChain>
</file>

<file path=xl/sharedStrings.xml><?xml version="1.0" encoding="utf-8"?>
<sst xmlns="http://schemas.openxmlformats.org/spreadsheetml/2006/main" count="648" uniqueCount="147">
  <si>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</si>
  <si>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</si>
  <si>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</si>
  <si>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</si>
  <si>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</si>
  <si>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</si>
  <si>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</si>
  <si>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</si>
  <si>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</si>
  <si>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</si>
  <si>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</si>
  <si>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</si>
  <si>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</si>
  <si>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</si>
  <si>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</si>
  <si>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</si>
  <si>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</si>
  <si>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</si>
  <si>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</si>
  <si>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</si>
  <si>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</si>
  <si>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</si>
  <si>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</si>
  <si>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</si>
  <si>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</si>
  <si>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</si>
  <si>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</si>
  <si>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</si>
  <si>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</si>
  <si>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</si>
  <si>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</si>
  <si>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</si>
  <si>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</si>
  <si>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</si>
  <si>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Média Registrada</t>
  </si>
  <si>
    <t>Mínima Registrada</t>
  </si>
  <si>
    <t>Acumulada</t>
  </si>
  <si>
    <t>Maior Ocorrência no Estado</t>
  </si>
  <si>
    <t>Maior Ocorrência no dia</t>
  </si>
  <si>
    <t>Mês</t>
  </si>
  <si>
    <t>Média</t>
  </si>
  <si>
    <t>Máxima</t>
  </si>
  <si>
    <t>Mínima</t>
  </si>
  <si>
    <t>Maior Ocorrência</t>
  </si>
  <si>
    <t>Total</t>
  </si>
  <si>
    <t>quantos dias</t>
  </si>
  <si>
    <t>sem chuva?</t>
  </si>
  <si>
    <t>Água Clara</t>
  </si>
  <si>
    <t>Bela Vista</t>
  </si>
  <si>
    <t>Jardim</t>
  </si>
  <si>
    <t>Costa Rica</t>
  </si>
  <si>
    <t>Sonora</t>
  </si>
  <si>
    <t>Carlos Eduardo Borges Daniel</t>
  </si>
  <si>
    <t>Geógrafo/Assessoria Técnica/Cemtec</t>
  </si>
  <si>
    <t xml:space="preserve"> </t>
  </si>
  <si>
    <t>N</t>
  </si>
  <si>
    <t xml:space="preserve"> Bataguassu</t>
  </si>
  <si>
    <t>*</t>
  </si>
  <si>
    <t>MUNICÍPIOS DO ESTADO DE MS</t>
  </si>
  <si>
    <t>Código da estação</t>
  </si>
  <si>
    <t>Latitude         ( ° )</t>
  </si>
  <si>
    <t>Longitude  ( ° )</t>
  </si>
  <si>
    <t>Altitude (m)</t>
  </si>
  <si>
    <t>Aberta em:</t>
  </si>
  <si>
    <t>PCDs DO INMET</t>
  </si>
  <si>
    <t>Localização Física das PCDs Automáticas</t>
  </si>
  <si>
    <t xml:space="preserve">Água Clara 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</si>
  <si>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</si>
  <si>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</si>
  <si>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</si>
  <si>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</si>
  <si>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</si>
  <si>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</si>
  <si>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</si>
  <si>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</si>
  <si>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</si>
  <si>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Bataguassu</t>
  </si>
  <si>
    <t>A 759</t>
  </si>
  <si>
    <t xml:space="preserve"> BR 267, km 35 - Distrito Industrial Casulo</t>
  </si>
  <si>
    <t>A702</t>
  </si>
  <si>
    <t>BR 262 – km 04 – Saída para Aquidauana (EMBRAPA)</t>
  </si>
  <si>
    <t>A742</t>
  </si>
  <si>
    <t>Rodovia BR 158 – Saída para Paranaíba (Conab)</t>
  </si>
  <si>
    <t>A730</t>
  </si>
  <si>
    <t>A724</t>
  </si>
  <si>
    <t>Rua Cárceres, 296 – Centro (Exército) Coronel Rocha- 32311890</t>
  </si>
  <si>
    <t>A760</t>
  </si>
  <si>
    <t>Aeroporto de Costa Rica</t>
  </si>
  <si>
    <t>A720</t>
  </si>
  <si>
    <t>47° BI – BR 163 – km 729 – Vila São Paulo (Exército)</t>
  </si>
  <si>
    <t>A721</t>
  </si>
  <si>
    <t>Av. Guaicurus, n° 9000 (Exército) 67-34169490</t>
  </si>
  <si>
    <t>Itaquiraí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</si>
  <si>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</si>
  <si>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</si>
  <si>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</si>
  <si>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</si>
  <si>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</si>
  <si>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</si>
  <si>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</si>
  <si>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</si>
  <si>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A731</t>
  </si>
  <si>
    <t>Rodovia MS 460 – km 1,5 – Saída para Água Fria (Conab) Fone: 67-34541384 Elvis  Rodrigues Lima ms.ua-maracaju@conab.gov.br</t>
  </si>
  <si>
    <t>A722</t>
  </si>
  <si>
    <t>Rodovia MS 339 – km 20 – Zona Rural (Exército)</t>
  </si>
  <si>
    <t>Nhumirim (Embrapa Pantanal)</t>
  </si>
  <si>
    <t>A717</t>
  </si>
  <si>
    <t>Rua 21 de Setembro, 1880 – Fazenda Nhumirim (EMBRAPA)</t>
  </si>
  <si>
    <t>A710</t>
  </si>
  <si>
    <t>13/112006</t>
  </si>
  <si>
    <t>Av. Três Lagoas, s/n° - Jardim Jaraguá (Prefeitura)</t>
  </si>
  <si>
    <t>A703</t>
  </si>
  <si>
    <t>Av. Brasil esquina com Cardoso s/n° (Prefeitura)</t>
  </si>
  <si>
    <t>A723</t>
  </si>
  <si>
    <t>Cia de Fronteira – Rua Capitão Cantalice, 1077 (Exército)</t>
  </si>
  <si>
    <t>A732</t>
  </si>
  <si>
    <t xml:space="preserve">Rio Brilhante </t>
  </si>
  <si>
    <t>A743</t>
  </si>
  <si>
    <t>Rodovia BR 163 – km 252 (Conab)</t>
  </si>
  <si>
    <t>A754</t>
  </si>
  <si>
    <t>1°/10/2008</t>
  </si>
  <si>
    <t xml:space="preserve"> Rodovia MS, km 162 – Saída para Maracajú (Conab) 32721371</t>
  </si>
  <si>
    <t>A751</t>
  </si>
  <si>
    <t>(Prefeitura)</t>
  </si>
  <si>
    <t>A761</t>
  </si>
  <si>
    <t>30/11/2012</t>
  </si>
  <si>
    <t>Rua da Cana, 178 - Centro</t>
  </si>
  <si>
    <t>A704</t>
  </si>
  <si>
    <t>Rua 13 de Junho, 352 – Bairro Santos Dumont (Prefeitura)</t>
  </si>
  <si>
    <t>TOTAL</t>
  </si>
  <si>
    <t xml:space="preserve">Fontes: </t>
  </si>
  <si>
    <t>http://www.inmet.gov.br/sonabra/maps/automaticas.php</t>
  </si>
  <si>
    <t>Fonte : Inmet/Sepaf/Agraer/Cemtec-MS</t>
  </si>
  <si>
    <t>Janeiro/2017</t>
  </si>
  <si>
    <t>Rodovia MS 306 – km 96 – Saída para Cassilândia (Conab)</t>
  </si>
  <si>
    <t>Rodovia BR 163 – km 541 – Zona Rural (Conab)</t>
  </si>
  <si>
    <t>AUTs</t>
  </si>
  <si>
    <t>Ma. Franciane Rodrigues</t>
  </si>
  <si>
    <t>CoordenadoraTécnica/Cemtec</t>
  </si>
  <si>
    <t xml:space="preserve"> CoordenadoraTécnica/Cemtec</t>
  </si>
  <si>
    <t>(*) Nenhuma Infotmação Disponivel pelo INMET</t>
  </si>
  <si>
    <t>NE</t>
  </si>
  <si>
    <t>L</t>
  </si>
  <si>
    <t>SE</t>
  </si>
  <si>
    <t>NO</t>
  </si>
  <si>
    <t>O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</si>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</sst>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16"/>
      <color rgb="FFC00000"/>
      <name val="Arial"/>
      <family val="2"/>
    </font>
    <font>
      <sz val="9"/>
      <color rgb="FFC00000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9"/>
      <color rgb="FFFF0000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8"/>
      <color rgb="FFC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gray125">
        <bgColor theme="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7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</cellStyleXfs>
  <cellXfs count="135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8" fillId="0" borderId="0" xfId="0" applyNumberFormat="1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2" fontId="9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/>
    </xf>
    <xf numFmtId="0" fontId="2" fillId="1" borderId="1" xfId="0" applyFont="1" applyFill="1" applyBorder="1" applyAlignment="1">
      <alignment horizontal="center" vertical="center"/>
    </xf>
    <xf numFmtId="0" fontId="13" fillId="0" borderId="0" xfId="0" applyFont="1"/>
    <xf numFmtId="0" fontId="4" fillId="2" borderId="1" xfId="0" applyFont="1" applyFill="1" applyBorder="1" applyAlignment="1">
      <alignment horizontal="left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/>
    </xf>
    <xf numFmtId="2" fontId="8" fillId="5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right" vertical="center"/>
    </xf>
    <xf numFmtId="2" fontId="1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2" fontId="8" fillId="6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2" fontId="16" fillId="8" borderId="1" xfId="0" applyNumberFormat="1" applyFont="1" applyFill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/>
    </xf>
    <xf numFmtId="0" fontId="2" fillId="7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13" fillId="7" borderId="1" xfId="0" applyFont="1" applyFill="1" applyBorder="1" applyAlignment="1">
      <alignment wrapText="1"/>
    </xf>
    <xf numFmtId="0" fontId="13" fillId="7" borderId="1" xfId="0" applyFont="1" applyFill="1" applyBorder="1" applyAlignment="1">
      <alignment horizontal="center" vertical="center" wrapText="1"/>
    </xf>
    <xf numFmtId="14" fontId="13" fillId="7" borderId="1" xfId="0" applyNumberFormat="1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3" fillId="7" borderId="1" xfId="0" applyNumberFormat="1" applyFont="1" applyFill="1" applyBorder="1" applyAlignment="1">
      <alignment horizontal="center" wrapText="1"/>
    </xf>
    <xf numFmtId="0" fontId="0" fillId="7" borderId="0" xfId="0" applyFill="1"/>
    <xf numFmtId="0" fontId="13" fillId="7" borderId="1" xfId="0" applyNumberFormat="1" applyFont="1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0" borderId="0" xfId="0" applyFill="1"/>
    <xf numFmtId="0" fontId="0" fillId="7" borderId="1" xfId="0" applyNumberFormat="1" applyFill="1" applyBorder="1" applyAlignment="1">
      <alignment horizontal="center"/>
    </xf>
    <xf numFmtId="0" fontId="13" fillId="7" borderId="1" xfId="0" applyFont="1" applyFill="1" applyBorder="1" applyAlignment="1">
      <alignment horizontal="left" vertical="center" wrapText="1"/>
    </xf>
    <xf numFmtId="0" fontId="13" fillId="7" borderId="1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left"/>
    </xf>
    <xf numFmtId="0" fontId="0" fillId="0" borderId="0" xfId="0" applyAlignment="1">
      <alignment horizontal="left"/>
    </xf>
    <xf numFmtId="164" fontId="0" fillId="7" borderId="0" xfId="1" applyNumberFormat="1" applyFont="1" applyFill="1"/>
    <xf numFmtId="164" fontId="0" fillId="0" borderId="0" xfId="1" applyNumberFormat="1" applyFont="1" applyFill="1"/>
    <xf numFmtId="0" fontId="0" fillId="7" borderId="1" xfId="0" applyFill="1" applyBorder="1"/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18" fillId="7" borderId="0" xfId="2" applyFont="1" applyFill="1" applyAlignment="1" applyProtection="1"/>
    <xf numFmtId="0" fontId="0" fillId="7" borderId="0" xfId="0" applyFill="1" applyBorder="1" applyAlignment="1"/>
    <xf numFmtId="0" fontId="18" fillId="7" borderId="0" xfId="2" applyFill="1" applyAlignment="1" applyProtection="1"/>
    <xf numFmtId="0" fontId="0" fillId="7" borderId="0" xfId="0" applyFill="1" applyAlignment="1"/>
    <xf numFmtId="0" fontId="0" fillId="0" borderId="0" xfId="0" applyAlignment="1"/>
    <xf numFmtId="0" fontId="0" fillId="0" borderId="0" xfId="0" applyFill="1" applyAlignment="1"/>
    <xf numFmtId="0" fontId="3" fillId="7" borderId="0" xfId="0" applyFont="1" applyFill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11" fillId="7" borderId="0" xfId="0" applyFont="1" applyFill="1" applyAlignment="1">
      <alignment horizontal="center" vertical="center"/>
    </xf>
    <xf numFmtId="1" fontId="8" fillId="7" borderId="0" xfId="0" applyNumberFormat="1" applyFont="1" applyFill="1" applyAlignment="1">
      <alignment horizontal="center"/>
    </xf>
    <xf numFmtId="0" fontId="12" fillId="7" borderId="4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5" xfId="0" applyFill="1" applyBorder="1"/>
    <xf numFmtId="0" fontId="0" fillId="7" borderId="6" xfId="0" applyFill="1" applyBorder="1"/>
    <xf numFmtId="0" fontId="19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8" fillId="7" borderId="7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14" fillId="7" borderId="0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19" fillId="7" borderId="9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12" fillId="7" borderId="9" xfId="0" applyFont="1" applyFill="1" applyBorder="1" applyAlignment="1">
      <alignment horizontal="center" vertical="center"/>
    </xf>
    <xf numFmtId="0" fontId="8" fillId="7" borderId="10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0" fontId="12" fillId="7" borderId="8" xfId="0" applyFont="1" applyFill="1" applyBorder="1" applyAlignment="1">
      <alignment horizontal="center" vertical="center"/>
    </xf>
    <xf numFmtId="0" fontId="14" fillId="7" borderId="9" xfId="0" applyFont="1" applyFill="1" applyBorder="1" applyAlignment="1">
      <alignment horizontal="center" vertical="center"/>
    </xf>
    <xf numFmtId="0" fontId="8" fillId="7" borderId="9" xfId="0" applyFont="1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12" fillId="7" borderId="11" xfId="0" applyFont="1" applyFill="1" applyBorder="1" applyAlignment="1">
      <alignment horizontal="center" vertical="center"/>
    </xf>
    <xf numFmtId="0" fontId="12" fillId="7" borderId="5" xfId="0" applyFont="1" applyFill="1" applyBorder="1" applyAlignment="1">
      <alignment horizontal="center" vertical="center"/>
    </xf>
    <xf numFmtId="0" fontId="12" fillId="7" borderId="12" xfId="0" applyFont="1" applyFill="1" applyBorder="1" applyAlignment="1">
      <alignment horizontal="center" vertical="center"/>
    </xf>
    <xf numFmtId="0" fontId="12" fillId="7" borderId="13" xfId="0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center" vertical="center"/>
    </xf>
    <xf numFmtId="0" fontId="8" fillId="7" borderId="13" xfId="0" applyFont="1" applyFill="1" applyBorder="1" applyAlignment="1">
      <alignment horizontal="center" vertical="center"/>
    </xf>
    <xf numFmtId="0" fontId="0" fillId="7" borderId="13" xfId="0" applyFill="1" applyBorder="1" applyAlignment="1">
      <alignment horizontal="center" vertical="center"/>
    </xf>
    <xf numFmtId="0" fontId="0" fillId="7" borderId="13" xfId="0" applyFill="1" applyBorder="1"/>
    <xf numFmtId="0" fontId="0" fillId="7" borderId="14" xfId="0" applyFill="1" applyBorder="1"/>
    <xf numFmtId="0" fontId="19" fillId="7" borderId="7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0" fillId="7" borderId="7" xfId="0" applyFill="1" applyBorder="1"/>
    <xf numFmtId="0" fontId="0" fillId="7" borderId="0" xfId="0" applyFill="1" applyBorder="1" applyAlignment="1">
      <alignment horizontal="center" vertical="center"/>
    </xf>
    <xf numFmtId="0" fontId="0" fillId="7" borderId="0" xfId="0" applyFill="1" applyBorder="1"/>
    <xf numFmtId="0" fontId="0" fillId="7" borderId="9" xfId="0" applyFill="1" applyBorder="1" applyAlignment="1">
      <alignment horizontal="center" vertical="center"/>
    </xf>
    <xf numFmtId="1" fontId="8" fillId="7" borderId="10" xfId="0" applyNumberFormat="1" applyFont="1" applyFill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4" fillId="7" borderId="0" xfId="0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8" fillId="7" borderId="9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4" fillId="7" borderId="9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right" vertical="center"/>
    </xf>
    <xf numFmtId="1" fontId="4" fillId="0" borderId="2" xfId="0" applyNumberFormat="1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2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jpeg"/><Relationship Id="rId1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jpeg"/><Relationship Id="rId1" Type="http://schemas.openxmlformats.org/officeDocument/2006/relationships/image" Target="../media/image7.png"/><Relationship Id="rId4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1.jpeg"/><Relationship Id="rId1" Type="http://schemas.openxmlformats.org/officeDocument/2006/relationships/image" Target="../media/image10.png"/><Relationship Id="rId4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2.png"/><Relationship Id="rId4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png"/><Relationship Id="rId2" Type="http://schemas.openxmlformats.org/officeDocument/2006/relationships/image" Target="../media/image14.jpeg"/><Relationship Id="rId1" Type="http://schemas.openxmlformats.org/officeDocument/2006/relationships/image" Target="../media/image13.png"/><Relationship Id="rId4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7.png"/><Relationship Id="rId4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jpeg"/><Relationship Id="rId1" Type="http://schemas.openxmlformats.org/officeDocument/2006/relationships/image" Target="../media/image16.png"/><Relationship Id="rId4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9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158750</xdr:colOff>
      <xdr:row>35</xdr:row>
      <xdr:rowOff>84667</xdr:rowOff>
    </xdr:from>
    <xdr:to>
      <xdr:col>19</xdr:col>
      <xdr:colOff>52916</xdr:colOff>
      <xdr:row>37</xdr:row>
      <xdr:rowOff>105833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0" y="7545917"/>
          <a:ext cx="1333499" cy="338666"/>
        </a:xfrm>
        <a:prstGeom prst="rect">
          <a:avLst/>
        </a:prstGeom>
      </xdr:spPr>
    </xdr:pic>
    <xdr:clientData/>
  </xdr:twoCellAnchor>
  <xdr:twoCellAnchor editAs="oneCell">
    <xdr:from>
      <xdr:col>28</xdr:col>
      <xdr:colOff>10584</xdr:colOff>
      <xdr:row>34</xdr:row>
      <xdr:rowOff>21166</xdr:rowOff>
    </xdr:from>
    <xdr:to>
      <xdr:col>32</xdr:col>
      <xdr:colOff>275166</xdr:colOff>
      <xdr:row>37</xdr:row>
      <xdr:rowOff>29695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06667" y="7323666"/>
          <a:ext cx="1703916" cy="484779"/>
        </a:xfrm>
        <a:prstGeom prst="rect">
          <a:avLst/>
        </a:prstGeom>
      </xdr:spPr>
    </xdr:pic>
    <xdr:clientData/>
  </xdr:twoCellAnchor>
  <xdr:twoCellAnchor editAs="oneCell">
    <xdr:from>
      <xdr:col>5</xdr:col>
      <xdr:colOff>179916</xdr:colOff>
      <xdr:row>35</xdr:row>
      <xdr:rowOff>10583</xdr:rowOff>
    </xdr:from>
    <xdr:to>
      <xdr:col>8</xdr:col>
      <xdr:colOff>211666</xdr:colOff>
      <xdr:row>37</xdr:row>
      <xdr:rowOff>28937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9833" y="7471833"/>
          <a:ext cx="1111250" cy="335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52916</xdr:colOff>
      <xdr:row>34</xdr:row>
      <xdr:rowOff>42333</xdr:rowOff>
    </xdr:from>
    <xdr:to>
      <xdr:col>28</xdr:col>
      <xdr:colOff>11928</xdr:colOff>
      <xdr:row>37</xdr:row>
      <xdr:rowOff>1</xdr:rowOff>
    </xdr:to>
    <xdr:pic>
      <xdr:nvPicPr>
        <xdr:cNvPr id="5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9666" y="7344833"/>
          <a:ext cx="1398345" cy="433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370416</xdr:colOff>
      <xdr:row>35</xdr:row>
      <xdr:rowOff>74083</xdr:rowOff>
    </xdr:from>
    <xdr:to>
      <xdr:col>18</xdr:col>
      <xdr:colOff>74083</xdr:colOff>
      <xdr:row>38</xdr:row>
      <xdr:rowOff>137582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10916" y="7545916"/>
          <a:ext cx="1354667" cy="539749"/>
        </a:xfrm>
        <a:prstGeom prst="rect">
          <a:avLst/>
        </a:prstGeom>
      </xdr:spPr>
    </xdr:pic>
    <xdr:clientData/>
  </xdr:twoCellAnchor>
  <xdr:twoCellAnchor editAs="oneCell">
    <xdr:from>
      <xdr:col>30</xdr:col>
      <xdr:colOff>370417</xdr:colOff>
      <xdr:row>34</xdr:row>
      <xdr:rowOff>63501</xdr:rowOff>
    </xdr:from>
    <xdr:to>
      <xdr:col>34</xdr:col>
      <xdr:colOff>825502</xdr:colOff>
      <xdr:row>38</xdr:row>
      <xdr:rowOff>95250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24417" y="7376584"/>
          <a:ext cx="2413001" cy="666749"/>
        </a:xfrm>
        <a:prstGeom prst="rect">
          <a:avLst/>
        </a:prstGeom>
      </xdr:spPr>
    </xdr:pic>
    <xdr:clientData/>
  </xdr:twoCellAnchor>
  <xdr:twoCellAnchor editAs="oneCell">
    <xdr:from>
      <xdr:col>6</xdr:col>
      <xdr:colOff>306917</xdr:colOff>
      <xdr:row>36</xdr:row>
      <xdr:rowOff>63501</xdr:rowOff>
    </xdr:from>
    <xdr:to>
      <xdr:col>9</xdr:col>
      <xdr:colOff>158751</xdr:colOff>
      <xdr:row>38</xdr:row>
      <xdr:rowOff>81855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4834" y="7694084"/>
          <a:ext cx="1111250" cy="335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317500</xdr:colOff>
      <xdr:row>35</xdr:row>
      <xdr:rowOff>10583</xdr:rowOff>
    </xdr:from>
    <xdr:to>
      <xdr:col>29</xdr:col>
      <xdr:colOff>149512</xdr:colOff>
      <xdr:row>37</xdr:row>
      <xdr:rowOff>127001</xdr:rowOff>
    </xdr:to>
    <xdr:pic>
      <xdr:nvPicPr>
        <xdr:cNvPr id="5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1250" y="7482416"/>
          <a:ext cx="1398345" cy="433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84666</xdr:colOff>
      <xdr:row>33</xdr:row>
      <xdr:rowOff>21166</xdr:rowOff>
    </xdr:from>
    <xdr:to>
      <xdr:col>27</xdr:col>
      <xdr:colOff>84667</xdr:colOff>
      <xdr:row>35</xdr:row>
      <xdr:rowOff>116416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3999" y="7164916"/>
          <a:ext cx="1016001" cy="412750"/>
        </a:xfrm>
        <a:prstGeom prst="rect">
          <a:avLst/>
        </a:prstGeom>
      </xdr:spPr>
    </xdr:pic>
    <xdr:clientData/>
  </xdr:twoCellAnchor>
  <xdr:twoCellAnchor editAs="oneCell">
    <xdr:from>
      <xdr:col>30</xdr:col>
      <xdr:colOff>158750</xdr:colOff>
      <xdr:row>33</xdr:row>
      <xdr:rowOff>21168</xdr:rowOff>
    </xdr:from>
    <xdr:to>
      <xdr:col>33</xdr:col>
      <xdr:colOff>428665</xdr:colOff>
      <xdr:row>35</xdr:row>
      <xdr:rowOff>105834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60667" y="7164918"/>
          <a:ext cx="1508165" cy="402166"/>
        </a:xfrm>
        <a:prstGeom prst="rect">
          <a:avLst/>
        </a:prstGeom>
      </xdr:spPr>
    </xdr:pic>
    <xdr:clientData/>
  </xdr:twoCellAnchor>
  <xdr:twoCellAnchor editAs="oneCell">
    <xdr:from>
      <xdr:col>15</xdr:col>
      <xdr:colOff>328083</xdr:colOff>
      <xdr:row>33</xdr:row>
      <xdr:rowOff>52916</xdr:rowOff>
    </xdr:from>
    <xdr:to>
      <xdr:col>18</xdr:col>
      <xdr:colOff>275166</xdr:colOff>
      <xdr:row>35</xdr:row>
      <xdr:rowOff>71270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8833" y="7196666"/>
          <a:ext cx="963083" cy="335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84667</xdr:colOff>
      <xdr:row>33</xdr:row>
      <xdr:rowOff>21167</xdr:rowOff>
    </xdr:from>
    <xdr:to>
      <xdr:col>30</xdr:col>
      <xdr:colOff>31750</xdr:colOff>
      <xdr:row>35</xdr:row>
      <xdr:rowOff>137585</xdr:rowOff>
    </xdr:to>
    <xdr:pic>
      <xdr:nvPicPr>
        <xdr:cNvPr id="5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00" y="7164917"/>
          <a:ext cx="973667" cy="433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232834</xdr:colOff>
      <xdr:row>33</xdr:row>
      <xdr:rowOff>31750</xdr:rowOff>
    </xdr:from>
    <xdr:to>
      <xdr:col>18</xdr:col>
      <xdr:colOff>317500</xdr:colOff>
      <xdr:row>35</xdr:row>
      <xdr:rowOff>148167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4167" y="7175500"/>
          <a:ext cx="1132416" cy="433917"/>
        </a:xfrm>
        <a:prstGeom prst="rect">
          <a:avLst/>
        </a:prstGeom>
      </xdr:spPr>
    </xdr:pic>
    <xdr:clientData/>
  </xdr:twoCellAnchor>
  <xdr:twoCellAnchor editAs="oneCell">
    <xdr:from>
      <xdr:col>29</xdr:col>
      <xdr:colOff>190501</xdr:colOff>
      <xdr:row>33</xdr:row>
      <xdr:rowOff>21168</xdr:rowOff>
    </xdr:from>
    <xdr:to>
      <xdr:col>33</xdr:col>
      <xdr:colOff>402166</xdr:colOff>
      <xdr:row>35</xdr:row>
      <xdr:rowOff>158750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17251" y="7164918"/>
          <a:ext cx="1725082" cy="455082"/>
        </a:xfrm>
        <a:prstGeom prst="rect">
          <a:avLst/>
        </a:prstGeom>
      </xdr:spPr>
    </xdr:pic>
    <xdr:clientData/>
  </xdr:twoCellAnchor>
  <xdr:twoCellAnchor editAs="oneCell">
    <xdr:from>
      <xdr:col>6</xdr:col>
      <xdr:colOff>10583</xdr:colOff>
      <xdr:row>33</xdr:row>
      <xdr:rowOff>126999</xdr:rowOff>
    </xdr:from>
    <xdr:to>
      <xdr:col>8</xdr:col>
      <xdr:colOff>201083</xdr:colOff>
      <xdr:row>35</xdr:row>
      <xdr:rowOff>145353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3333" y="7270749"/>
          <a:ext cx="867833" cy="335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116417</xdr:colOff>
      <xdr:row>33</xdr:row>
      <xdr:rowOff>52917</xdr:rowOff>
    </xdr:from>
    <xdr:to>
      <xdr:col>29</xdr:col>
      <xdr:colOff>160095</xdr:colOff>
      <xdr:row>35</xdr:row>
      <xdr:rowOff>105833</xdr:rowOff>
    </xdr:to>
    <xdr:pic>
      <xdr:nvPicPr>
        <xdr:cNvPr id="5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88500" y="7196667"/>
          <a:ext cx="1398345" cy="37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201082</xdr:colOff>
      <xdr:row>33</xdr:row>
      <xdr:rowOff>74083</xdr:rowOff>
    </xdr:from>
    <xdr:to>
      <xdr:col>18</xdr:col>
      <xdr:colOff>317499</xdr:colOff>
      <xdr:row>35</xdr:row>
      <xdr:rowOff>148167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19332" y="7217833"/>
          <a:ext cx="1195917" cy="391584"/>
        </a:xfrm>
        <a:prstGeom prst="rect">
          <a:avLst/>
        </a:prstGeom>
      </xdr:spPr>
    </xdr:pic>
    <xdr:clientData/>
  </xdr:twoCellAnchor>
  <xdr:twoCellAnchor editAs="oneCell">
    <xdr:from>
      <xdr:col>28</xdr:col>
      <xdr:colOff>338667</xdr:colOff>
      <xdr:row>33</xdr:row>
      <xdr:rowOff>10585</xdr:rowOff>
    </xdr:from>
    <xdr:to>
      <xdr:col>32</xdr:col>
      <xdr:colOff>402166</xdr:colOff>
      <xdr:row>35</xdr:row>
      <xdr:rowOff>127000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4750" y="7154335"/>
          <a:ext cx="1502833" cy="433915"/>
        </a:xfrm>
        <a:prstGeom prst="rect">
          <a:avLst/>
        </a:prstGeom>
      </xdr:spPr>
    </xdr:pic>
    <xdr:clientData/>
  </xdr:twoCellAnchor>
  <xdr:twoCellAnchor editAs="oneCell">
    <xdr:from>
      <xdr:col>6</xdr:col>
      <xdr:colOff>84667</xdr:colOff>
      <xdr:row>33</xdr:row>
      <xdr:rowOff>137582</xdr:rowOff>
    </xdr:from>
    <xdr:to>
      <xdr:col>8</xdr:col>
      <xdr:colOff>349250</xdr:colOff>
      <xdr:row>35</xdr:row>
      <xdr:rowOff>155936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4417" y="7281332"/>
          <a:ext cx="984250" cy="335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63500</xdr:colOff>
      <xdr:row>33</xdr:row>
      <xdr:rowOff>10584</xdr:rowOff>
    </xdr:from>
    <xdr:to>
      <xdr:col>28</xdr:col>
      <xdr:colOff>22512</xdr:colOff>
      <xdr:row>35</xdr:row>
      <xdr:rowOff>127002</xdr:rowOff>
    </xdr:to>
    <xdr:pic>
      <xdr:nvPicPr>
        <xdr:cNvPr id="5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0" y="7154334"/>
          <a:ext cx="1398345" cy="433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243417</xdr:colOff>
      <xdr:row>33</xdr:row>
      <xdr:rowOff>52917</xdr:rowOff>
    </xdr:from>
    <xdr:to>
      <xdr:col>18</xdr:col>
      <xdr:colOff>423334</xdr:colOff>
      <xdr:row>35</xdr:row>
      <xdr:rowOff>148167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0" y="7196667"/>
          <a:ext cx="1439334" cy="412750"/>
        </a:xfrm>
        <a:prstGeom prst="rect">
          <a:avLst/>
        </a:prstGeom>
      </xdr:spPr>
    </xdr:pic>
    <xdr:clientData/>
  </xdr:twoCellAnchor>
  <xdr:twoCellAnchor editAs="oneCell">
    <xdr:from>
      <xdr:col>30</xdr:col>
      <xdr:colOff>84667</xdr:colOff>
      <xdr:row>33</xdr:row>
      <xdr:rowOff>42335</xdr:rowOff>
    </xdr:from>
    <xdr:to>
      <xdr:col>33</xdr:col>
      <xdr:colOff>433916</xdr:colOff>
      <xdr:row>35</xdr:row>
      <xdr:rowOff>158750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66750" y="7186085"/>
          <a:ext cx="1682749" cy="433915"/>
        </a:xfrm>
        <a:prstGeom prst="rect">
          <a:avLst/>
        </a:prstGeom>
      </xdr:spPr>
    </xdr:pic>
    <xdr:clientData/>
  </xdr:twoCellAnchor>
  <xdr:twoCellAnchor editAs="oneCell">
    <xdr:from>
      <xdr:col>6</xdr:col>
      <xdr:colOff>296333</xdr:colOff>
      <xdr:row>33</xdr:row>
      <xdr:rowOff>116417</xdr:rowOff>
    </xdr:from>
    <xdr:to>
      <xdr:col>9</xdr:col>
      <xdr:colOff>190500</xdr:colOff>
      <xdr:row>35</xdr:row>
      <xdr:rowOff>134771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0083" y="7260167"/>
          <a:ext cx="1111250" cy="335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42334</xdr:colOff>
      <xdr:row>33</xdr:row>
      <xdr:rowOff>21167</xdr:rowOff>
    </xdr:from>
    <xdr:to>
      <xdr:col>28</xdr:col>
      <xdr:colOff>191846</xdr:colOff>
      <xdr:row>35</xdr:row>
      <xdr:rowOff>137585</xdr:rowOff>
    </xdr:to>
    <xdr:pic>
      <xdr:nvPicPr>
        <xdr:cNvPr id="5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0084" y="7164917"/>
          <a:ext cx="1398345" cy="433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254000</xdr:colOff>
      <xdr:row>33</xdr:row>
      <xdr:rowOff>0</xdr:rowOff>
    </xdr:from>
    <xdr:to>
      <xdr:col>19</xdr:col>
      <xdr:colOff>52918</xdr:colOff>
      <xdr:row>35</xdr:row>
      <xdr:rowOff>127000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7083" y="7143750"/>
          <a:ext cx="1164168" cy="444500"/>
        </a:xfrm>
        <a:prstGeom prst="rect">
          <a:avLst/>
        </a:prstGeom>
      </xdr:spPr>
    </xdr:pic>
    <xdr:clientData/>
  </xdr:twoCellAnchor>
  <xdr:twoCellAnchor editAs="oneCell">
    <xdr:from>
      <xdr:col>29</xdr:col>
      <xdr:colOff>95249</xdr:colOff>
      <xdr:row>33</xdr:row>
      <xdr:rowOff>10584</xdr:rowOff>
    </xdr:from>
    <xdr:to>
      <xdr:col>33</xdr:col>
      <xdr:colOff>423333</xdr:colOff>
      <xdr:row>36</xdr:row>
      <xdr:rowOff>1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3166" y="7154334"/>
          <a:ext cx="1926167" cy="476250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</xdr:colOff>
      <xdr:row>33</xdr:row>
      <xdr:rowOff>127001</xdr:rowOff>
    </xdr:from>
    <xdr:to>
      <xdr:col>8</xdr:col>
      <xdr:colOff>243416</xdr:colOff>
      <xdr:row>35</xdr:row>
      <xdr:rowOff>145355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5083" y="7270751"/>
          <a:ext cx="889000" cy="335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42334</xdr:colOff>
      <xdr:row>33</xdr:row>
      <xdr:rowOff>0</xdr:rowOff>
    </xdr:from>
    <xdr:to>
      <xdr:col>28</xdr:col>
      <xdr:colOff>64845</xdr:colOff>
      <xdr:row>35</xdr:row>
      <xdr:rowOff>116418</xdr:rowOff>
    </xdr:to>
    <xdr:pic>
      <xdr:nvPicPr>
        <xdr:cNvPr id="5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65167" y="7143750"/>
          <a:ext cx="1398345" cy="433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275167</xdr:colOff>
      <xdr:row>33</xdr:row>
      <xdr:rowOff>31749</xdr:rowOff>
    </xdr:from>
    <xdr:to>
      <xdr:col>19</xdr:col>
      <xdr:colOff>52916</xdr:colOff>
      <xdr:row>35</xdr:row>
      <xdr:rowOff>148166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0" y="7175499"/>
          <a:ext cx="1217083" cy="433917"/>
        </a:xfrm>
        <a:prstGeom prst="rect">
          <a:avLst/>
        </a:prstGeom>
      </xdr:spPr>
    </xdr:pic>
    <xdr:clientData/>
  </xdr:twoCellAnchor>
  <xdr:twoCellAnchor editAs="oneCell">
    <xdr:from>
      <xdr:col>27</xdr:col>
      <xdr:colOff>328085</xdr:colOff>
      <xdr:row>33</xdr:row>
      <xdr:rowOff>42334</xdr:rowOff>
    </xdr:from>
    <xdr:to>
      <xdr:col>32</xdr:col>
      <xdr:colOff>465668</xdr:colOff>
      <xdr:row>35</xdr:row>
      <xdr:rowOff>137584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38418" y="7186084"/>
          <a:ext cx="1936750" cy="412750"/>
        </a:xfrm>
        <a:prstGeom prst="rect">
          <a:avLst/>
        </a:prstGeom>
      </xdr:spPr>
    </xdr:pic>
    <xdr:clientData/>
  </xdr:twoCellAnchor>
  <xdr:twoCellAnchor editAs="oneCell">
    <xdr:from>
      <xdr:col>5</xdr:col>
      <xdr:colOff>349250</xdr:colOff>
      <xdr:row>33</xdr:row>
      <xdr:rowOff>127001</xdr:rowOff>
    </xdr:from>
    <xdr:to>
      <xdr:col>9</xdr:col>
      <xdr:colOff>21167</xdr:colOff>
      <xdr:row>35</xdr:row>
      <xdr:rowOff>145355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7270751"/>
          <a:ext cx="1111250" cy="335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328084</xdr:colOff>
      <xdr:row>33</xdr:row>
      <xdr:rowOff>21166</xdr:rowOff>
    </xdr:from>
    <xdr:to>
      <xdr:col>27</xdr:col>
      <xdr:colOff>287096</xdr:colOff>
      <xdr:row>35</xdr:row>
      <xdr:rowOff>137584</xdr:rowOff>
    </xdr:to>
    <xdr:pic>
      <xdr:nvPicPr>
        <xdr:cNvPr id="5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9084" y="7164916"/>
          <a:ext cx="1398345" cy="433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104775</xdr:colOff>
      <xdr:row>33</xdr:row>
      <xdr:rowOff>152401</xdr:rowOff>
    </xdr:from>
    <xdr:to>
      <xdr:col>13</xdr:col>
      <xdr:colOff>238125</xdr:colOff>
      <xdr:row>36</xdr:row>
      <xdr:rowOff>114301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9025" y="5753101"/>
          <a:ext cx="1152525" cy="457200"/>
        </a:xfrm>
        <a:prstGeom prst="rect">
          <a:avLst/>
        </a:prstGeom>
      </xdr:spPr>
    </xdr:pic>
    <xdr:clientData/>
  </xdr:twoCellAnchor>
  <xdr:twoCellAnchor editAs="oneCell">
    <xdr:from>
      <xdr:col>30</xdr:col>
      <xdr:colOff>19051</xdr:colOff>
      <xdr:row>34</xdr:row>
      <xdr:rowOff>38100</xdr:rowOff>
    </xdr:from>
    <xdr:to>
      <xdr:col>32</xdr:col>
      <xdr:colOff>952501</xdr:colOff>
      <xdr:row>37</xdr:row>
      <xdr:rowOff>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1" y="58102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5</xdr:col>
      <xdr:colOff>247650</xdr:colOff>
      <xdr:row>34</xdr:row>
      <xdr:rowOff>142875</xdr:rowOff>
    </xdr:from>
    <xdr:to>
      <xdr:col>9</xdr:col>
      <xdr:colOff>38100</xdr:colOff>
      <xdr:row>36</xdr:row>
      <xdr:rowOff>154879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5915025"/>
          <a:ext cx="895350" cy="335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171450</xdr:colOff>
      <xdr:row>34</xdr:row>
      <xdr:rowOff>19050</xdr:rowOff>
    </xdr:from>
    <xdr:to>
      <xdr:col>28</xdr:col>
      <xdr:colOff>169620</xdr:colOff>
      <xdr:row>36</xdr:row>
      <xdr:rowOff>129118</xdr:rowOff>
    </xdr:to>
    <xdr:pic>
      <xdr:nvPicPr>
        <xdr:cNvPr id="5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5791200"/>
          <a:ext cx="1398345" cy="433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179916</xdr:colOff>
      <xdr:row>33</xdr:row>
      <xdr:rowOff>42334</xdr:rowOff>
    </xdr:from>
    <xdr:to>
      <xdr:col>19</xdr:col>
      <xdr:colOff>95250</xdr:colOff>
      <xdr:row>35</xdr:row>
      <xdr:rowOff>74084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6333" y="7186084"/>
          <a:ext cx="1354667" cy="349250"/>
        </a:xfrm>
        <a:prstGeom prst="rect">
          <a:avLst/>
        </a:prstGeom>
      </xdr:spPr>
    </xdr:pic>
    <xdr:clientData/>
  </xdr:twoCellAnchor>
  <xdr:twoCellAnchor editAs="oneCell">
    <xdr:from>
      <xdr:col>28</xdr:col>
      <xdr:colOff>349251</xdr:colOff>
      <xdr:row>33</xdr:row>
      <xdr:rowOff>31751</xdr:rowOff>
    </xdr:from>
    <xdr:to>
      <xdr:col>33</xdr:col>
      <xdr:colOff>10584</xdr:colOff>
      <xdr:row>35</xdr:row>
      <xdr:rowOff>148167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46418" y="7175501"/>
          <a:ext cx="1650999" cy="433916"/>
        </a:xfrm>
        <a:prstGeom prst="rect">
          <a:avLst/>
        </a:prstGeom>
      </xdr:spPr>
    </xdr:pic>
    <xdr:clientData/>
  </xdr:twoCellAnchor>
  <xdr:twoCellAnchor editAs="oneCell">
    <xdr:from>
      <xdr:col>6</xdr:col>
      <xdr:colOff>116416</xdr:colOff>
      <xdr:row>33</xdr:row>
      <xdr:rowOff>127000</xdr:rowOff>
    </xdr:from>
    <xdr:to>
      <xdr:col>9</xdr:col>
      <xdr:colOff>148166</xdr:colOff>
      <xdr:row>35</xdr:row>
      <xdr:rowOff>145354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4333" y="7270750"/>
          <a:ext cx="1111250" cy="335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116417</xdr:colOff>
      <xdr:row>33</xdr:row>
      <xdr:rowOff>0</xdr:rowOff>
    </xdr:from>
    <xdr:to>
      <xdr:col>28</xdr:col>
      <xdr:colOff>22512</xdr:colOff>
      <xdr:row>35</xdr:row>
      <xdr:rowOff>116418</xdr:rowOff>
    </xdr:to>
    <xdr:pic>
      <xdr:nvPicPr>
        <xdr:cNvPr id="5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1334" y="7143750"/>
          <a:ext cx="1398345" cy="433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guaClara_2017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staRica_2017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xim_2017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Dourados_2017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taquirai_2017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vinhema_2017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ardim_2017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uti_2017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aracaju_2017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iranda_2017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Nhumirim_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mambai_2017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aranaiba_2017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ntaPora_2017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rtoMurtinho_2017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RioBrilhante_2017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aoGabriel_2017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eteQuedas_2017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idrolandia_2017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onora_2017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TresLagoas_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quidauana_201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ataguassu_2017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elaVista_201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mpoGrande_2017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ssilandia_2017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hapadaoDoSul_2017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rumba_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26.137500000000003</v>
          </cell>
          <cell r="C5">
            <v>35.200000000000003</v>
          </cell>
          <cell r="D5">
            <v>22.9</v>
          </cell>
          <cell r="E5">
            <v>77.75</v>
          </cell>
          <cell r="F5">
            <v>95</v>
          </cell>
          <cell r="G5">
            <v>37</v>
          </cell>
          <cell r="H5">
            <v>23.040000000000003</v>
          </cell>
          <cell r="I5" t="str">
            <v>SO</v>
          </cell>
          <cell r="J5">
            <v>55.800000000000004</v>
          </cell>
          <cell r="K5">
            <v>11.4</v>
          </cell>
        </row>
        <row r="6">
          <cell r="B6">
            <v>25.083333333333339</v>
          </cell>
          <cell r="C6">
            <v>32.4</v>
          </cell>
          <cell r="D6">
            <v>21.3</v>
          </cell>
          <cell r="E6">
            <v>81.541666666666671</v>
          </cell>
          <cell r="F6">
            <v>97</v>
          </cell>
          <cell r="G6">
            <v>47</v>
          </cell>
          <cell r="H6">
            <v>15.48</v>
          </cell>
          <cell r="I6" t="str">
            <v>O</v>
          </cell>
          <cell r="J6">
            <v>32.4</v>
          </cell>
          <cell r="K6">
            <v>1.5999999999999999</v>
          </cell>
        </row>
        <row r="7">
          <cell r="B7">
            <v>26.025000000000002</v>
          </cell>
          <cell r="C7">
            <v>34.9</v>
          </cell>
          <cell r="D7">
            <v>22.7</v>
          </cell>
          <cell r="E7">
            <v>79.5</v>
          </cell>
          <cell r="F7">
            <v>97</v>
          </cell>
          <cell r="G7">
            <v>39</v>
          </cell>
          <cell r="H7">
            <v>9.7200000000000006</v>
          </cell>
          <cell r="I7" t="str">
            <v>SE</v>
          </cell>
          <cell r="J7">
            <v>40.680000000000007</v>
          </cell>
          <cell r="K7">
            <v>1.6</v>
          </cell>
        </row>
        <row r="8">
          <cell r="B8">
            <v>26.020833333333329</v>
          </cell>
          <cell r="C8">
            <v>36</v>
          </cell>
          <cell r="D8">
            <v>21.9</v>
          </cell>
          <cell r="E8">
            <v>80.5</v>
          </cell>
          <cell r="F8">
            <v>96</v>
          </cell>
          <cell r="G8">
            <v>40</v>
          </cell>
          <cell r="H8">
            <v>12.24</v>
          </cell>
          <cell r="I8" t="str">
            <v>SE</v>
          </cell>
          <cell r="J8">
            <v>46.440000000000005</v>
          </cell>
          <cell r="K8">
            <v>15.399999999999999</v>
          </cell>
        </row>
        <row r="9">
          <cell r="B9">
            <v>26.158333333333342</v>
          </cell>
          <cell r="C9">
            <v>33</v>
          </cell>
          <cell r="D9">
            <v>21.6</v>
          </cell>
          <cell r="E9">
            <v>76.833333333333329</v>
          </cell>
          <cell r="F9">
            <v>96</v>
          </cell>
          <cell r="G9">
            <v>42</v>
          </cell>
          <cell r="H9">
            <v>9.7200000000000006</v>
          </cell>
          <cell r="I9" t="str">
            <v>SE</v>
          </cell>
          <cell r="J9">
            <v>18</v>
          </cell>
          <cell r="K9">
            <v>6.2</v>
          </cell>
        </row>
        <row r="10">
          <cell r="B10">
            <v>27.566666666666666</v>
          </cell>
          <cell r="C10">
            <v>35</v>
          </cell>
          <cell r="D10">
            <v>23.2</v>
          </cell>
          <cell r="E10">
            <v>72.541666666666671</v>
          </cell>
          <cell r="F10">
            <v>92</v>
          </cell>
          <cell r="G10">
            <v>33</v>
          </cell>
          <cell r="H10">
            <v>15.120000000000001</v>
          </cell>
          <cell r="I10" t="str">
            <v>S</v>
          </cell>
          <cell r="J10">
            <v>41.04</v>
          </cell>
          <cell r="K10">
            <v>0</v>
          </cell>
        </row>
        <row r="11">
          <cell r="B11">
            <v>27.608333333333338</v>
          </cell>
          <cell r="C11">
            <v>35.1</v>
          </cell>
          <cell r="D11">
            <v>22</v>
          </cell>
          <cell r="E11">
            <v>71.375</v>
          </cell>
          <cell r="F11">
            <v>96</v>
          </cell>
          <cell r="G11">
            <v>38</v>
          </cell>
          <cell r="H11">
            <v>8.2799999999999994</v>
          </cell>
          <cell r="I11" t="str">
            <v>SE</v>
          </cell>
          <cell r="J11">
            <v>28.44</v>
          </cell>
          <cell r="K11">
            <v>3.8000000000000003</v>
          </cell>
        </row>
        <row r="12">
          <cell r="B12">
            <v>30.066666666666666</v>
          </cell>
          <cell r="C12">
            <v>37.6</v>
          </cell>
          <cell r="D12">
            <v>23.1</v>
          </cell>
          <cell r="E12">
            <v>61.25</v>
          </cell>
          <cell r="F12">
            <v>93</v>
          </cell>
          <cell r="G12">
            <v>29</v>
          </cell>
          <cell r="H12">
            <v>8.2799999999999994</v>
          </cell>
          <cell r="I12" t="str">
            <v>SE</v>
          </cell>
          <cell r="J12">
            <v>27.720000000000002</v>
          </cell>
          <cell r="K12">
            <v>0</v>
          </cell>
        </row>
        <row r="13">
          <cell r="B13">
            <v>26.316666666666674</v>
          </cell>
          <cell r="C13">
            <v>34.5</v>
          </cell>
          <cell r="D13">
            <v>23.2</v>
          </cell>
          <cell r="E13">
            <v>79.791666666666671</v>
          </cell>
          <cell r="F13">
            <v>96</v>
          </cell>
          <cell r="G13">
            <v>48</v>
          </cell>
          <cell r="H13">
            <v>24.12</v>
          </cell>
          <cell r="I13" t="str">
            <v>L</v>
          </cell>
          <cell r="J13">
            <v>52.2</v>
          </cell>
          <cell r="K13">
            <v>21.200000000000003</v>
          </cell>
        </row>
        <row r="14">
          <cell r="B14">
            <v>26.937499999999996</v>
          </cell>
          <cell r="C14">
            <v>35.200000000000003</v>
          </cell>
          <cell r="D14">
            <v>22.3</v>
          </cell>
          <cell r="E14">
            <v>74.291666666666671</v>
          </cell>
          <cell r="F14">
            <v>96</v>
          </cell>
          <cell r="G14">
            <v>30</v>
          </cell>
          <cell r="H14">
            <v>10.8</v>
          </cell>
          <cell r="I14" t="str">
            <v>NO</v>
          </cell>
          <cell r="J14">
            <v>26.64</v>
          </cell>
          <cell r="K14">
            <v>0</v>
          </cell>
        </row>
        <row r="15">
          <cell r="B15">
            <v>28.55</v>
          </cell>
          <cell r="C15">
            <v>36.1</v>
          </cell>
          <cell r="D15">
            <v>23.3</v>
          </cell>
          <cell r="E15">
            <v>63.458333333333336</v>
          </cell>
          <cell r="F15">
            <v>89</v>
          </cell>
          <cell r="G15">
            <v>31</v>
          </cell>
          <cell r="H15">
            <v>12.96</v>
          </cell>
          <cell r="I15" t="str">
            <v>SE</v>
          </cell>
          <cell r="J15">
            <v>28.08</v>
          </cell>
          <cell r="K15">
            <v>0</v>
          </cell>
        </row>
        <row r="16">
          <cell r="B16">
            <v>26.895833333333332</v>
          </cell>
          <cell r="C16">
            <v>32</v>
          </cell>
          <cell r="D16">
            <v>22.3</v>
          </cell>
          <cell r="E16">
            <v>76.125</v>
          </cell>
          <cell r="F16">
            <v>96</v>
          </cell>
          <cell r="G16">
            <v>51</v>
          </cell>
          <cell r="H16">
            <v>11.16</v>
          </cell>
          <cell r="I16" t="str">
            <v>SE</v>
          </cell>
          <cell r="J16">
            <v>24.12</v>
          </cell>
          <cell r="K16">
            <v>19.8</v>
          </cell>
        </row>
        <row r="17">
          <cell r="B17">
            <v>26.012499999999999</v>
          </cell>
          <cell r="C17">
            <v>32.299999999999997</v>
          </cell>
          <cell r="D17">
            <v>22.8</v>
          </cell>
          <cell r="E17">
            <v>81.5</v>
          </cell>
          <cell r="F17">
            <v>97</v>
          </cell>
          <cell r="G17">
            <v>52</v>
          </cell>
          <cell r="H17">
            <v>10.8</v>
          </cell>
          <cell r="I17" t="str">
            <v>NO</v>
          </cell>
          <cell r="J17">
            <v>22.32</v>
          </cell>
          <cell r="K17">
            <v>25.2</v>
          </cell>
        </row>
        <row r="18">
          <cell r="B18">
            <v>27.187499999999996</v>
          </cell>
          <cell r="C18">
            <v>32.9</v>
          </cell>
          <cell r="D18">
            <v>22.9</v>
          </cell>
          <cell r="E18">
            <v>76.375</v>
          </cell>
          <cell r="F18">
            <v>96</v>
          </cell>
          <cell r="G18">
            <v>45</v>
          </cell>
          <cell r="H18">
            <v>10.8</v>
          </cell>
          <cell r="I18" t="str">
            <v>SO</v>
          </cell>
          <cell r="J18">
            <v>23.400000000000002</v>
          </cell>
          <cell r="K18">
            <v>0</v>
          </cell>
        </row>
        <row r="19">
          <cell r="B19">
            <v>27.204166666666666</v>
          </cell>
          <cell r="C19">
            <v>33.5</v>
          </cell>
          <cell r="D19">
            <v>22.4</v>
          </cell>
          <cell r="E19">
            <v>73.708333333333329</v>
          </cell>
          <cell r="F19">
            <v>95</v>
          </cell>
          <cell r="G19">
            <v>45</v>
          </cell>
          <cell r="H19">
            <v>16.559999999999999</v>
          </cell>
          <cell r="I19" t="str">
            <v>NE</v>
          </cell>
          <cell r="J19">
            <v>39.24</v>
          </cell>
          <cell r="K19">
            <v>0</v>
          </cell>
        </row>
        <row r="20">
          <cell r="B20">
            <v>25.400000000000002</v>
          </cell>
          <cell r="C20">
            <v>29.2</v>
          </cell>
          <cell r="D20">
            <v>21.7</v>
          </cell>
          <cell r="E20">
            <v>84.208333333333329</v>
          </cell>
          <cell r="F20">
            <v>93</v>
          </cell>
          <cell r="G20">
            <v>67</v>
          </cell>
          <cell r="H20">
            <v>11.879999999999999</v>
          </cell>
          <cell r="I20" t="str">
            <v>SE</v>
          </cell>
          <cell r="J20">
            <v>37.440000000000005</v>
          </cell>
          <cell r="K20">
            <v>13.6</v>
          </cell>
        </row>
        <row r="21">
          <cell r="B21">
            <v>25.549999999999994</v>
          </cell>
          <cell r="C21">
            <v>33.700000000000003</v>
          </cell>
          <cell r="D21">
            <v>22.6</v>
          </cell>
          <cell r="E21">
            <v>82.125</v>
          </cell>
          <cell r="F21">
            <v>96</v>
          </cell>
          <cell r="G21">
            <v>41</v>
          </cell>
          <cell r="H21">
            <v>12.24</v>
          </cell>
          <cell r="I21" t="str">
            <v>NE</v>
          </cell>
          <cell r="J21">
            <v>35.28</v>
          </cell>
          <cell r="K21">
            <v>0</v>
          </cell>
        </row>
        <row r="22">
          <cell r="B22">
            <v>24.870833333333334</v>
          </cell>
          <cell r="C22">
            <v>32.299999999999997</v>
          </cell>
          <cell r="D22">
            <v>21</v>
          </cell>
          <cell r="E22">
            <v>81.291666666666671</v>
          </cell>
          <cell r="F22">
            <v>97</v>
          </cell>
          <cell r="G22">
            <v>54</v>
          </cell>
          <cell r="H22">
            <v>17.64</v>
          </cell>
          <cell r="I22" t="str">
            <v>NE</v>
          </cell>
          <cell r="J22">
            <v>32.04</v>
          </cell>
          <cell r="K22">
            <v>0</v>
          </cell>
        </row>
        <row r="23">
          <cell r="B23">
            <v>24.983333333333338</v>
          </cell>
          <cell r="C23">
            <v>32.6</v>
          </cell>
          <cell r="D23">
            <v>21.1</v>
          </cell>
          <cell r="E23">
            <v>84.75</v>
          </cell>
          <cell r="F23">
            <v>97</v>
          </cell>
          <cell r="G23">
            <v>47</v>
          </cell>
          <cell r="H23">
            <v>9.3600000000000012</v>
          </cell>
          <cell r="I23" t="str">
            <v>SO</v>
          </cell>
          <cell r="J23">
            <v>46.440000000000005</v>
          </cell>
          <cell r="K23">
            <v>41.6</v>
          </cell>
        </row>
        <row r="24">
          <cell r="B24">
            <v>24.9375</v>
          </cell>
          <cell r="C24">
            <v>31.1</v>
          </cell>
          <cell r="D24">
            <v>21.2</v>
          </cell>
          <cell r="E24">
            <v>81.25</v>
          </cell>
          <cell r="F24">
            <v>97</v>
          </cell>
          <cell r="G24">
            <v>53</v>
          </cell>
          <cell r="H24">
            <v>8.64</v>
          </cell>
          <cell r="I24" t="str">
            <v>S</v>
          </cell>
          <cell r="J24">
            <v>29.16</v>
          </cell>
          <cell r="K24">
            <v>8.5999999999999979</v>
          </cell>
        </row>
        <row r="25">
          <cell r="B25">
            <v>24.304166666666671</v>
          </cell>
          <cell r="C25">
            <v>30.5</v>
          </cell>
          <cell r="D25">
            <v>21.3</v>
          </cell>
          <cell r="E25">
            <v>80.458333333333329</v>
          </cell>
          <cell r="F25">
            <v>95</v>
          </cell>
          <cell r="G25">
            <v>49</v>
          </cell>
          <cell r="H25">
            <v>17.28</v>
          </cell>
          <cell r="I25" t="str">
            <v>L</v>
          </cell>
          <cell r="J25">
            <v>42.84</v>
          </cell>
          <cell r="K25">
            <v>0</v>
          </cell>
        </row>
        <row r="26">
          <cell r="B26">
            <v>24.212500000000002</v>
          </cell>
          <cell r="C26">
            <v>32</v>
          </cell>
          <cell r="D26">
            <v>20.9</v>
          </cell>
          <cell r="E26">
            <v>83.333333333333329</v>
          </cell>
          <cell r="F26">
            <v>96</v>
          </cell>
          <cell r="G26">
            <v>48</v>
          </cell>
          <cell r="H26">
            <v>9.3600000000000012</v>
          </cell>
          <cell r="I26" t="str">
            <v>O</v>
          </cell>
          <cell r="J26">
            <v>34.56</v>
          </cell>
          <cell r="K26">
            <v>24.799999999999997</v>
          </cell>
        </row>
        <row r="27">
          <cell r="B27">
            <v>24.774999999999999</v>
          </cell>
          <cell r="C27">
            <v>32.299999999999997</v>
          </cell>
          <cell r="D27">
            <v>20</v>
          </cell>
          <cell r="E27">
            <v>78.708333333333329</v>
          </cell>
          <cell r="F27">
            <v>96</v>
          </cell>
          <cell r="G27">
            <v>45</v>
          </cell>
          <cell r="H27">
            <v>13.68</v>
          </cell>
          <cell r="I27" t="str">
            <v>S</v>
          </cell>
          <cell r="J27">
            <v>31.680000000000003</v>
          </cell>
          <cell r="K27">
            <v>0</v>
          </cell>
        </row>
        <row r="28">
          <cell r="B28">
            <v>26.900000000000006</v>
          </cell>
          <cell r="C28">
            <v>34.799999999999997</v>
          </cell>
          <cell r="D28">
            <v>21.7</v>
          </cell>
          <cell r="E28">
            <v>72.708333333333329</v>
          </cell>
          <cell r="F28">
            <v>96</v>
          </cell>
          <cell r="G28">
            <v>37</v>
          </cell>
          <cell r="H28">
            <v>13.32</v>
          </cell>
          <cell r="I28" t="str">
            <v>NE</v>
          </cell>
          <cell r="J28">
            <v>30.96</v>
          </cell>
          <cell r="K28">
            <v>4.2</v>
          </cell>
        </row>
        <row r="29">
          <cell r="B29">
            <v>24.845833333333331</v>
          </cell>
          <cell r="C29">
            <v>30.5</v>
          </cell>
          <cell r="D29">
            <v>23.2</v>
          </cell>
          <cell r="E29">
            <v>83.75</v>
          </cell>
          <cell r="F29">
            <v>94</v>
          </cell>
          <cell r="G29">
            <v>58</v>
          </cell>
          <cell r="H29">
            <v>17.64</v>
          </cell>
          <cell r="I29" t="str">
            <v>SE</v>
          </cell>
          <cell r="J29">
            <v>48.24</v>
          </cell>
          <cell r="K29">
            <v>2.6</v>
          </cell>
        </row>
        <row r="30">
          <cell r="B30">
            <v>25.554166666666674</v>
          </cell>
          <cell r="C30">
            <v>30.5</v>
          </cell>
          <cell r="D30">
            <v>22.6</v>
          </cell>
          <cell r="E30">
            <v>82.166666666666671</v>
          </cell>
          <cell r="F30">
            <v>96</v>
          </cell>
          <cell r="G30">
            <v>54</v>
          </cell>
          <cell r="H30">
            <v>11.520000000000001</v>
          </cell>
          <cell r="I30" t="str">
            <v>SE</v>
          </cell>
          <cell r="J30">
            <v>24.840000000000003</v>
          </cell>
          <cell r="K30">
            <v>0.2</v>
          </cell>
        </row>
        <row r="31">
          <cell r="B31">
            <v>25.487499999999997</v>
          </cell>
          <cell r="C31">
            <v>31</v>
          </cell>
          <cell r="D31">
            <v>22</v>
          </cell>
          <cell r="E31">
            <v>78.291666666666671</v>
          </cell>
          <cell r="F31">
            <v>94</v>
          </cell>
          <cell r="G31">
            <v>50</v>
          </cell>
          <cell r="H31">
            <v>8.64</v>
          </cell>
          <cell r="I31" t="str">
            <v>O</v>
          </cell>
          <cell r="J31">
            <v>19.440000000000001</v>
          </cell>
          <cell r="K31">
            <v>0</v>
          </cell>
        </row>
        <row r="32">
          <cell r="B32">
            <v>24.375</v>
          </cell>
          <cell r="C32">
            <v>31.2</v>
          </cell>
          <cell r="D32">
            <v>19.899999999999999</v>
          </cell>
          <cell r="E32">
            <v>85.291666666666671</v>
          </cell>
          <cell r="F32">
            <v>98</v>
          </cell>
          <cell r="G32">
            <v>55</v>
          </cell>
          <cell r="H32">
            <v>23.040000000000003</v>
          </cell>
          <cell r="I32" t="str">
            <v>SO</v>
          </cell>
          <cell r="J32">
            <v>51.12</v>
          </cell>
          <cell r="K32">
            <v>27.2</v>
          </cell>
        </row>
        <row r="33">
          <cell r="B33">
            <v>22.966666666666665</v>
          </cell>
          <cell r="C33">
            <v>29.2</v>
          </cell>
          <cell r="D33">
            <v>20.3</v>
          </cell>
          <cell r="E33">
            <v>89</v>
          </cell>
          <cell r="F33">
            <v>97</v>
          </cell>
          <cell r="G33">
            <v>66</v>
          </cell>
          <cell r="H33">
            <v>9.7200000000000006</v>
          </cell>
          <cell r="I33" t="str">
            <v>O</v>
          </cell>
          <cell r="J33">
            <v>21.240000000000002</v>
          </cell>
          <cell r="K33">
            <v>9.1999999999999993</v>
          </cell>
        </row>
        <row r="34">
          <cell r="B34">
            <v>23.874999999999996</v>
          </cell>
          <cell r="C34">
            <v>29.2</v>
          </cell>
          <cell r="D34">
            <v>20.8</v>
          </cell>
          <cell r="E34">
            <v>85.875</v>
          </cell>
          <cell r="F34">
            <v>97</v>
          </cell>
          <cell r="G34">
            <v>60</v>
          </cell>
          <cell r="H34">
            <v>11.879999999999999</v>
          </cell>
          <cell r="I34" t="str">
            <v>O</v>
          </cell>
          <cell r="J34">
            <v>40.680000000000007</v>
          </cell>
          <cell r="K34">
            <v>2.6000000000000005</v>
          </cell>
        </row>
        <row r="35">
          <cell r="B35">
            <v>24.191666666666666</v>
          </cell>
          <cell r="C35">
            <v>31</v>
          </cell>
          <cell r="D35">
            <v>21.1</v>
          </cell>
          <cell r="E35">
            <v>81.541666666666671</v>
          </cell>
          <cell r="F35">
            <v>96</v>
          </cell>
          <cell r="G35">
            <v>52</v>
          </cell>
          <cell r="H35">
            <v>12.24</v>
          </cell>
          <cell r="I35" t="str">
            <v>SE</v>
          </cell>
          <cell r="J35">
            <v>32.04</v>
          </cell>
          <cell r="K35">
            <v>1.5999999999999999</v>
          </cell>
        </row>
        <row r="36">
          <cell r="I36" t="str">
            <v>SE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23.445833333333336</v>
          </cell>
          <cell r="C5">
            <v>30.4</v>
          </cell>
          <cell r="D5">
            <v>19.3</v>
          </cell>
          <cell r="E5">
            <v>75.291666666666671</v>
          </cell>
          <cell r="F5">
            <v>92</v>
          </cell>
          <cell r="G5">
            <v>50</v>
          </cell>
          <cell r="H5">
            <v>23.759999999999998</v>
          </cell>
          <cell r="I5" t="str">
            <v>NE</v>
          </cell>
          <cell r="J5">
            <v>45</v>
          </cell>
          <cell r="K5" t="str">
            <v>*</v>
          </cell>
        </row>
        <row r="6">
          <cell r="B6">
            <v>23.741666666666671</v>
          </cell>
          <cell r="C6">
            <v>30.5</v>
          </cell>
          <cell r="D6">
            <v>19.7</v>
          </cell>
          <cell r="E6">
            <v>78.791666666666671</v>
          </cell>
          <cell r="F6">
            <v>95</v>
          </cell>
          <cell r="G6">
            <v>46</v>
          </cell>
          <cell r="H6">
            <v>13.68</v>
          </cell>
          <cell r="I6" t="str">
            <v>NE</v>
          </cell>
          <cell r="J6">
            <v>28.08</v>
          </cell>
          <cell r="K6" t="str">
            <v>*</v>
          </cell>
        </row>
        <row r="7">
          <cell r="B7">
            <v>24.829166666666666</v>
          </cell>
          <cell r="C7">
            <v>33.200000000000003</v>
          </cell>
          <cell r="D7">
            <v>19.600000000000001</v>
          </cell>
          <cell r="E7">
            <v>72.875</v>
          </cell>
          <cell r="F7">
            <v>94</v>
          </cell>
          <cell r="G7">
            <v>36</v>
          </cell>
          <cell r="H7">
            <v>18</v>
          </cell>
          <cell r="I7" t="str">
            <v>NE</v>
          </cell>
          <cell r="J7">
            <v>38.880000000000003</v>
          </cell>
          <cell r="K7" t="str">
            <v>*</v>
          </cell>
        </row>
        <row r="8">
          <cell r="B8">
            <v>23.05</v>
          </cell>
          <cell r="C8">
            <v>31.7</v>
          </cell>
          <cell r="D8">
            <v>19.600000000000001</v>
          </cell>
          <cell r="E8">
            <v>83.041666666666671</v>
          </cell>
          <cell r="F8">
            <v>96</v>
          </cell>
          <cell r="G8">
            <v>47</v>
          </cell>
          <cell r="H8">
            <v>27.36</v>
          </cell>
          <cell r="I8" t="str">
            <v>NE</v>
          </cell>
          <cell r="J8">
            <v>53.64</v>
          </cell>
          <cell r="K8" t="str">
            <v>*</v>
          </cell>
        </row>
        <row r="9">
          <cell r="B9">
            <v>22.762499999999999</v>
          </cell>
          <cell r="C9">
            <v>31.9</v>
          </cell>
          <cell r="D9">
            <v>19.600000000000001</v>
          </cell>
          <cell r="E9">
            <v>80.5</v>
          </cell>
          <cell r="F9">
            <v>95</v>
          </cell>
          <cell r="G9">
            <v>42</v>
          </cell>
          <cell r="H9">
            <v>18.720000000000002</v>
          </cell>
          <cell r="I9" t="str">
            <v>NE</v>
          </cell>
          <cell r="J9">
            <v>49.32</v>
          </cell>
          <cell r="K9" t="str">
            <v>*</v>
          </cell>
        </row>
        <row r="10">
          <cell r="B10">
            <v>23.6875</v>
          </cell>
          <cell r="C10">
            <v>33.1</v>
          </cell>
          <cell r="D10">
            <v>19.100000000000001</v>
          </cell>
          <cell r="E10">
            <v>78.125</v>
          </cell>
          <cell r="F10">
            <v>95</v>
          </cell>
          <cell r="G10">
            <v>41</v>
          </cell>
          <cell r="H10">
            <v>23.040000000000003</v>
          </cell>
          <cell r="I10" t="str">
            <v>NE</v>
          </cell>
          <cell r="J10">
            <v>67.680000000000007</v>
          </cell>
          <cell r="K10" t="str">
            <v>*</v>
          </cell>
        </row>
        <row r="11">
          <cell r="B11">
            <v>24.441666666666663</v>
          </cell>
          <cell r="C11">
            <v>32.6</v>
          </cell>
          <cell r="D11">
            <v>18.600000000000001</v>
          </cell>
          <cell r="E11">
            <v>73.208333333333329</v>
          </cell>
          <cell r="F11">
            <v>95</v>
          </cell>
          <cell r="G11">
            <v>39</v>
          </cell>
          <cell r="H11">
            <v>21.240000000000002</v>
          </cell>
          <cell r="I11" t="str">
            <v>L</v>
          </cell>
          <cell r="J11">
            <v>36.72</v>
          </cell>
          <cell r="K11" t="str">
            <v>*</v>
          </cell>
        </row>
        <row r="12">
          <cell r="B12">
            <v>25.400000000000002</v>
          </cell>
          <cell r="C12">
            <v>33.299999999999997</v>
          </cell>
          <cell r="D12">
            <v>20.2</v>
          </cell>
          <cell r="E12">
            <v>72.416666666666671</v>
          </cell>
          <cell r="F12">
            <v>92</v>
          </cell>
          <cell r="G12">
            <v>38</v>
          </cell>
          <cell r="H12">
            <v>21.240000000000002</v>
          </cell>
          <cell r="I12" t="str">
            <v>NE</v>
          </cell>
          <cell r="J12">
            <v>47.16</v>
          </cell>
          <cell r="K12" t="str">
            <v>*</v>
          </cell>
        </row>
        <row r="13">
          <cell r="B13">
            <v>24.779166666666665</v>
          </cell>
          <cell r="C13">
            <v>28.9</v>
          </cell>
          <cell r="D13">
            <v>21.2</v>
          </cell>
          <cell r="E13">
            <v>76.541666666666671</v>
          </cell>
          <cell r="F13">
            <v>92</v>
          </cell>
          <cell r="G13">
            <v>55</v>
          </cell>
          <cell r="H13">
            <v>16.2</v>
          </cell>
          <cell r="I13" t="str">
            <v>NE</v>
          </cell>
          <cell r="J13">
            <v>26.64</v>
          </cell>
          <cell r="K13" t="str">
            <v>*</v>
          </cell>
        </row>
        <row r="14">
          <cell r="B14">
            <v>24.854166666666671</v>
          </cell>
          <cell r="C14">
            <v>32</v>
          </cell>
          <cell r="D14">
            <v>20.7</v>
          </cell>
          <cell r="E14">
            <v>77.583333333333329</v>
          </cell>
          <cell r="F14">
            <v>94</v>
          </cell>
          <cell r="G14">
            <v>40</v>
          </cell>
          <cell r="H14">
            <v>17.64</v>
          </cell>
          <cell r="I14" t="str">
            <v>NE</v>
          </cell>
          <cell r="J14">
            <v>30.96</v>
          </cell>
          <cell r="K14" t="str">
            <v>*</v>
          </cell>
        </row>
        <row r="15">
          <cell r="B15">
            <v>24.404166666666669</v>
          </cell>
          <cell r="C15">
            <v>31.3</v>
          </cell>
          <cell r="D15">
            <v>20.6</v>
          </cell>
          <cell r="E15">
            <v>73.208333333333329</v>
          </cell>
          <cell r="F15">
            <v>90</v>
          </cell>
          <cell r="G15">
            <v>45</v>
          </cell>
          <cell r="H15">
            <v>20.88</v>
          </cell>
          <cell r="I15" t="str">
            <v>NE</v>
          </cell>
          <cell r="J15">
            <v>39.96</v>
          </cell>
          <cell r="K15" t="str">
            <v>*</v>
          </cell>
        </row>
        <row r="16">
          <cell r="B16">
            <v>23.4375</v>
          </cell>
          <cell r="C16">
            <v>28.2</v>
          </cell>
          <cell r="D16">
            <v>19.3</v>
          </cell>
          <cell r="E16">
            <v>80.708333333333329</v>
          </cell>
          <cell r="F16">
            <v>95</v>
          </cell>
          <cell r="G16">
            <v>59</v>
          </cell>
          <cell r="H16">
            <v>18</v>
          </cell>
          <cell r="I16" t="str">
            <v>O</v>
          </cell>
          <cell r="J16">
            <v>30.240000000000002</v>
          </cell>
          <cell r="K16" t="str">
            <v>*</v>
          </cell>
        </row>
        <row r="17">
          <cell r="B17">
            <v>22.708333333333332</v>
          </cell>
          <cell r="C17">
            <v>29.5</v>
          </cell>
          <cell r="D17">
            <v>19.2</v>
          </cell>
          <cell r="E17">
            <v>85.041666666666671</v>
          </cell>
          <cell r="F17">
            <v>96</v>
          </cell>
          <cell r="G17">
            <v>57</v>
          </cell>
          <cell r="H17">
            <v>20.16</v>
          </cell>
          <cell r="I17" t="str">
            <v>NO</v>
          </cell>
          <cell r="J17">
            <v>37.080000000000005</v>
          </cell>
          <cell r="K17" t="str">
            <v>*</v>
          </cell>
        </row>
        <row r="18">
          <cell r="B18">
            <v>22.162499999999994</v>
          </cell>
          <cell r="C18">
            <v>27.3</v>
          </cell>
          <cell r="D18">
            <v>19.8</v>
          </cell>
          <cell r="E18">
            <v>88.916666666666671</v>
          </cell>
          <cell r="F18">
            <v>96</v>
          </cell>
          <cell r="G18">
            <v>69</v>
          </cell>
          <cell r="H18">
            <v>20.52</v>
          </cell>
          <cell r="I18" t="str">
            <v>O</v>
          </cell>
          <cell r="J18">
            <v>37.080000000000005</v>
          </cell>
          <cell r="K18" t="str">
            <v>*</v>
          </cell>
        </row>
        <row r="19">
          <cell r="B19">
            <v>22.495833333333334</v>
          </cell>
          <cell r="C19">
            <v>28</v>
          </cell>
          <cell r="D19">
            <v>19.399999999999999</v>
          </cell>
          <cell r="E19">
            <v>86.291666666666671</v>
          </cell>
          <cell r="F19">
            <v>95</v>
          </cell>
          <cell r="G19">
            <v>63</v>
          </cell>
          <cell r="H19">
            <v>33.119999999999997</v>
          </cell>
          <cell r="I19" t="str">
            <v>NO</v>
          </cell>
          <cell r="J19">
            <v>48.96</v>
          </cell>
          <cell r="K19" t="str">
            <v>*</v>
          </cell>
        </row>
        <row r="20">
          <cell r="B20">
            <v>23.691304347826087</v>
          </cell>
          <cell r="C20">
            <v>28.4</v>
          </cell>
          <cell r="D20">
            <v>20.5</v>
          </cell>
          <cell r="E20">
            <v>83.173913043478265</v>
          </cell>
          <cell r="F20">
            <v>94</v>
          </cell>
          <cell r="G20">
            <v>58</v>
          </cell>
          <cell r="H20">
            <v>16.920000000000002</v>
          </cell>
          <cell r="I20" t="str">
            <v>N</v>
          </cell>
          <cell r="J20">
            <v>29.880000000000003</v>
          </cell>
          <cell r="K20" t="str">
            <v>*</v>
          </cell>
        </row>
        <row r="21">
          <cell r="B21">
            <v>23.095833333333331</v>
          </cell>
          <cell r="C21">
            <v>27.7</v>
          </cell>
          <cell r="D21">
            <v>20</v>
          </cell>
          <cell r="E21">
            <v>84.875</v>
          </cell>
          <cell r="F21">
            <v>96</v>
          </cell>
          <cell r="G21">
            <v>65</v>
          </cell>
          <cell r="H21">
            <v>24.48</v>
          </cell>
          <cell r="I21" t="str">
            <v>NE</v>
          </cell>
          <cell r="J21">
            <v>38.159999999999997</v>
          </cell>
          <cell r="K21" t="str">
            <v>*</v>
          </cell>
        </row>
        <row r="22">
          <cell r="B22">
            <v>23.420833333333331</v>
          </cell>
          <cell r="C22">
            <v>31.1</v>
          </cell>
          <cell r="D22">
            <v>20.3</v>
          </cell>
          <cell r="E22">
            <v>80.708333333333329</v>
          </cell>
          <cell r="F22">
            <v>94</v>
          </cell>
          <cell r="G22">
            <v>51</v>
          </cell>
          <cell r="H22">
            <v>18.36</v>
          </cell>
          <cell r="I22" t="str">
            <v>N</v>
          </cell>
          <cell r="J22">
            <v>45</v>
          </cell>
          <cell r="K22" t="str">
            <v>*</v>
          </cell>
        </row>
        <row r="23">
          <cell r="B23">
            <v>23.637499999999999</v>
          </cell>
          <cell r="C23">
            <v>29.6</v>
          </cell>
          <cell r="D23">
            <v>20</v>
          </cell>
          <cell r="E23">
            <v>79.791666666666671</v>
          </cell>
          <cell r="F23">
            <v>95</v>
          </cell>
          <cell r="G23">
            <v>55</v>
          </cell>
          <cell r="H23">
            <v>19.8</v>
          </cell>
          <cell r="I23" t="str">
            <v>NE</v>
          </cell>
          <cell r="J23">
            <v>32.76</v>
          </cell>
          <cell r="K23" t="str">
            <v>*</v>
          </cell>
        </row>
        <row r="24">
          <cell r="B24">
            <v>22.716666666666669</v>
          </cell>
          <cell r="C24">
            <v>30.3</v>
          </cell>
          <cell r="D24">
            <v>20.399999999999999</v>
          </cell>
          <cell r="E24">
            <v>84.666666666666671</v>
          </cell>
          <cell r="F24">
            <v>95</v>
          </cell>
          <cell r="G24">
            <v>53</v>
          </cell>
          <cell r="H24">
            <v>16.920000000000002</v>
          </cell>
          <cell r="I24" t="str">
            <v>NE</v>
          </cell>
          <cell r="J24">
            <v>32.4</v>
          </cell>
          <cell r="K24" t="str">
            <v>*</v>
          </cell>
        </row>
        <row r="25">
          <cell r="B25">
            <v>21.695833333333336</v>
          </cell>
          <cell r="C25">
            <v>26.5</v>
          </cell>
          <cell r="D25">
            <v>19.5</v>
          </cell>
          <cell r="E25">
            <v>82.75</v>
          </cell>
          <cell r="F25">
            <v>95</v>
          </cell>
          <cell r="G25">
            <v>58</v>
          </cell>
          <cell r="H25">
            <v>18.720000000000002</v>
          </cell>
          <cell r="I25" t="str">
            <v>N</v>
          </cell>
          <cell r="J25">
            <v>31.319999999999997</v>
          </cell>
          <cell r="K25" t="str">
            <v>*</v>
          </cell>
        </row>
        <row r="26">
          <cell r="B26">
            <v>22.262500000000003</v>
          </cell>
          <cell r="C26">
            <v>28.3</v>
          </cell>
          <cell r="D26">
            <v>18.8</v>
          </cell>
          <cell r="E26">
            <v>81.75</v>
          </cell>
          <cell r="F26">
            <v>95</v>
          </cell>
          <cell r="G26">
            <v>48</v>
          </cell>
          <cell r="H26">
            <v>17.64</v>
          </cell>
          <cell r="I26" t="str">
            <v>NE</v>
          </cell>
          <cell r="J26">
            <v>32.04</v>
          </cell>
          <cell r="K26" t="str">
            <v>*</v>
          </cell>
        </row>
        <row r="27">
          <cell r="B27">
            <v>22.849999999999998</v>
          </cell>
          <cell r="C27">
            <v>29.6</v>
          </cell>
          <cell r="D27">
            <v>18.8</v>
          </cell>
          <cell r="E27">
            <v>80.708333333333329</v>
          </cell>
          <cell r="F27">
            <v>96</v>
          </cell>
          <cell r="G27">
            <v>51</v>
          </cell>
          <cell r="H27">
            <v>20.88</v>
          </cell>
          <cell r="I27" t="str">
            <v>NO</v>
          </cell>
          <cell r="J27">
            <v>36.36</v>
          </cell>
          <cell r="K27" t="str">
            <v>*</v>
          </cell>
        </row>
        <row r="28">
          <cell r="B28">
            <v>24.087500000000002</v>
          </cell>
          <cell r="C28">
            <v>30.4</v>
          </cell>
          <cell r="D28">
            <v>20</v>
          </cell>
          <cell r="E28">
            <v>75.75</v>
          </cell>
          <cell r="F28">
            <v>96</v>
          </cell>
          <cell r="G28">
            <v>46</v>
          </cell>
          <cell r="H28">
            <v>24.48</v>
          </cell>
          <cell r="I28" t="str">
            <v>N</v>
          </cell>
          <cell r="J28">
            <v>37.800000000000004</v>
          </cell>
          <cell r="K28" t="str">
            <v>*</v>
          </cell>
        </row>
        <row r="29">
          <cell r="B29">
            <v>24.120833333333334</v>
          </cell>
          <cell r="C29">
            <v>29</v>
          </cell>
          <cell r="D29">
            <v>20.3</v>
          </cell>
          <cell r="E29">
            <v>78.166666666666671</v>
          </cell>
          <cell r="F29">
            <v>94</v>
          </cell>
          <cell r="G29">
            <v>56</v>
          </cell>
          <cell r="H29">
            <v>23.400000000000002</v>
          </cell>
          <cell r="I29" t="str">
            <v>NE</v>
          </cell>
          <cell r="J29">
            <v>39.6</v>
          </cell>
          <cell r="K29" t="str">
            <v>*</v>
          </cell>
        </row>
        <row r="30">
          <cell r="B30">
            <v>22.712500000000002</v>
          </cell>
          <cell r="C30">
            <v>29.9</v>
          </cell>
          <cell r="D30">
            <v>19.2</v>
          </cell>
          <cell r="E30">
            <v>83.458333333333329</v>
          </cell>
          <cell r="F30">
            <v>95</v>
          </cell>
          <cell r="G30">
            <v>52</v>
          </cell>
          <cell r="H30">
            <v>19.8</v>
          </cell>
          <cell r="I30" t="str">
            <v>NE</v>
          </cell>
          <cell r="J30">
            <v>37.440000000000005</v>
          </cell>
          <cell r="K30" t="str">
            <v>*</v>
          </cell>
        </row>
        <row r="31">
          <cell r="B31">
            <v>22.612499999999997</v>
          </cell>
          <cell r="C31">
            <v>27.5</v>
          </cell>
          <cell r="D31">
            <v>20.2</v>
          </cell>
          <cell r="E31">
            <v>85.666666666666671</v>
          </cell>
          <cell r="F31">
            <v>96</v>
          </cell>
          <cell r="G31">
            <v>59</v>
          </cell>
          <cell r="H31">
            <v>16.920000000000002</v>
          </cell>
          <cell r="I31" t="str">
            <v>NE</v>
          </cell>
          <cell r="J31">
            <v>29.880000000000003</v>
          </cell>
          <cell r="K31" t="str">
            <v>*</v>
          </cell>
        </row>
        <row r="32">
          <cell r="B32">
            <v>22</v>
          </cell>
          <cell r="C32">
            <v>27.5</v>
          </cell>
          <cell r="D32">
            <v>19.600000000000001</v>
          </cell>
          <cell r="E32">
            <v>88.791666666666671</v>
          </cell>
          <cell r="F32">
            <v>96</v>
          </cell>
          <cell r="G32">
            <v>58</v>
          </cell>
          <cell r="H32">
            <v>20.16</v>
          </cell>
          <cell r="I32" t="str">
            <v>L</v>
          </cell>
          <cell r="J32">
            <v>43.92</v>
          </cell>
          <cell r="K32" t="str">
            <v>*</v>
          </cell>
        </row>
        <row r="33">
          <cell r="B33">
            <v>20.908333333333335</v>
          </cell>
          <cell r="C33">
            <v>25.9</v>
          </cell>
          <cell r="D33">
            <v>18.899999999999999</v>
          </cell>
          <cell r="E33">
            <v>89.791666666666671</v>
          </cell>
          <cell r="F33">
            <v>96</v>
          </cell>
          <cell r="G33">
            <v>67</v>
          </cell>
          <cell r="H33">
            <v>20.16</v>
          </cell>
          <cell r="I33" t="str">
            <v>NE</v>
          </cell>
          <cell r="J33">
            <v>40.680000000000007</v>
          </cell>
          <cell r="K33" t="str">
            <v>*</v>
          </cell>
        </row>
        <row r="34">
          <cell r="B34">
            <v>22.037500000000005</v>
          </cell>
          <cell r="C34">
            <v>27.8</v>
          </cell>
          <cell r="D34">
            <v>19.600000000000001</v>
          </cell>
          <cell r="E34">
            <v>87.083333333333329</v>
          </cell>
          <cell r="F34">
            <v>96</v>
          </cell>
          <cell r="G34">
            <v>59</v>
          </cell>
          <cell r="H34">
            <v>12.24</v>
          </cell>
          <cell r="I34" t="str">
            <v>L</v>
          </cell>
          <cell r="J34">
            <v>22.32</v>
          </cell>
          <cell r="K34" t="str">
            <v>*</v>
          </cell>
        </row>
        <row r="35">
          <cell r="B35">
            <v>22.358333333333331</v>
          </cell>
          <cell r="C35">
            <v>29</v>
          </cell>
          <cell r="D35">
            <v>19.3</v>
          </cell>
          <cell r="E35">
            <v>83.25</v>
          </cell>
          <cell r="F35">
            <v>96</v>
          </cell>
          <cell r="G35">
            <v>51</v>
          </cell>
          <cell r="H35">
            <v>19.079999999999998</v>
          </cell>
          <cell r="I35" t="str">
            <v>NE</v>
          </cell>
          <cell r="J35">
            <v>48.96</v>
          </cell>
          <cell r="K35" t="str">
            <v>*</v>
          </cell>
        </row>
        <row r="36">
          <cell r="I36" t="str">
            <v>NE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25.549999999999997</v>
          </cell>
          <cell r="C5">
            <v>33</v>
          </cell>
          <cell r="D5">
            <v>21.5</v>
          </cell>
          <cell r="E5">
            <v>79.333333333333329</v>
          </cell>
          <cell r="F5">
            <v>95</v>
          </cell>
          <cell r="G5">
            <v>47</v>
          </cell>
          <cell r="H5">
            <v>10.08</v>
          </cell>
          <cell r="I5" t="str">
            <v>SE</v>
          </cell>
          <cell r="J5">
            <v>51.84</v>
          </cell>
          <cell r="K5">
            <v>0</v>
          </cell>
        </row>
        <row r="6">
          <cell r="B6">
            <v>26.820833333333336</v>
          </cell>
          <cell r="C6">
            <v>33</v>
          </cell>
          <cell r="D6">
            <v>23.4</v>
          </cell>
          <cell r="E6">
            <v>79.166666666666671</v>
          </cell>
          <cell r="F6">
            <v>95</v>
          </cell>
          <cell r="G6">
            <v>47</v>
          </cell>
          <cell r="H6">
            <v>9</v>
          </cell>
          <cell r="I6" t="str">
            <v>SE</v>
          </cell>
          <cell r="J6">
            <v>24.12</v>
          </cell>
          <cell r="K6">
            <v>0</v>
          </cell>
        </row>
        <row r="7">
          <cell r="B7">
            <v>27.470833333333331</v>
          </cell>
          <cell r="C7">
            <v>35.6</v>
          </cell>
          <cell r="D7">
            <v>21.9</v>
          </cell>
          <cell r="E7">
            <v>73.291666666666671</v>
          </cell>
          <cell r="F7">
            <v>95</v>
          </cell>
          <cell r="G7">
            <v>36</v>
          </cell>
          <cell r="H7">
            <v>11.879999999999999</v>
          </cell>
          <cell r="I7" t="str">
            <v>L</v>
          </cell>
          <cell r="J7">
            <v>28.44</v>
          </cell>
          <cell r="K7">
            <v>0</v>
          </cell>
        </row>
        <row r="8">
          <cell r="B8">
            <v>25.737500000000001</v>
          </cell>
          <cell r="C8">
            <v>34.200000000000003</v>
          </cell>
          <cell r="D8">
            <v>21.7</v>
          </cell>
          <cell r="E8">
            <v>79.5</v>
          </cell>
          <cell r="F8">
            <v>96</v>
          </cell>
          <cell r="G8">
            <v>46</v>
          </cell>
          <cell r="H8">
            <v>26.64</v>
          </cell>
          <cell r="I8" t="str">
            <v>SE</v>
          </cell>
          <cell r="J8">
            <v>57.960000000000008</v>
          </cell>
          <cell r="K8">
            <v>0</v>
          </cell>
        </row>
        <row r="9">
          <cell r="B9">
            <v>25.183333333333337</v>
          </cell>
          <cell r="C9">
            <v>33.799999999999997</v>
          </cell>
          <cell r="D9">
            <v>21.5</v>
          </cell>
          <cell r="E9">
            <v>81.666666666666671</v>
          </cell>
          <cell r="F9">
            <v>95</v>
          </cell>
          <cell r="G9">
            <v>46</v>
          </cell>
          <cell r="H9">
            <v>14.76</v>
          </cell>
          <cell r="I9" t="str">
            <v>S</v>
          </cell>
          <cell r="J9">
            <v>48.96</v>
          </cell>
          <cell r="K9">
            <v>0</v>
          </cell>
        </row>
        <row r="10">
          <cell r="B10">
            <v>26.308333333333337</v>
          </cell>
          <cell r="C10">
            <v>35.1</v>
          </cell>
          <cell r="D10">
            <v>20.9</v>
          </cell>
          <cell r="E10">
            <v>76.708333333333329</v>
          </cell>
          <cell r="F10">
            <v>96</v>
          </cell>
          <cell r="G10">
            <v>39</v>
          </cell>
          <cell r="H10">
            <v>7.9200000000000008</v>
          </cell>
          <cell r="I10" t="str">
            <v>L</v>
          </cell>
          <cell r="J10">
            <v>37.440000000000005</v>
          </cell>
          <cell r="K10">
            <v>0.2</v>
          </cell>
        </row>
        <row r="11">
          <cell r="B11">
            <v>27.495833333333337</v>
          </cell>
          <cell r="C11">
            <v>35.700000000000003</v>
          </cell>
          <cell r="D11">
            <v>21.1</v>
          </cell>
          <cell r="E11">
            <v>71.041666666666671</v>
          </cell>
          <cell r="F11">
            <v>95</v>
          </cell>
          <cell r="G11">
            <v>40</v>
          </cell>
          <cell r="H11">
            <v>7.2</v>
          </cell>
          <cell r="I11" t="str">
            <v>SE</v>
          </cell>
          <cell r="J11">
            <v>19.8</v>
          </cell>
          <cell r="K11">
            <v>0</v>
          </cell>
        </row>
        <row r="12">
          <cell r="B12">
            <v>28.800000000000011</v>
          </cell>
          <cell r="C12">
            <v>36.4</v>
          </cell>
          <cell r="D12">
            <v>22.6</v>
          </cell>
          <cell r="E12">
            <v>69</v>
          </cell>
          <cell r="F12">
            <v>93</v>
          </cell>
          <cell r="G12">
            <v>33</v>
          </cell>
          <cell r="H12">
            <v>13.68</v>
          </cell>
          <cell r="I12" t="str">
            <v>SE</v>
          </cell>
          <cell r="J12">
            <v>24.840000000000003</v>
          </cell>
          <cell r="K12">
            <v>0.2</v>
          </cell>
        </row>
        <row r="13">
          <cell r="B13">
            <v>28.304166666666664</v>
          </cell>
          <cell r="C13">
            <v>35.200000000000003</v>
          </cell>
          <cell r="D13">
            <v>23.3</v>
          </cell>
          <cell r="E13">
            <v>67.791666666666671</v>
          </cell>
          <cell r="F13">
            <v>92</v>
          </cell>
          <cell r="G13">
            <v>41</v>
          </cell>
          <cell r="H13">
            <v>14.04</v>
          </cell>
          <cell r="I13" t="str">
            <v>NO</v>
          </cell>
          <cell r="J13">
            <v>32.4</v>
          </cell>
          <cell r="K13">
            <v>0.2</v>
          </cell>
        </row>
        <row r="14">
          <cell r="B14">
            <v>28.616666666666664</v>
          </cell>
          <cell r="C14">
            <v>36.1</v>
          </cell>
          <cell r="D14">
            <v>22.3</v>
          </cell>
          <cell r="E14">
            <v>67.5</v>
          </cell>
          <cell r="F14">
            <v>96</v>
          </cell>
          <cell r="G14">
            <v>32</v>
          </cell>
          <cell r="H14">
            <v>12.6</v>
          </cell>
          <cell r="I14" t="str">
            <v>NO</v>
          </cell>
          <cell r="J14">
            <v>28.44</v>
          </cell>
          <cell r="K14">
            <v>0.2</v>
          </cell>
        </row>
        <row r="15">
          <cell r="B15">
            <v>28.612500000000001</v>
          </cell>
          <cell r="C15">
            <v>36.4</v>
          </cell>
          <cell r="D15">
            <v>23</v>
          </cell>
          <cell r="E15">
            <v>69.166666666666671</v>
          </cell>
          <cell r="F15">
            <v>95</v>
          </cell>
          <cell r="G15">
            <v>30</v>
          </cell>
          <cell r="H15">
            <v>6.48</v>
          </cell>
          <cell r="I15" t="str">
            <v>NE</v>
          </cell>
          <cell r="J15">
            <v>19.079999999999998</v>
          </cell>
          <cell r="K15">
            <v>0</v>
          </cell>
        </row>
        <row r="16">
          <cell r="B16">
            <v>26.074999999999999</v>
          </cell>
          <cell r="C16">
            <v>31</v>
          </cell>
          <cell r="D16">
            <v>22.8</v>
          </cell>
          <cell r="E16">
            <v>79.416666666666671</v>
          </cell>
          <cell r="F16">
            <v>94</v>
          </cell>
          <cell r="G16">
            <v>52</v>
          </cell>
          <cell r="H16">
            <v>13.68</v>
          </cell>
          <cell r="I16" t="str">
            <v>L</v>
          </cell>
          <cell r="J16">
            <v>27</v>
          </cell>
          <cell r="K16">
            <v>0</v>
          </cell>
        </row>
        <row r="17">
          <cell r="B17">
            <v>27.145833333333332</v>
          </cell>
          <cell r="C17">
            <v>33.5</v>
          </cell>
          <cell r="D17">
            <v>22.7</v>
          </cell>
          <cell r="E17">
            <v>75.958333333333329</v>
          </cell>
          <cell r="F17">
            <v>95</v>
          </cell>
          <cell r="G17">
            <v>50</v>
          </cell>
          <cell r="H17">
            <v>14.04</v>
          </cell>
          <cell r="I17" t="str">
            <v>NO</v>
          </cell>
          <cell r="J17">
            <v>36</v>
          </cell>
          <cell r="K17">
            <v>0</v>
          </cell>
        </row>
        <row r="18">
          <cell r="B18">
            <v>25.8</v>
          </cell>
          <cell r="C18">
            <v>32.200000000000003</v>
          </cell>
          <cell r="D18">
            <v>22.1</v>
          </cell>
          <cell r="E18">
            <v>81.833333333333329</v>
          </cell>
          <cell r="F18">
            <v>95</v>
          </cell>
          <cell r="G18">
            <v>56</v>
          </cell>
          <cell r="H18">
            <v>13.68</v>
          </cell>
          <cell r="I18" t="str">
            <v>NO</v>
          </cell>
          <cell r="J18">
            <v>34.200000000000003</v>
          </cell>
          <cell r="K18">
            <v>0</v>
          </cell>
        </row>
        <row r="19">
          <cell r="B19">
            <v>26.745833333333334</v>
          </cell>
          <cell r="C19">
            <v>31.7</v>
          </cell>
          <cell r="D19">
            <v>22.9</v>
          </cell>
          <cell r="E19">
            <v>77.583333333333329</v>
          </cell>
          <cell r="F19">
            <v>94</v>
          </cell>
          <cell r="G19">
            <v>57</v>
          </cell>
          <cell r="H19">
            <v>14.76</v>
          </cell>
          <cell r="I19" t="str">
            <v>NO</v>
          </cell>
          <cell r="J19">
            <v>33.840000000000003</v>
          </cell>
          <cell r="K19">
            <v>0</v>
          </cell>
        </row>
        <row r="20">
          <cell r="B20">
            <v>26.662499999999998</v>
          </cell>
          <cell r="C20">
            <v>32.299999999999997</v>
          </cell>
          <cell r="D20">
            <v>22.9</v>
          </cell>
          <cell r="E20">
            <v>79.25</v>
          </cell>
          <cell r="F20">
            <v>95</v>
          </cell>
          <cell r="G20">
            <v>54</v>
          </cell>
          <cell r="H20">
            <v>13.68</v>
          </cell>
          <cell r="I20" t="str">
            <v>NO</v>
          </cell>
          <cell r="J20">
            <v>30.96</v>
          </cell>
          <cell r="K20">
            <v>0</v>
          </cell>
        </row>
        <row r="21">
          <cell r="B21">
            <v>25.908333333333331</v>
          </cell>
          <cell r="C21">
            <v>32.4</v>
          </cell>
          <cell r="D21">
            <v>22.3</v>
          </cell>
          <cell r="E21">
            <v>81.708333333333329</v>
          </cell>
          <cell r="F21">
            <v>95</v>
          </cell>
          <cell r="G21">
            <v>51</v>
          </cell>
          <cell r="H21">
            <v>10.44</v>
          </cell>
          <cell r="I21" t="str">
            <v>NO</v>
          </cell>
          <cell r="J21">
            <v>24.48</v>
          </cell>
          <cell r="K21">
            <v>0</v>
          </cell>
        </row>
        <row r="22">
          <cell r="B22">
            <v>26.637499999999999</v>
          </cell>
          <cell r="C22">
            <v>31</v>
          </cell>
          <cell r="D22">
            <v>23.3</v>
          </cell>
          <cell r="E22">
            <v>81.208333333333329</v>
          </cell>
          <cell r="F22">
            <v>93</v>
          </cell>
          <cell r="G22">
            <v>63</v>
          </cell>
          <cell r="H22">
            <v>9.3600000000000012</v>
          </cell>
          <cell r="I22" t="str">
            <v>NO</v>
          </cell>
          <cell r="J22">
            <v>23.400000000000002</v>
          </cell>
          <cell r="K22">
            <v>0</v>
          </cell>
        </row>
        <row r="23">
          <cell r="B23">
            <v>27.054166666666671</v>
          </cell>
          <cell r="C23">
            <v>33.299999999999997</v>
          </cell>
          <cell r="D23">
            <v>23</v>
          </cell>
          <cell r="E23">
            <v>74.541666666666671</v>
          </cell>
          <cell r="F23">
            <v>94</v>
          </cell>
          <cell r="G23">
            <v>41</v>
          </cell>
          <cell r="H23">
            <v>11.520000000000001</v>
          </cell>
          <cell r="I23" t="str">
            <v>NE</v>
          </cell>
          <cell r="J23">
            <v>27.720000000000002</v>
          </cell>
          <cell r="K23">
            <v>0</v>
          </cell>
        </row>
        <row r="24">
          <cell r="B24">
            <v>24.329166666666666</v>
          </cell>
          <cell r="C24">
            <v>29.5</v>
          </cell>
          <cell r="D24">
            <v>21.6</v>
          </cell>
          <cell r="E24">
            <v>88.833333333333329</v>
          </cell>
          <cell r="F24">
            <v>95</v>
          </cell>
          <cell r="G24">
            <v>65</v>
          </cell>
          <cell r="H24">
            <v>16.559999999999999</v>
          </cell>
          <cell r="I24" t="str">
            <v>SE</v>
          </cell>
          <cell r="J24">
            <v>41.76</v>
          </cell>
          <cell r="K24">
            <v>0</v>
          </cell>
        </row>
        <row r="25">
          <cell r="B25">
            <v>23.904166666666669</v>
          </cell>
          <cell r="C25">
            <v>28.8</v>
          </cell>
          <cell r="D25">
            <v>21.7</v>
          </cell>
          <cell r="E25">
            <v>86.041666666666671</v>
          </cell>
          <cell r="F25">
            <v>96</v>
          </cell>
          <cell r="G25">
            <v>57</v>
          </cell>
          <cell r="H25">
            <v>7.9200000000000008</v>
          </cell>
          <cell r="I25" t="str">
            <v>SE</v>
          </cell>
          <cell r="J25">
            <v>19.079999999999998</v>
          </cell>
          <cell r="K25">
            <v>0</v>
          </cell>
        </row>
        <row r="26">
          <cell r="B26">
            <v>25.349999999999998</v>
          </cell>
          <cell r="C26">
            <v>32.200000000000003</v>
          </cell>
          <cell r="D26">
            <v>21.3</v>
          </cell>
          <cell r="E26">
            <v>78.958333333333329</v>
          </cell>
          <cell r="F26">
            <v>95</v>
          </cell>
          <cell r="G26">
            <v>45</v>
          </cell>
          <cell r="H26">
            <v>14.04</v>
          </cell>
          <cell r="I26" t="str">
            <v>NO</v>
          </cell>
          <cell r="J26">
            <v>34.92</v>
          </cell>
          <cell r="K26">
            <v>0</v>
          </cell>
        </row>
        <row r="27">
          <cell r="B27">
            <v>25.333333333333332</v>
          </cell>
          <cell r="C27">
            <v>32</v>
          </cell>
          <cell r="D27">
            <v>21.5</v>
          </cell>
          <cell r="E27">
            <v>80.208333333333329</v>
          </cell>
          <cell r="F27">
            <v>95</v>
          </cell>
          <cell r="G27">
            <v>52</v>
          </cell>
          <cell r="H27">
            <v>23.040000000000003</v>
          </cell>
          <cell r="I27" t="str">
            <v>NO</v>
          </cell>
          <cell r="J27">
            <v>55.800000000000004</v>
          </cell>
          <cell r="K27">
            <v>0</v>
          </cell>
        </row>
        <row r="28">
          <cell r="B28">
            <v>26.745833333333326</v>
          </cell>
          <cell r="C28">
            <v>33.200000000000003</v>
          </cell>
          <cell r="D28">
            <v>22.4</v>
          </cell>
          <cell r="E28">
            <v>74.958333333333329</v>
          </cell>
          <cell r="F28">
            <v>95</v>
          </cell>
          <cell r="G28">
            <v>45</v>
          </cell>
          <cell r="H28">
            <v>11.16</v>
          </cell>
          <cell r="I28" t="str">
            <v>N</v>
          </cell>
          <cell r="J28">
            <v>31.319999999999997</v>
          </cell>
          <cell r="K28">
            <v>0</v>
          </cell>
        </row>
        <row r="29">
          <cell r="B29">
            <v>25.179166666666671</v>
          </cell>
          <cell r="C29">
            <v>29.6</v>
          </cell>
          <cell r="D29">
            <v>22.4</v>
          </cell>
          <cell r="E29">
            <v>84.208333333333329</v>
          </cell>
          <cell r="F29">
            <v>95</v>
          </cell>
          <cell r="G29">
            <v>63</v>
          </cell>
          <cell r="H29">
            <v>13.32</v>
          </cell>
          <cell r="I29" t="str">
            <v>O</v>
          </cell>
          <cell r="J29">
            <v>34.56</v>
          </cell>
          <cell r="K29">
            <v>0</v>
          </cell>
        </row>
        <row r="30">
          <cell r="B30">
            <v>24.520833333333332</v>
          </cell>
          <cell r="C30">
            <v>29</v>
          </cell>
          <cell r="D30">
            <v>22.4</v>
          </cell>
          <cell r="E30">
            <v>87</v>
          </cell>
          <cell r="F30">
            <v>95</v>
          </cell>
          <cell r="G30">
            <v>64</v>
          </cell>
          <cell r="H30">
            <v>6.48</v>
          </cell>
          <cell r="I30" t="str">
            <v>S</v>
          </cell>
          <cell r="J30">
            <v>21.96</v>
          </cell>
          <cell r="K30">
            <v>0</v>
          </cell>
        </row>
        <row r="31">
          <cell r="B31">
            <v>24.795833333333334</v>
          </cell>
          <cell r="C31">
            <v>30.2</v>
          </cell>
          <cell r="D31">
            <v>22.6</v>
          </cell>
          <cell r="E31">
            <v>85.291666666666671</v>
          </cell>
          <cell r="F31">
            <v>95</v>
          </cell>
          <cell r="G31">
            <v>60</v>
          </cell>
          <cell r="H31">
            <v>13.68</v>
          </cell>
          <cell r="I31" t="str">
            <v>L</v>
          </cell>
          <cell r="J31">
            <v>23.400000000000002</v>
          </cell>
          <cell r="K31">
            <v>0</v>
          </cell>
        </row>
        <row r="32">
          <cell r="B32">
            <v>24.712500000000002</v>
          </cell>
          <cell r="C32">
            <v>30.9</v>
          </cell>
          <cell r="D32">
            <v>22.1</v>
          </cell>
          <cell r="E32">
            <v>85.083333333333329</v>
          </cell>
          <cell r="F32">
            <v>95</v>
          </cell>
          <cell r="G32">
            <v>55</v>
          </cell>
          <cell r="H32">
            <v>14.4</v>
          </cell>
          <cell r="I32" t="str">
            <v>SE</v>
          </cell>
          <cell r="J32">
            <v>27.36</v>
          </cell>
          <cell r="K32">
            <v>0</v>
          </cell>
        </row>
        <row r="33">
          <cell r="B33">
            <v>24.658333333333328</v>
          </cell>
          <cell r="C33">
            <v>30.3</v>
          </cell>
          <cell r="D33">
            <v>21.9</v>
          </cell>
          <cell r="E33">
            <v>83.25</v>
          </cell>
          <cell r="F33">
            <v>95</v>
          </cell>
          <cell r="G33">
            <v>59</v>
          </cell>
          <cell r="H33">
            <v>10.08</v>
          </cell>
          <cell r="I33" t="str">
            <v>SE</v>
          </cell>
          <cell r="J33">
            <v>22.68</v>
          </cell>
          <cell r="K33">
            <v>0</v>
          </cell>
        </row>
        <row r="34">
          <cell r="B34">
            <v>24.512500000000003</v>
          </cell>
          <cell r="C34">
            <v>30.5</v>
          </cell>
          <cell r="D34">
            <v>21.9</v>
          </cell>
          <cell r="E34">
            <v>85.25</v>
          </cell>
          <cell r="F34">
            <v>95</v>
          </cell>
          <cell r="G34">
            <v>59</v>
          </cell>
          <cell r="H34">
            <v>11.879999999999999</v>
          </cell>
          <cell r="I34" t="str">
            <v>SE</v>
          </cell>
          <cell r="J34">
            <v>33.480000000000004</v>
          </cell>
          <cell r="K34">
            <v>0</v>
          </cell>
        </row>
        <row r="35">
          <cell r="B35">
            <v>23.991666666666664</v>
          </cell>
          <cell r="C35">
            <v>28.3</v>
          </cell>
          <cell r="D35">
            <v>21.6</v>
          </cell>
          <cell r="E35">
            <v>87.125</v>
          </cell>
          <cell r="F35">
            <v>95</v>
          </cell>
          <cell r="G35">
            <v>63</v>
          </cell>
          <cell r="H35">
            <v>10.08</v>
          </cell>
          <cell r="I35" t="str">
            <v>L</v>
          </cell>
          <cell r="J35">
            <v>25.92</v>
          </cell>
          <cell r="K35">
            <v>0</v>
          </cell>
        </row>
        <row r="36">
          <cell r="I36" t="str">
            <v>SE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1"/>
    </sheetNames>
    <sheetDataSet>
      <sheetData sheetId="0">
        <row r="5">
          <cell r="B5">
            <v>25.299999999999997</v>
          </cell>
          <cell r="C5">
            <v>31.6</v>
          </cell>
          <cell r="D5">
            <v>20.5</v>
          </cell>
          <cell r="E5">
            <v>79.625</v>
          </cell>
          <cell r="F5">
            <v>97</v>
          </cell>
          <cell r="G5">
            <v>52</v>
          </cell>
          <cell r="H5">
            <v>18.720000000000002</v>
          </cell>
          <cell r="I5" t="str">
            <v>N</v>
          </cell>
          <cell r="J5">
            <v>37.800000000000004</v>
          </cell>
          <cell r="K5">
            <v>0</v>
          </cell>
        </row>
        <row r="6">
          <cell r="B6">
            <v>25.495833333333337</v>
          </cell>
          <cell r="C6">
            <v>33.299999999999997</v>
          </cell>
          <cell r="D6">
            <v>21.3</v>
          </cell>
          <cell r="E6">
            <v>79.541666666666671</v>
          </cell>
          <cell r="F6">
            <v>95</v>
          </cell>
          <cell r="G6">
            <v>49</v>
          </cell>
          <cell r="H6">
            <v>15.840000000000002</v>
          </cell>
          <cell r="I6" t="str">
            <v>N</v>
          </cell>
          <cell r="J6">
            <v>44.28</v>
          </cell>
          <cell r="K6">
            <v>7</v>
          </cell>
        </row>
        <row r="7">
          <cell r="B7">
            <v>23.512500000000003</v>
          </cell>
          <cell r="C7">
            <v>30.5</v>
          </cell>
          <cell r="D7">
            <v>20</v>
          </cell>
          <cell r="E7">
            <v>84.75</v>
          </cell>
          <cell r="F7">
            <v>96</v>
          </cell>
          <cell r="G7">
            <v>58</v>
          </cell>
          <cell r="H7">
            <v>20.16</v>
          </cell>
          <cell r="I7" t="str">
            <v>N</v>
          </cell>
          <cell r="J7">
            <v>37.440000000000005</v>
          </cell>
          <cell r="K7">
            <v>10.199999999999998</v>
          </cell>
        </row>
        <row r="8">
          <cell r="B8">
            <v>25.958333333333332</v>
          </cell>
          <cell r="C8">
            <v>32.6</v>
          </cell>
          <cell r="D8">
            <v>21.7</v>
          </cell>
          <cell r="E8">
            <v>80.458333333333329</v>
          </cell>
          <cell r="F8">
            <v>96</v>
          </cell>
          <cell r="G8">
            <v>53</v>
          </cell>
          <cell r="H8">
            <v>13.32</v>
          </cell>
          <cell r="I8" t="str">
            <v>N</v>
          </cell>
          <cell r="J8">
            <v>29.16</v>
          </cell>
          <cell r="K8">
            <v>1.7999999999999998</v>
          </cell>
        </row>
        <row r="9">
          <cell r="B9">
            <v>25.070833333333336</v>
          </cell>
          <cell r="C9">
            <v>30.1</v>
          </cell>
          <cell r="D9">
            <v>21</v>
          </cell>
          <cell r="E9">
            <v>80.75</v>
          </cell>
          <cell r="F9">
            <v>95</v>
          </cell>
          <cell r="G9">
            <v>62</v>
          </cell>
          <cell r="H9">
            <v>19.8</v>
          </cell>
          <cell r="I9" t="str">
            <v>N</v>
          </cell>
          <cell r="J9">
            <v>34.92</v>
          </cell>
          <cell r="K9">
            <v>1.2</v>
          </cell>
        </row>
        <row r="10">
          <cell r="B10">
            <v>25.683333333333334</v>
          </cell>
          <cell r="C10">
            <v>32.1</v>
          </cell>
          <cell r="D10">
            <v>22.8</v>
          </cell>
          <cell r="E10">
            <v>76.166666666666671</v>
          </cell>
          <cell r="F10">
            <v>90</v>
          </cell>
          <cell r="G10">
            <v>46</v>
          </cell>
          <cell r="H10">
            <v>12.96</v>
          </cell>
          <cell r="I10" t="str">
            <v>N</v>
          </cell>
          <cell r="J10">
            <v>27</v>
          </cell>
          <cell r="K10">
            <v>0</v>
          </cell>
        </row>
        <row r="11">
          <cell r="B11">
            <v>25.687499999999996</v>
          </cell>
          <cell r="C11">
            <v>32.200000000000003</v>
          </cell>
          <cell r="D11">
            <v>20.7</v>
          </cell>
          <cell r="E11">
            <v>77.75</v>
          </cell>
          <cell r="F11">
            <v>96</v>
          </cell>
          <cell r="G11">
            <v>47</v>
          </cell>
          <cell r="H11">
            <v>12.96</v>
          </cell>
          <cell r="I11" t="str">
            <v>N</v>
          </cell>
          <cell r="J11">
            <v>25.92</v>
          </cell>
          <cell r="K11">
            <v>0</v>
          </cell>
        </row>
        <row r="12">
          <cell r="B12">
            <v>27.983333333333334</v>
          </cell>
          <cell r="C12">
            <v>33.6</v>
          </cell>
          <cell r="D12">
            <v>22.8</v>
          </cell>
          <cell r="E12">
            <v>69.208333333333329</v>
          </cell>
          <cell r="F12">
            <v>89</v>
          </cell>
          <cell r="G12">
            <v>44</v>
          </cell>
          <cell r="H12">
            <v>12.6</v>
          </cell>
          <cell r="I12" t="str">
            <v>N</v>
          </cell>
          <cell r="J12">
            <v>26.64</v>
          </cell>
          <cell r="K12">
            <v>0</v>
          </cell>
        </row>
        <row r="13">
          <cell r="B13">
            <v>28.241666666666664</v>
          </cell>
          <cell r="C13">
            <v>33.9</v>
          </cell>
          <cell r="D13">
            <v>22.9</v>
          </cell>
          <cell r="E13">
            <v>69.083333333333329</v>
          </cell>
          <cell r="F13">
            <v>87</v>
          </cell>
          <cell r="G13">
            <v>52</v>
          </cell>
          <cell r="H13">
            <v>13.68</v>
          </cell>
          <cell r="I13" t="str">
            <v>N</v>
          </cell>
          <cell r="J13">
            <v>37.800000000000004</v>
          </cell>
          <cell r="K13">
            <v>0</v>
          </cell>
        </row>
        <row r="14">
          <cell r="B14">
            <v>27.287499999999998</v>
          </cell>
          <cell r="C14">
            <v>34.4</v>
          </cell>
          <cell r="D14">
            <v>21.3</v>
          </cell>
          <cell r="E14">
            <v>70.083333333333329</v>
          </cell>
          <cell r="F14">
            <v>95</v>
          </cell>
          <cell r="G14">
            <v>32</v>
          </cell>
          <cell r="H14">
            <v>14.04</v>
          </cell>
          <cell r="I14" t="str">
            <v>N</v>
          </cell>
          <cell r="J14">
            <v>29.880000000000003</v>
          </cell>
          <cell r="K14">
            <v>0</v>
          </cell>
        </row>
        <row r="15">
          <cell r="B15">
            <v>27.895833333333332</v>
          </cell>
          <cell r="C15">
            <v>34.4</v>
          </cell>
          <cell r="D15">
            <v>23.3</v>
          </cell>
          <cell r="E15">
            <v>67.916666666666671</v>
          </cell>
          <cell r="F15">
            <v>86</v>
          </cell>
          <cell r="G15">
            <v>43</v>
          </cell>
          <cell r="H15">
            <v>11.16</v>
          </cell>
          <cell r="I15" t="str">
            <v>N</v>
          </cell>
          <cell r="J15">
            <v>27.720000000000002</v>
          </cell>
          <cell r="K15">
            <v>0</v>
          </cell>
        </row>
        <row r="16">
          <cell r="B16">
            <v>25.279166666666669</v>
          </cell>
          <cell r="C16">
            <v>32.200000000000003</v>
          </cell>
          <cell r="D16">
            <v>22.2</v>
          </cell>
          <cell r="E16">
            <v>79.708333333333329</v>
          </cell>
          <cell r="F16">
            <v>91</v>
          </cell>
          <cell r="G16">
            <v>57</v>
          </cell>
          <cell r="H16">
            <v>19.079999999999998</v>
          </cell>
          <cell r="I16" t="str">
            <v>N</v>
          </cell>
          <cell r="J16">
            <v>34.56</v>
          </cell>
          <cell r="K16">
            <v>0</v>
          </cell>
        </row>
        <row r="17">
          <cell r="B17">
            <v>25.579166666666666</v>
          </cell>
          <cell r="C17">
            <v>32</v>
          </cell>
          <cell r="D17">
            <v>21.3</v>
          </cell>
          <cell r="E17">
            <v>76.708333333333329</v>
          </cell>
          <cell r="F17">
            <v>97</v>
          </cell>
          <cell r="G17">
            <v>47</v>
          </cell>
          <cell r="H17">
            <v>15.48</v>
          </cell>
          <cell r="I17" t="str">
            <v>N</v>
          </cell>
          <cell r="J17">
            <v>37.080000000000005</v>
          </cell>
          <cell r="K17">
            <v>0.4</v>
          </cell>
        </row>
        <row r="18">
          <cell r="B18">
            <v>27.745833333333334</v>
          </cell>
          <cell r="C18">
            <v>33.6</v>
          </cell>
          <cell r="D18">
            <v>22</v>
          </cell>
          <cell r="E18">
            <v>64.375</v>
          </cell>
          <cell r="F18">
            <v>89</v>
          </cell>
          <cell r="G18">
            <v>37</v>
          </cell>
          <cell r="H18">
            <v>12.24</v>
          </cell>
          <cell r="I18" t="str">
            <v>N</v>
          </cell>
          <cell r="J18">
            <v>29.52</v>
          </cell>
          <cell r="K18">
            <v>0</v>
          </cell>
        </row>
        <row r="19">
          <cell r="B19">
            <v>27.370833333333337</v>
          </cell>
          <cell r="C19">
            <v>33.700000000000003</v>
          </cell>
          <cell r="D19">
            <v>23</v>
          </cell>
          <cell r="E19">
            <v>68.958333333333329</v>
          </cell>
          <cell r="F19">
            <v>84</v>
          </cell>
          <cell r="G19">
            <v>44</v>
          </cell>
          <cell r="H19">
            <v>13.32</v>
          </cell>
          <cell r="I19" t="str">
            <v>N</v>
          </cell>
          <cell r="J19">
            <v>31.319999999999997</v>
          </cell>
          <cell r="K19">
            <v>0</v>
          </cell>
        </row>
        <row r="20">
          <cell r="B20">
            <v>25.487500000000001</v>
          </cell>
          <cell r="C20">
            <v>33.200000000000003</v>
          </cell>
          <cell r="D20">
            <v>21.6</v>
          </cell>
          <cell r="E20">
            <v>80.958333333333329</v>
          </cell>
          <cell r="F20">
            <v>97</v>
          </cell>
          <cell r="G20">
            <v>47</v>
          </cell>
          <cell r="H20">
            <v>18.36</v>
          </cell>
          <cell r="I20" t="str">
            <v>N</v>
          </cell>
          <cell r="J20">
            <v>37.800000000000004</v>
          </cell>
          <cell r="K20">
            <v>1</v>
          </cell>
        </row>
        <row r="21">
          <cell r="B21">
            <v>24.837500000000002</v>
          </cell>
          <cell r="C21">
            <v>32</v>
          </cell>
          <cell r="D21">
            <v>19.8</v>
          </cell>
          <cell r="E21">
            <v>82</v>
          </cell>
          <cell r="F21">
            <v>97</v>
          </cell>
          <cell r="G21">
            <v>56</v>
          </cell>
          <cell r="H21">
            <v>15.120000000000001</v>
          </cell>
          <cell r="I21" t="str">
            <v>N</v>
          </cell>
          <cell r="J21">
            <v>44.28</v>
          </cell>
          <cell r="K21">
            <v>3.8000000000000012</v>
          </cell>
        </row>
        <row r="22">
          <cell r="B22">
            <v>26.287499999999998</v>
          </cell>
          <cell r="C22">
            <v>33.4</v>
          </cell>
          <cell r="D22">
            <v>21.1</v>
          </cell>
          <cell r="E22">
            <v>69.333333333333329</v>
          </cell>
          <cell r="F22">
            <v>94</v>
          </cell>
          <cell r="G22">
            <v>36</v>
          </cell>
          <cell r="H22">
            <v>14.4</v>
          </cell>
          <cell r="I22" t="str">
            <v>N</v>
          </cell>
          <cell r="J22">
            <v>25.2</v>
          </cell>
          <cell r="K22">
            <v>2.8</v>
          </cell>
        </row>
        <row r="23">
          <cell r="B23">
            <v>26.650000000000002</v>
          </cell>
          <cell r="C23">
            <v>33.200000000000003</v>
          </cell>
          <cell r="D23">
            <v>21.9</v>
          </cell>
          <cell r="E23">
            <v>69.708333333333329</v>
          </cell>
          <cell r="F23">
            <v>93</v>
          </cell>
          <cell r="G23">
            <v>46</v>
          </cell>
          <cell r="H23">
            <v>16.920000000000002</v>
          </cell>
          <cell r="I23" t="str">
            <v>N</v>
          </cell>
          <cell r="J23">
            <v>33.840000000000003</v>
          </cell>
          <cell r="K23">
            <v>9</v>
          </cell>
        </row>
        <row r="24">
          <cell r="B24">
            <v>24.337500000000002</v>
          </cell>
          <cell r="C24">
            <v>30.3</v>
          </cell>
          <cell r="D24">
            <v>21.4</v>
          </cell>
          <cell r="E24">
            <v>82.666666666666671</v>
          </cell>
          <cell r="F24">
            <v>95</v>
          </cell>
          <cell r="G24">
            <v>54</v>
          </cell>
          <cell r="H24">
            <v>18.720000000000002</v>
          </cell>
          <cell r="I24" t="str">
            <v>N</v>
          </cell>
          <cell r="J24">
            <v>33.480000000000004</v>
          </cell>
          <cell r="K24">
            <v>1.2</v>
          </cell>
        </row>
        <row r="25">
          <cell r="B25">
            <v>25.079166666666666</v>
          </cell>
          <cell r="C25">
            <v>31.4</v>
          </cell>
          <cell r="D25">
            <v>20.399999999999999</v>
          </cell>
          <cell r="E25">
            <v>77.416666666666671</v>
          </cell>
          <cell r="F25">
            <v>96</v>
          </cell>
          <cell r="G25">
            <v>48</v>
          </cell>
          <cell r="H25">
            <v>24.12</v>
          </cell>
          <cell r="I25" t="str">
            <v>N</v>
          </cell>
          <cell r="J25">
            <v>56.88</v>
          </cell>
          <cell r="K25">
            <v>1</v>
          </cell>
        </row>
        <row r="26">
          <cell r="B26">
            <v>23.966666666666665</v>
          </cell>
          <cell r="C26">
            <v>31.6</v>
          </cell>
          <cell r="D26">
            <v>19.2</v>
          </cell>
          <cell r="E26">
            <v>80.75</v>
          </cell>
          <cell r="F26">
            <v>98</v>
          </cell>
          <cell r="G26">
            <v>46</v>
          </cell>
          <cell r="H26">
            <v>14.4</v>
          </cell>
          <cell r="I26" t="str">
            <v>N</v>
          </cell>
          <cell r="J26">
            <v>35.28</v>
          </cell>
          <cell r="K26">
            <v>2.4</v>
          </cell>
        </row>
        <row r="27">
          <cell r="B27">
            <v>23.8</v>
          </cell>
          <cell r="C27">
            <v>30.6</v>
          </cell>
          <cell r="D27">
            <v>19.7</v>
          </cell>
          <cell r="E27">
            <v>80.75</v>
          </cell>
          <cell r="F27">
            <v>96</v>
          </cell>
          <cell r="G27">
            <v>49</v>
          </cell>
          <cell r="H27">
            <v>10.08</v>
          </cell>
          <cell r="I27" t="str">
            <v>N</v>
          </cell>
          <cell r="J27">
            <v>27.36</v>
          </cell>
          <cell r="K27">
            <v>2.1999999999999997</v>
          </cell>
        </row>
        <row r="28">
          <cell r="B28">
            <v>25.041666666666668</v>
          </cell>
          <cell r="C28">
            <v>31.6</v>
          </cell>
          <cell r="D28">
            <v>20.399999999999999</v>
          </cell>
          <cell r="E28">
            <v>78.583333333333329</v>
          </cell>
          <cell r="F28">
            <v>96</v>
          </cell>
          <cell r="G28">
            <v>52</v>
          </cell>
          <cell r="H28">
            <v>13.32</v>
          </cell>
          <cell r="I28" t="str">
            <v>N</v>
          </cell>
          <cell r="J28">
            <v>45.36</v>
          </cell>
          <cell r="K28">
            <v>1.2</v>
          </cell>
        </row>
        <row r="29">
          <cell r="B29">
            <v>23.904166666666665</v>
          </cell>
          <cell r="C29">
            <v>28</v>
          </cell>
          <cell r="D29">
            <v>22</v>
          </cell>
          <cell r="E29">
            <v>85.041666666666671</v>
          </cell>
          <cell r="F29">
            <v>95</v>
          </cell>
          <cell r="G29">
            <v>70</v>
          </cell>
          <cell r="H29">
            <v>14.4</v>
          </cell>
          <cell r="I29" t="str">
            <v>N</v>
          </cell>
          <cell r="J29">
            <v>29.880000000000003</v>
          </cell>
          <cell r="K29">
            <v>1.5999999999999999</v>
          </cell>
        </row>
        <row r="30">
          <cell r="B30">
            <v>24.549999999999997</v>
          </cell>
          <cell r="C30">
            <v>32.4</v>
          </cell>
          <cell r="D30">
            <v>19.8</v>
          </cell>
          <cell r="E30">
            <v>77.333333333333329</v>
          </cell>
          <cell r="F30">
            <v>100</v>
          </cell>
          <cell r="G30">
            <v>40</v>
          </cell>
          <cell r="H30">
            <v>20.88</v>
          </cell>
          <cell r="I30" t="str">
            <v>N</v>
          </cell>
          <cell r="J30">
            <v>40.680000000000007</v>
          </cell>
          <cell r="K30">
            <v>1.5999999999999999</v>
          </cell>
        </row>
        <row r="31">
          <cell r="B31">
            <v>22.816666666666666</v>
          </cell>
          <cell r="C31">
            <v>30.8</v>
          </cell>
          <cell r="D31">
            <v>16</v>
          </cell>
          <cell r="E31">
            <v>63.458333333333336</v>
          </cell>
          <cell r="F31">
            <v>90</v>
          </cell>
          <cell r="G31">
            <v>31</v>
          </cell>
          <cell r="H31">
            <v>14.4</v>
          </cell>
          <cell r="I31" t="str">
            <v>N</v>
          </cell>
          <cell r="J31">
            <v>29.880000000000003</v>
          </cell>
          <cell r="K31">
            <v>1</v>
          </cell>
        </row>
        <row r="32">
          <cell r="B32">
            <v>23.620833333333334</v>
          </cell>
          <cell r="C32">
            <v>31.4</v>
          </cell>
          <cell r="D32">
            <v>16.8</v>
          </cell>
          <cell r="E32">
            <v>64.791666666666671</v>
          </cell>
          <cell r="F32">
            <v>82</v>
          </cell>
          <cell r="G32">
            <v>49</v>
          </cell>
          <cell r="H32">
            <v>9.7200000000000006</v>
          </cell>
          <cell r="I32" t="str">
            <v>N</v>
          </cell>
          <cell r="J32">
            <v>35.28</v>
          </cell>
          <cell r="K32">
            <v>0.4</v>
          </cell>
        </row>
        <row r="33">
          <cell r="B33">
            <v>23.724999999999998</v>
          </cell>
          <cell r="C33">
            <v>30</v>
          </cell>
          <cell r="D33">
            <v>19.899999999999999</v>
          </cell>
          <cell r="E33">
            <v>79.416666666666671</v>
          </cell>
          <cell r="F33">
            <v>97</v>
          </cell>
          <cell r="G33">
            <v>49</v>
          </cell>
          <cell r="H33">
            <v>13.68</v>
          </cell>
          <cell r="I33" t="str">
            <v>N</v>
          </cell>
          <cell r="J33">
            <v>34.200000000000003</v>
          </cell>
          <cell r="K33">
            <v>0.2</v>
          </cell>
        </row>
        <row r="34">
          <cell r="B34">
            <v>23.941666666666663</v>
          </cell>
          <cell r="C34">
            <v>28.6</v>
          </cell>
          <cell r="D34">
            <v>20.5</v>
          </cell>
          <cell r="E34">
            <v>81</v>
          </cell>
          <cell r="F34">
            <v>96</v>
          </cell>
          <cell r="G34">
            <v>55</v>
          </cell>
          <cell r="H34">
            <v>16.2</v>
          </cell>
          <cell r="I34" t="str">
            <v>N</v>
          </cell>
          <cell r="J34">
            <v>32.04</v>
          </cell>
          <cell r="K34">
            <v>0.2</v>
          </cell>
        </row>
        <row r="35">
          <cell r="B35">
            <v>23.754166666666666</v>
          </cell>
          <cell r="C35">
            <v>30.1</v>
          </cell>
          <cell r="D35">
            <v>19.7</v>
          </cell>
          <cell r="E35">
            <v>79.708333333333329</v>
          </cell>
          <cell r="F35">
            <v>96</v>
          </cell>
          <cell r="G35">
            <v>53</v>
          </cell>
          <cell r="H35">
            <v>16.920000000000002</v>
          </cell>
          <cell r="I35" t="str">
            <v>N</v>
          </cell>
          <cell r="J35">
            <v>39.6</v>
          </cell>
          <cell r="K35">
            <v>0.4</v>
          </cell>
        </row>
        <row r="36">
          <cell r="I36" t="str">
            <v>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24.791666666666668</v>
          </cell>
          <cell r="C5">
            <v>32.700000000000003</v>
          </cell>
          <cell r="D5">
            <v>21.3</v>
          </cell>
          <cell r="E5">
            <v>82.75</v>
          </cell>
          <cell r="F5">
            <v>96</v>
          </cell>
          <cell r="G5">
            <v>56</v>
          </cell>
          <cell r="H5">
            <v>25.56</v>
          </cell>
          <cell r="I5" t="str">
            <v>N</v>
          </cell>
          <cell r="J5">
            <v>59.760000000000005</v>
          </cell>
          <cell r="K5">
            <v>4.8000000000000007</v>
          </cell>
        </row>
        <row r="6">
          <cell r="B6">
            <v>26.145833333333332</v>
          </cell>
          <cell r="C6">
            <v>34.299999999999997</v>
          </cell>
          <cell r="D6">
            <v>21.5</v>
          </cell>
          <cell r="E6">
            <v>81</v>
          </cell>
          <cell r="F6">
            <v>100</v>
          </cell>
          <cell r="G6">
            <v>43</v>
          </cell>
          <cell r="H6">
            <v>19.8</v>
          </cell>
          <cell r="I6" t="str">
            <v>NE</v>
          </cell>
          <cell r="J6">
            <v>36.72</v>
          </cell>
          <cell r="K6">
            <v>0.6</v>
          </cell>
        </row>
        <row r="7">
          <cell r="B7">
            <v>26.225000000000009</v>
          </cell>
          <cell r="C7">
            <v>32.700000000000003</v>
          </cell>
          <cell r="D7">
            <v>21.3</v>
          </cell>
          <cell r="E7">
            <v>77.208333333333329</v>
          </cell>
          <cell r="F7">
            <v>96</v>
          </cell>
          <cell r="G7">
            <v>51</v>
          </cell>
          <cell r="H7">
            <v>13.68</v>
          </cell>
          <cell r="I7" t="str">
            <v>N</v>
          </cell>
          <cell r="J7">
            <v>36.72</v>
          </cell>
          <cell r="K7">
            <v>0</v>
          </cell>
        </row>
        <row r="8">
          <cell r="B8">
            <v>27.162500000000005</v>
          </cell>
          <cell r="C8">
            <v>34.1</v>
          </cell>
          <cell r="D8">
            <v>22.4</v>
          </cell>
          <cell r="E8">
            <v>77.083333333333329</v>
          </cell>
          <cell r="F8">
            <v>100</v>
          </cell>
          <cell r="G8">
            <v>48</v>
          </cell>
          <cell r="H8">
            <v>12.96</v>
          </cell>
          <cell r="I8" t="str">
            <v>N</v>
          </cell>
          <cell r="J8">
            <v>38.519999999999996</v>
          </cell>
          <cell r="K8">
            <v>0</v>
          </cell>
        </row>
        <row r="9">
          <cell r="B9">
            <v>24.38333333333334</v>
          </cell>
          <cell r="C9">
            <v>31.7</v>
          </cell>
          <cell r="D9">
            <v>21.7</v>
          </cell>
          <cell r="E9">
            <v>85.833333333333329</v>
          </cell>
          <cell r="F9">
            <v>99</v>
          </cell>
          <cell r="G9">
            <v>58</v>
          </cell>
          <cell r="H9">
            <v>26.64</v>
          </cell>
          <cell r="I9" t="str">
            <v>N</v>
          </cell>
          <cell r="J9">
            <v>47.519999999999996</v>
          </cell>
          <cell r="K9">
            <v>21.4</v>
          </cell>
        </row>
        <row r="10">
          <cell r="B10">
            <v>24.870833333333326</v>
          </cell>
          <cell r="C10">
            <v>31.8</v>
          </cell>
          <cell r="D10">
            <v>22</v>
          </cell>
          <cell r="E10">
            <v>85.708333333333329</v>
          </cell>
          <cell r="F10">
            <v>99</v>
          </cell>
          <cell r="G10">
            <v>59</v>
          </cell>
          <cell r="H10">
            <v>9.7200000000000006</v>
          </cell>
          <cell r="I10" t="str">
            <v>N</v>
          </cell>
          <cell r="J10">
            <v>33.480000000000004</v>
          </cell>
          <cell r="K10">
            <v>0.4</v>
          </cell>
        </row>
        <row r="11">
          <cell r="B11">
            <v>26.312499999999996</v>
          </cell>
          <cell r="C11">
            <v>33.4</v>
          </cell>
          <cell r="D11">
            <v>20.9</v>
          </cell>
          <cell r="E11">
            <v>77.666666666666671</v>
          </cell>
          <cell r="F11">
            <v>95</v>
          </cell>
          <cell r="G11">
            <v>50</v>
          </cell>
          <cell r="H11">
            <v>9.7200000000000006</v>
          </cell>
          <cell r="I11" t="str">
            <v>N</v>
          </cell>
          <cell r="J11">
            <v>33.840000000000003</v>
          </cell>
          <cell r="K11">
            <v>0</v>
          </cell>
        </row>
        <row r="12">
          <cell r="B12">
            <v>28.341666666666672</v>
          </cell>
          <cell r="C12">
            <v>34.9</v>
          </cell>
          <cell r="D12">
            <v>23.5</v>
          </cell>
          <cell r="E12">
            <v>73.375</v>
          </cell>
          <cell r="F12">
            <v>96</v>
          </cell>
          <cell r="G12">
            <v>45</v>
          </cell>
          <cell r="H12">
            <v>15.48</v>
          </cell>
          <cell r="I12" t="str">
            <v>NO</v>
          </cell>
          <cell r="J12">
            <v>27.720000000000002</v>
          </cell>
          <cell r="K12">
            <v>0</v>
          </cell>
        </row>
        <row r="13">
          <cell r="B13">
            <v>28.591666666666658</v>
          </cell>
          <cell r="C13">
            <v>35.700000000000003</v>
          </cell>
          <cell r="D13">
            <v>23.5</v>
          </cell>
          <cell r="E13">
            <v>71.5</v>
          </cell>
          <cell r="F13">
            <v>90</v>
          </cell>
          <cell r="G13">
            <v>46</v>
          </cell>
          <cell r="H13">
            <v>19.079999999999998</v>
          </cell>
          <cell r="I13" t="str">
            <v>NE</v>
          </cell>
          <cell r="J13">
            <v>51.84</v>
          </cell>
          <cell r="K13">
            <v>3.6000000000000005</v>
          </cell>
        </row>
        <row r="14">
          <cell r="B14">
            <v>26.612500000000001</v>
          </cell>
          <cell r="C14">
            <v>35.200000000000003</v>
          </cell>
          <cell r="D14">
            <v>22.5</v>
          </cell>
          <cell r="E14">
            <v>78</v>
          </cell>
          <cell r="F14">
            <v>92</v>
          </cell>
          <cell r="G14">
            <v>44</v>
          </cell>
          <cell r="H14">
            <v>19.440000000000001</v>
          </cell>
          <cell r="I14" t="str">
            <v>N</v>
          </cell>
          <cell r="J14">
            <v>59.4</v>
          </cell>
          <cell r="K14">
            <v>14.399999999999999</v>
          </cell>
        </row>
        <row r="15">
          <cell r="B15">
            <v>26.916666666666671</v>
          </cell>
          <cell r="C15">
            <v>33.9</v>
          </cell>
          <cell r="D15">
            <v>22.3</v>
          </cell>
          <cell r="E15">
            <v>79.666666666666671</v>
          </cell>
          <cell r="F15">
            <v>97</v>
          </cell>
          <cell r="G15">
            <v>51</v>
          </cell>
          <cell r="H15">
            <v>8.64</v>
          </cell>
          <cell r="I15" t="str">
            <v>S</v>
          </cell>
          <cell r="J15">
            <v>28.8</v>
          </cell>
          <cell r="K15">
            <v>0</v>
          </cell>
        </row>
        <row r="16">
          <cell r="B16">
            <v>28.024999999999995</v>
          </cell>
          <cell r="C16">
            <v>33.6</v>
          </cell>
          <cell r="D16">
            <v>23.1</v>
          </cell>
          <cell r="E16">
            <v>74.916666666666671</v>
          </cell>
          <cell r="F16">
            <v>99</v>
          </cell>
          <cell r="G16">
            <v>49</v>
          </cell>
          <cell r="H16">
            <v>2.16</v>
          </cell>
          <cell r="I16" t="str">
            <v>L</v>
          </cell>
          <cell r="J16">
            <v>21.6</v>
          </cell>
          <cell r="K16">
            <v>0</v>
          </cell>
        </row>
        <row r="17">
          <cell r="B17">
            <v>27.129166666666663</v>
          </cell>
          <cell r="C17">
            <v>32.700000000000003</v>
          </cell>
          <cell r="D17">
            <v>22.3</v>
          </cell>
          <cell r="E17">
            <v>73.083333333333329</v>
          </cell>
          <cell r="F17">
            <v>95</v>
          </cell>
          <cell r="G17">
            <v>47</v>
          </cell>
          <cell r="H17">
            <v>17.64</v>
          </cell>
          <cell r="I17" t="str">
            <v>NE</v>
          </cell>
          <cell r="J17">
            <v>34.56</v>
          </cell>
          <cell r="K17">
            <v>0</v>
          </cell>
        </row>
        <row r="18">
          <cell r="B18">
            <v>27.670833333333331</v>
          </cell>
          <cell r="C18">
            <v>34.4</v>
          </cell>
          <cell r="D18">
            <v>21.4</v>
          </cell>
          <cell r="E18">
            <v>71.125</v>
          </cell>
          <cell r="F18">
            <v>98</v>
          </cell>
          <cell r="G18">
            <v>40</v>
          </cell>
          <cell r="H18">
            <v>0.36000000000000004</v>
          </cell>
          <cell r="I18" t="str">
            <v>SE</v>
          </cell>
          <cell r="J18">
            <v>24.840000000000003</v>
          </cell>
          <cell r="K18">
            <v>0</v>
          </cell>
        </row>
        <row r="19">
          <cell r="B19">
            <v>28.020833333333329</v>
          </cell>
          <cell r="C19">
            <v>34.1</v>
          </cell>
          <cell r="D19">
            <v>22.1</v>
          </cell>
          <cell r="E19">
            <v>70.208333333333329</v>
          </cell>
          <cell r="F19">
            <v>95</v>
          </cell>
          <cell r="G19">
            <v>42</v>
          </cell>
          <cell r="H19">
            <v>11.520000000000001</v>
          </cell>
          <cell r="I19" t="str">
            <v>N</v>
          </cell>
          <cell r="J19">
            <v>28.44</v>
          </cell>
          <cell r="K19">
            <v>0</v>
          </cell>
        </row>
        <row r="20">
          <cell r="B20">
            <v>26.599999999999994</v>
          </cell>
          <cell r="C20">
            <v>34.200000000000003</v>
          </cell>
          <cell r="D20">
            <v>21.9</v>
          </cell>
          <cell r="E20">
            <v>76.583333333333329</v>
          </cell>
          <cell r="F20">
            <v>96</v>
          </cell>
          <cell r="G20">
            <v>47</v>
          </cell>
          <cell r="H20">
            <v>16.920000000000002</v>
          </cell>
          <cell r="I20" t="str">
            <v>NE</v>
          </cell>
          <cell r="J20">
            <v>59.4</v>
          </cell>
          <cell r="K20">
            <v>31</v>
          </cell>
        </row>
        <row r="21">
          <cell r="B21">
            <v>25.770833333333332</v>
          </cell>
          <cell r="C21">
            <v>33.4</v>
          </cell>
          <cell r="D21">
            <v>21.4</v>
          </cell>
          <cell r="E21">
            <v>82.375</v>
          </cell>
          <cell r="F21">
            <v>99</v>
          </cell>
          <cell r="G21">
            <v>53</v>
          </cell>
          <cell r="H21">
            <v>8.64</v>
          </cell>
          <cell r="I21" t="str">
            <v>NO</v>
          </cell>
          <cell r="J21">
            <v>29.880000000000003</v>
          </cell>
          <cell r="K21">
            <v>0.2</v>
          </cell>
        </row>
        <row r="22">
          <cell r="B22">
            <v>26.608333333333334</v>
          </cell>
          <cell r="C22">
            <v>33.1</v>
          </cell>
          <cell r="D22">
            <v>20.399999999999999</v>
          </cell>
          <cell r="E22">
            <v>70.208333333333329</v>
          </cell>
          <cell r="F22">
            <v>94</v>
          </cell>
          <cell r="G22">
            <v>37</v>
          </cell>
          <cell r="H22">
            <v>9</v>
          </cell>
          <cell r="I22" t="str">
            <v>S</v>
          </cell>
          <cell r="J22">
            <v>26.28</v>
          </cell>
          <cell r="K22">
            <v>0</v>
          </cell>
        </row>
        <row r="23">
          <cell r="B23">
            <v>26.945833333333329</v>
          </cell>
          <cell r="C23">
            <v>32.6</v>
          </cell>
          <cell r="D23">
            <v>22.2</v>
          </cell>
          <cell r="E23">
            <v>71.333333333333329</v>
          </cell>
          <cell r="F23">
            <v>92</v>
          </cell>
          <cell r="G23">
            <v>47</v>
          </cell>
          <cell r="H23">
            <v>16.2</v>
          </cell>
          <cell r="I23" t="str">
            <v>L</v>
          </cell>
          <cell r="J23">
            <v>26.64</v>
          </cell>
          <cell r="K23">
            <v>0</v>
          </cell>
        </row>
        <row r="24">
          <cell r="B24">
            <v>25.845833333333335</v>
          </cell>
          <cell r="C24">
            <v>31.1</v>
          </cell>
          <cell r="D24">
            <v>21.5</v>
          </cell>
          <cell r="E24">
            <v>76.458333333333329</v>
          </cell>
          <cell r="F24">
            <v>92</v>
          </cell>
          <cell r="G24">
            <v>55</v>
          </cell>
          <cell r="H24">
            <v>15.48</v>
          </cell>
          <cell r="I24" t="str">
            <v>L</v>
          </cell>
          <cell r="J24">
            <v>32.76</v>
          </cell>
          <cell r="K24">
            <v>0</v>
          </cell>
        </row>
        <row r="25">
          <cell r="B25">
            <v>25.779166666666669</v>
          </cell>
          <cell r="C25">
            <v>32.5</v>
          </cell>
          <cell r="D25">
            <v>21.1</v>
          </cell>
          <cell r="E25">
            <v>74.708333333333329</v>
          </cell>
          <cell r="F25">
            <v>97</v>
          </cell>
          <cell r="G25">
            <v>43</v>
          </cell>
          <cell r="H25">
            <v>12.24</v>
          </cell>
          <cell r="I25" t="str">
            <v>L</v>
          </cell>
          <cell r="J25">
            <v>38.519999999999996</v>
          </cell>
          <cell r="K25">
            <v>0</v>
          </cell>
        </row>
        <row r="26">
          <cell r="B26">
            <v>25.412500000000005</v>
          </cell>
          <cell r="C26">
            <v>33.299999999999997</v>
          </cell>
          <cell r="D26">
            <v>20.100000000000001</v>
          </cell>
          <cell r="E26">
            <v>74.5</v>
          </cell>
          <cell r="F26">
            <v>96</v>
          </cell>
          <cell r="G26">
            <v>38</v>
          </cell>
          <cell r="H26">
            <v>18</v>
          </cell>
          <cell r="I26" t="str">
            <v>NE</v>
          </cell>
          <cell r="J26">
            <v>48.24</v>
          </cell>
          <cell r="K26">
            <v>0</v>
          </cell>
        </row>
        <row r="27">
          <cell r="B27">
            <v>25.162500000000009</v>
          </cell>
          <cell r="C27">
            <v>32.5</v>
          </cell>
          <cell r="D27">
            <v>19.5</v>
          </cell>
          <cell r="E27">
            <v>73.875</v>
          </cell>
          <cell r="F27">
            <v>96</v>
          </cell>
          <cell r="G27">
            <v>42</v>
          </cell>
          <cell r="H27">
            <v>1.8</v>
          </cell>
          <cell r="I27" t="str">
            <v>NE</v>
          </cell>
          <cell r="J27">
            <v>34.56</v>
          </cell>
          <cell r="K27">
            <v>0</v>
          </cell>
        </row>
        <row r="28">
          <cell r="B28">
            <v>26.466666666666665</v>
          </cell>
          <cell r="C28">
            <v>34</v>
          </cell>
          <cell r="D28">
            <v>21.7</v>
          </cell>
          <cell r="E28">
            <v>73.125</v>
          </cell>
          <cell r="F28">
            <v>95</v>
          </cell>
          <cell r="G28">
            <v>45</v>
          </cell>
          <cell r="H28">
            <v>8.64</v>
          </cell>
          <cell r="I28" t="str">
            <v>NE</v>
          </cell>
          <cell r="J28">
            <v>32.4</v>
          </cell>
          <cell r="K28">
            <v>6.2</v>
          </cell>
        </row>
        <row r="29">
          <cell r="B29">
            <v>25.041666666666668</v>
          </cell>
          <cell r="C29">
            <v>31.5</v>
          </cell>
          <cell r="D29">
            <v>22.5</v>
          </cell>
          <cell r="E29">
            <v>85.666666666666671</v>
          </cell>
          <cell r="F29">
            <v>98</v>
          </cell>
          <cell r="G29">
            <v>52</v>
          </cell>
          <cell r="H29">
            <v>6.12</v>
          </cell>
          <cell r="I29" t="str">
            <v>O</v>
          </cell>
          <cell r="J29">
            <v>29.52</v>
          </cell>
          <cell r="K29">
            <v>1.6</v>
          </cell>
        </row>
        <row r="30">
          <cell r="B30">
            <v>23.845833333333335</v>
          </cell>
          <cell r="C30">
            <v>30.9</v>
          </cell>
          <cell r="D30">
            <v>20.5</v>
          </cell>
          <cell r="E30">
            <v>85.333333333333329</v>
          </cell>
          <cell r="F30">
            <v>100</v>
          </cell>
          <cell r="G30">
            <v>47</v>
          </cell>
          <cell r="H30">
            <v>5.04</v>
          </cell>
          <cell r="I30" t="str">
            <v>NE</v>
          </cell>
          <cell r="J30">
            <v>67.680000000000007</v>
          </cell>
          <cell r="K30">
            <v>21.4</v>
          </cell>
        </row>
        <row r="31">
          <cell r="B31">
            <v>23.387500000000003</v>
          </cell>
          <cell r="C31">
            <v>30.8</v>
          </cell>
          <cell r="D31">
            <v>17</v>
          </cell>
          <cell r="E31">
            <v>63.791666666666664</v>
          </cell>
          <cell r="F31">
            <v>90</v>
          </cell>
          <cell r="G31">
            <v>29</v>
          </cell>
          <cell r="H31">
            <v>12.6</v>
          </cell>
          <cell r="I31" t="str">
            <v>S</v>
          </cell>
          <cell r="J31">
            <v>31.680000000000003</v>
          </cell>
          <cell r="K31">
            <v>0</v>
          </cell>
        </row>
        <row r="32">
          <cell r="B32">
            <v>23.137499999999999</v>
          </cell>
          <cell r="C32">
            <v>30.7</v>
          </cell>
          <cell r="D32">
            <v>16.899999999999999</v>
          </cell>
          <cell r="E32">
            <v>72.041666666666671</v>
          </cell>
          <cell r="F32">
            <v>92</v>
          </cell>
          <cell r="G32">
            <v>48</v>
          </cell>
          <cell r="H32">
            <v>12.24</v>
          </cell>
          <cell r="I32" t="str">
            <v>S</v>
          </cell>
          <cell r="J32">
            <v>24.840000000000003</v>
          </cell>
          <cell r="K32">
            <v>6.1999999999999993</v>
          </cell>
        </row>
        <row r="33">
          <cell r="B33">
            <v>24.50833333333334</v>
          </cell>
          <cell r="C33">
            <v>31.5</v>
          </cell>
          <cell r="D33">
            <v>20.6</v>
          </cell>
          <cell r="E33">
            <v>79.541666666666671</v>
          </cell>
          <cell r="F33">
            <v>95</v>
          </cell>
          <cell r="G33">
            <v>52</v>
          </cell>
          <cell r="H33">
            <v>19.079999999999998</v>
          </cell>
          <cell r="I33" t="str">
            <v>NE</v>
          </cell>
          <cell r="J33">
            <v>36.36</v>
          </cell>
          <cell r="K33">
            <v>0</v>
          </cell>
        </row>
        <row r="34">
          <cell r="B34">
            <v>24.600000000000005</v>
          </cell>
          <cell r="C34">
            <v>30.7</v>
          </cell>
          <cell r="D34">
            <v>21.1</v>
          </cell>
          <cell r="E34">
            <v>80.291666666666671</v>
          </cell>
          <cell r="F34">
            <v>95</v>
          </cell>
          <cell r="G34">
            <v>52</v>
          </cell>
          <cell r="H34">
            <v>21.240000000000002</v>
          </cell>
          <cell r="I34" t="str">
            <v>NE</v>
          </cell>
          <cell r="J34">
            <v>50.76</v>
          </cell>
          <cell r="K34">
            <v>0</v>
          </cell>
        </row>
        <row r="35">
          <cell r="B35">
            <v>22.870833333333334</v>
          </cell>
          <cell r="C35">
            <v>30.1</v>
          </cell>
          <cell r="D35">
            <v>19.5</v>
          </cell>
          <cell r="E35">
            <v>88.208333333333329</v>
          </cell>
          <cell r="F35">
            <v>100</v>
          </cell>
          <cell r="G35">
            <v>59</v>
          </cell>
          <cell r="H35">
            <v>14.04</v>
          </cell>
          <cell r="I35" t="str">
            <v>NE</v>
          </cell>
          <cell r="J35">
            <v>46.080000000000005</v>
          </cell>
          <cell r="K35">
            <v>47.400000000000006</v>
          </cell>
        </row>
        <row r="36">
          <cell r="I36" t="str">
            <v>NE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26.566666666666674</v>
          </cell>
          <cell r="C5">
            <v>33.799999999999997</v>
          </cell>
          <cell r="D5">
            <v>22.4</v>
          </cell>
          <cell r="E5">
            <v>74.5</v>
          </cell>
          <cell r="F5">
            <v>92</v>
          </cell>
          <cell r="G5">
            <v>39</v>
          </cell>
          <cell r="H5">
            <v>21.240000000000002</v>
          </cell>
          <cell r="I5" t="str">
            <v>N</v>
          </cell>
          <cell r="J5">
            <v>39.96</v>
          </cell>
          <cell r="K5">
            <v>0.2</v>
          </cell>
        </row>
        <row r="6">
          <cell r="B6">
            <v>25.791666666666668</v>
          </cell>
          <cell r="C6">
            <v>33.200000000000003</v>
          </cell>
          <cell r="D6">
            <v>22</v>
          </cell>
          <cell r="E6">
            <v>78.291666666666671</v>
          </cell>
          <cell r="F6">
            <v>92</v>
          </cell>
          <cell r="G6">
            <v>48</v>
          </cell>
          <cell r="H6">
            <v>17.28</v>
          </cell>
          <cell r="I6" t="str">
            <v>N</v>
          </cell>
          <cell r="J6">
            <v>36.36</v>
          </cell>
          <cell r="K6">
            <v>0</v>
          </cell>
        </row>
        <row r="7">
          <cell r="B7">
            <v>24.541666666666668</v>
          </cell>
          <cell r="C7">
            <v>31.6</v>
          </cell>
          <cell r="D7">
            <v>20.9</v>
          </cell>
          <cell r="E7">
            <v>82.25</v>
          </cell>
          <cell r="F7">
            <v>95</v>
          </cell>
          <cell r="G7">
            <v>55</v>
          </cell>
          <cell r="H7">
            <v>36.36</v>
          </cell>
          <cell r="I7" t="str">
            <v>NE</v>
          </cell>
          <cell r="J7">
            <v>59.760000000000005</v>
          </cell>
          <cell r="K7">
            <v>13.6</v>
          </cell>
        </row>
        <row r="8">
          <cell r="B8">
            <v>26.433333333333334</v>
          </cell>
          <cell r="C8">
            <v>34.799999999999997</v>
          </cell>
          <cell r="D8">
            <v>22.7</v>
          </cell>
          <cell r="E8">
            <v>77.541666666666671</v>
          </cell>
          <cell r="F8">
            <v>92</v>
          </cell>
          <cell r="G8">
            <v>44</v>
          </cell>
          <cell r="H8">
            <v>21.96</v>
          </cell>
          <cell r="I8" t="str">
            <v>NE</v>
          </cell>
          <cell r="J8">
            <v>44.64</v>
          </cell>
          <cell r="K8">
            <v>0.8</v>
          </cell>
        </row>
        <row r="9">
          <cell r="B9">
            <v>25.775000000000006</v>
          </cell>
          <cell r="C9">
            <v>31.7</v>
          </cell>
          <cell r="D9">
            <v>22.1</v>
          </cell>
          <cell r="E9">
            <v>74.916666666666671</v>
          </cell>
          <cell r="F9">
            <v>92</v>
          </cell>
          <cell r="G9">
            <v>51</v>
          </cell>
          <cell r="H9">
            <v>22.68</v>
          </cell>
          <cell r="I9" t="str">
            <v>N</v>
          </cell>
          <cell r="J9">
            <v>44.64</v>
          </cell>
          <cell r="K9">
            <v>1.4</v>
          </cell>
        </row>
        <row r="10">
          <cell r="B10">
            <v>25.533333333333331</v>
          </cell>
          <cell r="C10">
            <v>32.799999999999997</v>
          </cell>
          <cell r="D10">
            <v>22.6</v>
          </cell>
          <cell r="E10">
            <v>77.75</v>
          </cell>
          <cell r="F10">
            <v>94</v>
          </cell>
          <cell r="G10">
            <v>49</v>
          </cell>
          <cell r="H10">
            <v>17.28</v>
          </cell>
          <cell r="I10" t="str">
            <v>SE</v>
          </cell>
          <cell r="J10">
            <v>35.28</v>
          </cell>
          <cell r="K10">
            <v>22</v>
          </cell>
        </row>
        <row r="11">
          <cell r="B11">
            <v>26.716666666666665</v>
          </cell>
          <cell r="C11">
            <v>33.5</v>
          </cell>
          <cell r="D11">
            <v>21.7</v>
          </cell>
          <cell r="E11">
            <v>75.625</v>
          </cell>
          <cell r="F11">
            <v>95</v>
          </cell>
          <cell r="G11">
            <v>46</v>
          </cell>
          <cell r="H11">
            <v>10.8</v>
          </cell>
          <cell r="I11" t="str">
            <v>NE</v>
          </cell>
          <cell r="J11">
            <v>24.48</v>
          </cell>
          <cell r="K11">
            <v>0</v>
          </cell>
        </row>
        <row r="12">
          <cell r="B12">
            <v>28.8</v>
          </cell>
          <cell r="C12">
            <v>35.9</v>
          </cell>
          <cell r="D12">
            <v>23.9</v>
          </cell>
          <cell r="E12">
            <v>64.833333333333329</v>
          </cell>
          <cell r="F12">
            <v>85</v>
          </cell>
          <cell r="G12">
            <v>40</v>
          </cell>
          <cell r="H12">
            <v>14.04</v>
          </cell>
          <cell r="I12" t="str">
            <v>N</v>
          </cell>
          <cell r="J12">
            <v>55.800000000000004</v>
          </cell>
          <cell r="K12">
            <v>4.6000000000000005</v>
          </cell>
        </row>
        <row r="13">
          <cell r="B13">
            <v>28.099999999999994</v>
          </cell>
          <cell r="C13">
            <v>34.6</v>
          </cell>
          <cell r="D13">
            <v>23.9</v>
          </cell>
          <cell r="E13">
            <v>68.583333333333329</v>
          </cell>
          <cell r="F13">
            <v>87</v>
          </cell>
          <cell r="G13">
            <v>43</v>
          </cell>
          <cell r="H13">
            <v>17.64</v>
          </cell>
          <cell r="I13" t="str">
            <v>N</v>
          </cell>
          <cell r="J13">
            <v>48.96</v>
          </cell>
          <cell r="K13">
            <v>0</v>
          </cell>
        </row>
        <row r="14">
          <cell r="B14">
            <v>27.429166666666664</v>
          </cell>
          <cell r="C14">
            <v>34.6</v>
          </cell>
          <cell r="D14">
            <v>22.5</v>
          </cell>
          <cell r="E14">
            <v>70.5</v>
          </cell>
          <cell r="F14">
            <v>91</v>
          </cell>
          <cell r="G14">
            <v>38</v>
          </cell>
          <cell r="H14">
            <v>22.32</v>
          </cell>
          <cell r="I14" t="str">
            <v>NE</v>
          </cell>
          <cell r="J14">
            <v>38.880000000000003</v>
          </cell>
          <cell r="K14">
            <v>0</v>
          </cell>
        </row>
        <row r="15">
          <cell r="B15">
            <v>27.966666666666665</v>
          </cell>
          <cell r="C15">
            <v>35.1</v>
          </cell>
          <cell r="D15">
            <v>23.3</v>
          </cell>
          <cell r="E15">
            <v>69.125</v>
          </cell>
          <cell r="F15">
            <v>89</v>
          </cell>
          <cell r="G15">
            <v>41</v>
          </cell>
          <cell r="H15">
            <v>13.32</v>
          </cell>
          <cell r="I15" t="str">
            <v>NE</v>
          </cell>
          <cell r="J15">
            <v>59.760000000000005</v>
          </cell>
          <cell r="K15">
            <v>3.2</v>
          </cell>
        </row>
        <row r="16">
          <cell r="B16">
            <v>28.462499999999995</v>
          </cell>
          <cell r="C16">
            <v>34.5</v>
          </cell>
          <cell r="D16">
            <v>23.4</v>
          </cell>
          <cell r="E16">
            <v>67.333333333333329</v>
          </cell>
          <cell r="F16">
            <v>89</v>
          </cell>
          <cell r="G16">
            <v>44</v>
          </cell>
          <cell r="H16">
            <v>12.24</v>
          </cell>
          <cell r="I16" t="str">
            <v>S</v>
          </cell>
          <cell r="J16">
            <v>29.16</v>
          </cell>
          <cell r="K16">
            <v>0</v>
          </cell>
        </row>
        <row r="17">
          <cell r="B17">
            <v>26.845833333333335</v>
          </cell>
          <cell r="C17">
            <v>32.700000000000003</v>
          </cell>
          <cell r="D17">
            <v>22.1</v>
          </cell>
          <cell r="E17">
            <v>69.416666666666671</v>
          </cell>
          <cell r="F17">
            <v>90</v>
          </cell>
          <cell r="G17">
            <v>46</v>
          </cell>
          <cell r="H17">
            <v>19.079999999999998</v>
          </cell>
          <cell r="I17" t="str">
            <v>SE</v>
          </cell>
          <cell r="J17">
            <v>36</v>
          </cell>
          <cell r="K17">
            <v>0</v>
          </cell>
        </row>
        <row r="18">
          <cell r="B18">
            <v>28.745833333333337</v>
          </cell>
          <cell r="C18">
            <v>33.799999999999997</v>
          </cell>
          <cell r="D18">
            <v>24.7</v>
          </cell>
          <cell r="E18">
            <v>63.666666666666664</v>
          </cell>
          <cell r="F18">
            <v>81</v>
          </cell>
          <cell r="G18">
            <v>42</v>
          </cell>
          <cell r="H18">
            <v>15.48</v>
          </cell>
          <cell r="I18" t="str">
            <v>SE</v>
          </cell>
          <cell r="J18">
            <v>32.76</v>
          </cell>
          <cell r="K18">
            <v>0</v>
          </cell>
        </row>
        <row r="19">
          <cell r="B19">
            <v>28.058333333333326</v>
          </cell>
          <cell r="C19">
            <v>34</v>
          </cell>
          <cell r="D19">
            <v>23.5</v>
          </cell>
          <cell r="E19">
            <v>66.958333333333329</v>
          </cell>
          <cell r="F19">
            <v>85</v>
          </cell>
          <cell r="G19">
            <v>42</v>
          </cell>
          <cell r="H19">
            <v>12.6</v>
          </cell>
          <cell r="I19" t="str">
            <v>NE</v>
          </cell>
          <cell r="J19">
            <v>30.240000000000002</v>
          </cell>
          <cell r="K19">
            <v>0</v>
          </cell>
        </row>
        <row r="20">
          <cell r="B20">
            <v>26.041666666666661</v>
          </cell>
          <cell r="C20">
            <v>31.1</v>
          </cell>
          <cell r="D20">
            <v>21.6</v>
          </cell>
          <cell r="E20">
            <v>76.958333333333329</v>
          </cell>
          <cell r="F20">
            <v>95</v>
          </cell>
          <cell r="G20">
            <v>53</v>
          </cell>
          <cell r="H20">
            <v>15.120000000000001</v>
          </cell>
          <cell r="I20" t="str">
            <v>NO</v>
          </cell>
          <cell r="J20">
            <v>39.24</v>
          </cell>
          <cell r="K20">
            <v>26.4</v>
          </cell>
        </row>
        <row r="21">
          <cell r="B21">
            <v>26.766666666666666</v>
          </cell>
          <cell r="C21">
            <v>33.799999999999997</v>
          </cell>
          <cell r="D21">
            <v>22.1</v>
          </cell>
          <cell r="E21">
            <v>75.791666666666671</v>
          </cell>
          <cell r="F21">
            <v>95</v>
          </cell>
          <cell r="G21">
            <v>43</v>
          </cell>
          <cell r="H21">
            <v>19.440000000000001</v>
          </cell>
          <cell r="I21" t="str">
            <v>O</v>
          </cell>
          <cell r="J21">
            <v>38.159999999999997</v>
          </cell>
          <cell r="K21">
            <v>0</v>
          </cell>
        </row>
        <row r="22">
          <cell r="B22">
            <v>26.891666666666669</v>
          </cell>
          <cell r="C22">
            <v>34.1</v>
          </cell>
          <cell r="D22">
            <v>21.8</v>
          </cell>
          <cell r="E22">
            <v>72.583333333333329</v>
          </cell>
          <cell r="F22">
            <v>95</v>
          </cell>
          <cell r="G22">
            <v>35</v>
          </cell>
          <cell r="H22">
            <v>14.04</v>
          </cell>
          <cell r="I22" t="str">
            <v>NE</v>
          </cell>
          <cell r="J22">
            <v>28.08</v>
          </cell>
          <cell r="K22">
            <v>7</v>
          </cell>
        </row>
        <row r="23">
          <cell r="B23">
            <v>26.558333333333334</v>
          </cell>
          <cell r="C23">
            <v>32</v>
          </cell>
          <cell r="D23">
            <v>22.1</v>
          </cell>
          <cell r="E23">
            <v>72.791666666666671</v>
          </cell>
          <cell r="F23">
            <v>91</v>
          </cell>
          <cell r="G23">
            <v>53</v>
          </cell>
          <cell r="H23">
            <v>16.559999999999999</v>
          </cell>
          <cell r="I23" t="str">
            <v>NE</v>
          </cell>
          <cell r="J23">
            <v>34.200000000000003</v>
          </cell>
          <cell r="K23">
            <v>0</v>
          </cell>
        </row>
        <row r="24">
          <cell r="B24">
            <v>25.241666666666664</v>
          </cell>
          <cell r="C24">
            <v>31.9</v>
          </cell>
          <cell r="D24">
            <v>21.5</v>
          </cell>
          <cell r="E24">
            <v>78.791666666666671</v>
          </cell>
          <cell r="F24">
            <v>90</v>
          </cell>
          <cell r="G24">
            <v>49</v>
          </cell>
          <cell r="H24">
            <v>11.879999999999999</v>
          </cell>
          <cell r="I24" t="str">
            <v>NE</v>
          </cell>
          <cell r="J24">
            <v>27</v>
          </cell>
          <cell r="K24">
            <v>1.4</v>
          </cell>
        </row>
        <row r="25">
          <cell r="B25">
            <v>25.370833333333337</v>
          </cell>
          <cell r="C25">
            <v>32.6</v>
          </cell>
          <cell r="D25">
            <v>21</v>
          </cell>
          <cell r="E25">
            <v>76.25</v>
          </cell>
          <cell r="F25">
            <v>92</v>
          </cell>
          <cell r="G25">
            <v>48</v>
          </cell>
          <cell r="H25">
            <v>14.76</v>
          </cell>
          <cell r="I25" t="str">
            <v>L</v>
          </cell>
          <cell r="J25">
            <v>42.84</v>
          </cell>
          <cell r="K25">
            <v>1</v>
          </cell>
        </row>
        <row r="26">
          <cell r="B26">
            <v>24.075000000000006</v>
          </cell>
          <cell r="C26">
            <v>31.8</v>
          </cell>
          <cell r="D26">
            <v>20.8</v>
          </cell>
          <cell r="E26">
            <v>81.625</v>
          </cell>
          <cell r="F26">
            <v>96</v>
          </cell>
          <cell r="G26">
            <v>44</v>
          </cell>
          <cell r="H26">
            <v>14.04</v>
          </cell>
          <cell r="I26" t="str">
            <v>L</v>
          </cell>
          <cell r="J26">
            <v>29.52</v>
          </cell>
          <cell r="K26">
            <v>10.600000000000001</v>
          </cell>
        </row>
        <row r="27">
          <cell r="B27">
            <v>24.741666666666671</v>
          </cell>
          <cell r="C27">
            <v>32</v>
          </cell>
          <cell r="D27">
            <v>20.9</v>
          </cell>
          <cell r="E27">
            <v>78.625</v>
          </cell>
          <cell r="F27">
            <v>95</v>
          </cell>
          <cell r="G27">
            <v>45</v>
          </cell>
          <cell r="H27">
            <v>9</v>
          </cell>
          <cell r="I27" t="str">
            <v>NE</v>
          </cell>
          <cell r="J27">
            <v>18.36</v>
          </cell>
          <cell r="K27">
            <v>0</v>
          </cell>
        </row>
        <row r="28">
          <cell r="B28">
            <v>26.145833333333329</v>
          </cell>
          <cell r="C28">
            <v>33.299999999999997</v>
          </cell>
          <cell r="D28">
            <v>21.8</v>
          </cell>
          <cell r="E28">
            <v>75.208333333333329</v>
          </cell>
          <cell r="F28">
            <v>94</v>
          </cell>
          <cell r="G28">
            <v>46</v>
          </cell>
          <cell r="H28">
            <v>20.52</v>
          </cell>
          <cell r="I28" t="str">
            <v>N</v>
          </cell>
          <cell r="J28">
            <v>43.92</v>
          </cell>
          <cell r="K28">
            <v>1</v>
          </cell>
        </row>
        <row r="29">
          <cell r="B29">
            <v>23.345833333333335</v>
          </cell>
          <cell r="C29">
            <v>26.4</v>
          </cell>
          <cell r="D29">
            <v>21.3</v>
          </cell>
          <cell r="E29">
            <v>89.083333333333329</v>
          </cell>
          <cell r="F29">
            <v>96</v>
          </cell>
          <cell r="G29">
            <v>72</v>
          </cell>
          <cell r="H29">
            <v>11.16</v>
          </cell>
          <cell r="I29" t="str">
            <v>NE</v>
          </cell>
          <cell r="J29">
            <v>20.16</v>
          </cell>
          <cell r="K29">
            <v>50.20000000000001</v>
          </cell>
        </row>
        <row r="30">
          <cell r="B30">
            <v>24.283333333333328</v>
          </cell>
          <cell r="C30">
            <v>32.5</v>
          </cell>
          <cell r="D30">
            <v>20.8</v>
          </cell>
          <cell r="E30">
            <v>81.625</v>
          </cell>
          <cell r="F30">
            <v>97</v>
          </cell>
          <cell r="G30">
            <v>42</v>
          </cell>
          <cell r="H30">
            <v>18</v>
          </cell>
          <cell r="I30" t="str">
            <v>O</v>
          </cell>
          <cell r="J30">
            <v>66.960000000000008</v>
          </cell>
          <cell r="K30">
            <v>2</v>
          </cell>
        </row>
        <row r="31">
          <cell r="B31">
            <v>24.620833333333337</v>
          </cell>
          <cell r="C31">
            <v>31.2</v>
          </cell>
          <cell r="D31">
            <v>18.2</v>
          </cell>
          <cell r="E31">
            <v>65.416666666666671</v>
          </cell>
          <cell r="F31">
            <v>88</v>
          </cell>
          <cell r="G31">
            <v>38</v>
          </cell>
          <cell r="H31">
            <v>14.76</v>
          </cell>
          <cell r="I31" t="str">
            <v>S</v>
          </cell>
          <cell r="J31">
            <v>29.52</v>
          </cell>
          <cell r="K31">
            <v>0</v>
          </cell>
        </row>
        <row r="32">
          <cell r="B32">
            <v>24.600000000000005</v>
          </cell>
          <cell r="C32">
            <v>29.6</v>
          </cell>
          <cell r="D32">
            <v>19.5</v>
          </cell>
          <cell r="E32">
            <v>66.083333333333329</v>
          </cell>
          <cell r="F32">
            <v>82</v>
          </cell>
          <cell r="G32">
            <v>50</v>
          </cell>
          <cell r="H32">
            <v>17.64</v>
          </cell>
          <cell r="I32" t="str">
            <v>NE</v>
          </cell>
          <cell r="J32">
            <v>32.04</v>
          </cell>
          <cell r="K32">
            <v>0</v>
          </cell>
        </row>
        <row r="33">
          <cell r="B33">
            <v>24.845833333333331</v>
          </cell>
          <cell r="C33">
            <v>30.5</v>
          </cell>
          <cell r="D33">
            <v>20.399999999999999</v>
          </cell>
          <cell r="E33">
            <v>73.541666666666671</v>
          </cell>
          <cell r="F33">
            <v>92</v>
          </cell>
          <cell r="G33">
            <v>51</v>
          </cell>
          <cell r="H33">
            <v>17.64</v>
          </cell>
          <cell r="I33" t="str">
            <v>NE</v>
          </cell>
          <cell r="J33">
            <v>39.6</v>
          </cell>
          <cell r="K33">
            <v>0.2</v>
          </cell>
        </row>
        <row r="34">
          <cell r="B34">
            <v>24.099999999999998</v>
          </cell>
          <cell r="C34">
            <v>29.1</v>
          </cell>
          <cell r="D34">
            <v>21.4</v>
          </cell>
          <cell r="E34">
            <v>81.083333333333329</v>
          </cell>
          <cell r="F34">
            <v>94</v>
          </cell>
          <cell r="G34">
            <v>59</v>
          </cell>
          <cell r="H34">
            <v>14.4</v>
          </cell>
          <cell r="I34" t="str">
            <v>NE</v>
          </cell>
          <cell r="J34">
            <v>32.04</v>
          </cell>
          <cell r="K34">
            <v>5.4</v>
          </cell>
        </row>
        <row r="35">
          <cell r="B35">
            <v>25.370833333333334</v>
          </cell>
          <cell r="C35">
            <v>30.8</v>
          </cell>
          <cell r="D35">
            <v>21.6</v>
          </cell>
          <cell r="E35">
            <v>75.833333333333329</v>
          </cell>
          <cell r="F35">
            <v>94</v>
          </cell>
          <cell r="G35">
            <v>48</v>
          </cell>
          <cell r="H35">
            <v>20.52</v>
          </cell>
          <cell r="I35" t="str">
            <v>L</v>
          </cell>
          <cell r="J35">
            <v>42.12</v>
          </cell>
          <cell r="K35">
            <v>2.2000000000000002</v>
          </cell>
        </row>
        <row r="36">
          <cell r="I36" t="str">
            <v>NE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27.195833333333329</v>
          </cell>
          <cell r="C5">
            <v>33.4</v>
          </cell>
          <cell r="D5">
            <v>22.6</v>
          </cell>
          <cell r="E5">
            <v>75.416666666666671</v>
          </cell>
          <cell r="F5">
            <v>98</v>
          </cell>
          <cell r="G5">
            <v>46</v>
          </cell>
          <cell r="H5">
            <v>17.64</v>
          </cell>
          <cell r="I5" t="str">
            <v>N</v>
          </cell>
          <cell r="J5">
            <v>70.2</v>
          </cell>
          <cell r="K5">
            <v>0</v>
          </cell>
        </row>
        <row r="6">
          <cell r="B6">
            <v>28.216666666666669</v>
          </cell>
          <cell r="C6">
            <v>34.200000000000003</v>
          </cell>
          <cell r="D6">
            <v>22.6</v>
          </cell>
          <cell r="E6">
            <v>71.916666666666671</v>
          </cell>
          <cell r="F6">
            <v>99</v>
          </cell>
          <cell r="G6">
            <v>47</v>
          </cell>
          <cell r="H6">
            <v>17.64</v>
          </cell>
          <cell r="I6" t="str">
            <v>L</v>
          </cell>
          <cell r="J6">
            <v>35.64</v>
          </cell>
          <cell r="K6">
            <v>11.399999999999999</v>
          </cell>
        </row>
        <row r="7">
          <cell r="B7">
            <v>24.741666666666664</v>
          </cell>
          <cell r="C7">
            <v>31.9</v>
          </cell>
          <cell r="D7">
            <v>22.3</v>
          </cell>
          <cell r="E7">
            <v>87.833333333333329</v>
          </cell>
          <cell r="F7">
            <v>99</v>
          </cell>
          <cell r="G7">
            <v>54</v>
          </cell>
          <cell r="H7">
            <v>24.48</v>
          </cell>
          <cell r="I7" t="str">
            <v>N</v>
          </cell>
          <cell r="J7">
            <v>53.28</v>
          </cell>
          <cell r="K7">
            <v>7.6000000000000005</v>
          </cell>
        </row>
        <row r="8">
          <cell r="B8">
            <v>26.662499999999998</v>
          </cell>
          <cell r="C8">
            <v>33.799999999999997</v>
          </cell>
          <cell r="D8">
            <v>22.4</v>
          </cell>
          <cell r="E8">
            <v>79.833333333333329</v>
          </cell>
          <cell r="F8">
            <v>100</v>
          </cell>
          <cell r="G8">
            <v>49</v>
          </cell>
          <cell r="H8">
            <v>17.64</v>
          </cell>
          <cell r="I8" t="str">
            <v>N</v>
          </cell>
          <cell r="J8">
            <v>36.36</v>
          </cell>
          <cell r="K8">
            <v>0.2</v>
          </cell>
        </row>
        <row r="9">
          <cell r="B9">
            <v>26.966666666666665</v>
          </cell>
          <cell r="C9">
            <v>33.1</v>
          </cell>
          <cell r="D9">
            <v>22.5</v>
          </cell>
          <cell r="E9">
            <v>71.791666666666671</v>
          </cell>
          <cell r="F9">
            <v>92</v>
          </cell>
          <cell r="G9">
            <v>48</v>
          </cell>
          <cell r="H9">
            <v>20.52</v>
          </cell>
          <cell r="I9" t="str">
            <v>N</v>
          </cell>
          <cell r="J9">
            <v>50.76</v>
          </cell>
          <cell r="K9">
            <v>0</v>
          </cell>
        </row>
        <row r="10">
          <cell r="B10">
            <v>27.133333333333336</v>
          </cell>
          <cell r="C10">
            <v>34.1</v>
          </cell>
          <cell r="D10">
            <v>23.1</v>
          </cell>
          <cell r="E10">
            <v>71.666666666666671</v>
          </cell>
          <cell r="F10">
            <v>92</v>
          </cell>
          <cell r="G10">
            <v>46</v>
          </cell>
          <cell r="H10">
            <v>16.559999999999999</v>
          </cell>
          <cell r="I10" t="str">
            <v>N</v>
          </cell>
          <cell r="J10">
            <v>34.200000000000003</v>
          </cell>
          <cell r="K10">
            <v>0</v>
          </cell>
        </row>
        <row r="11">
          <cell r="B11">
            <v>28.262499999999992</v>
          </cell>
          <cell r="C11">
            <v>34.6</v>
          </cell>
          <cell r="D11">
            <v>23.1</v>
          </cell>
          <cell r="E11">
            <v>66.458333333333329</v>
          </cell>
          <cell r="F11">
            <v>88</v>
          </cell>
          <cell r="G11">
            <v>38</v>
          </cell>
          <cell r="H11">
            <v>15.48</v>
          </cell>
          <cell r="I11" t="str">
            <v>N</v>
          </cell>
          <cell r="J11">
            <v>28.44</v>
          </cell>
          <cell r="K11">
            <v>0</v>
          </cell>
        </row>
        <row r="12">
          <cell r="B12">
            <v>29.279166666666665</v>
          </cell>
          <cell r="C12">
            <v>36.4</v>
          </cell>
          <cell r="D12">
            <v>22.6</v>
          </cell>
          <cell r="E12">
            <v>64.25</v>
          </cell>
          <cell r="F12">
            <v>93</v>
          </cell>
          <cell r="G12">
            <v>31</v>
          </cell>
          <cell r="H12">
            <v>12.96</v>
          </cell>
          <cell r="I12" t="str">
            <v>N</v>
          </cell>
          <cell r="J12">
            <v>25.2</v>
          </cell>
          <cell r="K12">
            <v>0</v>
          </cell>
        </row>
        <row r="13">
          <cell r="B13">
            <v>30.256521739130434</v>
          </cell>
          <cell r="C13">
            <v>35.799999999999997</v>
          </cell>
          <cell r="D13">
            <v>24.5</v>
          </cell>
          <cell r="E13">
            <v>62.826086956521742</v>
          </cell>
          <cell r="F13">
            <v>87</v>
          </cell>
          <cell r="G13">
            <v>38</v>
          </cell>
          <cell r="H13">
            <v>16.2</v>
          </cell>
          <cell r="I13" t="str">
            <v>N</v>
          </cell>
          <cell r="J13">
            <v>32.76</v>
          </cell>
          <cell r="K13">
            <v>0</v>
          </cell>
        </row>
        <row r="14">
          <cell r="B14">
            <v>30.554166666666671</v>
          </cell>
          <cell r="C14">
            <v>36.9</v>
          </cell>
          <cell r="D14">
            <v>25.2</v>
          </cell>
          <cell r="E14">
            <v>58.958333333333336</v>
          </cell>
          <cell r="F14">
            <v>84</v>
          </cell>
          <cell r="G14">
            <v>30</v>
          </cell>
          <cell r="H14">
            <v>15.840000000000002</v>
          </cell>
          <cell r="I14" t="str">
            <v>N</v>
          </cell>
          <cell r="J14">
            <v>32.76</v>
          </cell>
          <cell r="K14">
            <v>0</v>
          </cell>
        </row>
        <row r="15">
          <cell r="B15">
            <v>29.716666666666669</v>
          </cell>
          <cell r="C15">
            <v>36.4</v>
          </cell>
          <cell r="D15">
            <v>24.5</v>
          </cell>
          <cell r="E15">
            <v>61.416666666666664</v>
          </cell>
          <cell r="F15">
            <v>88</v>
          </cell>
          <cell r="G15">
            <v>36</v>
          </cell>
          <cell r="H15">
            <v>14.4</v>
          </cell>
          <cell r="I15" t="str">
            <v>NO</v>
          </cell>
          <cell r="J15">
            <v>33.480000000000004</v>
          </cell>
          <cell r="K15">
            <v>0</v>
          </cell>
        </row>
        <row r="16">
          <cell r="B16">
            <v>25.258333333333336</v>
          </cell>
          <cell r="C16">
            <v>30.1</v>
          </cell>
          <cell r="D16">
            <v>23.4</v>
          </cell>
          <cell r="E16">
            <v>85.083333333333329</v>
          </cell>
          <cell r="F16">
            <v>99</v>
          </cell>
          <cell r="G16">
            <v>61</v>
          </cell>
          <cell r="H16">
            <v>10.08</v>
          </cell>
          <cell r="I16" t="str">
            <v>L</v>
          </cell>
          <cell r="J16">
            <v>35.64</v>
          </cell>
          <cell r="K16">
            <v>24.6</v>
          </cell>
        </row>
        <row r="17">
          <cell r="B17">
            <v>26.795833333333338</v>
          </cell>
          <cell r="C17">
            <v>34.200000000000003</v>
          </cell>
          <cell r="D17">
            <v>22.5</v>
          </cell>
          <cell r="E17">
            <v>80.291666666666671</v>
          </cell>
          <cell r="F17">
            <v>100</v>
          </cell>
          <cell r="G17">
            <v>44</v>
          </cell>
          <cell r="H17">
            <v>7.9200000000000008</v>
          </cell>
          <cell r="I17" t="str">
            <v>NE</v>
          </cell>
          <cell r="J17">
            <v>15.48</v>
          </cell>
          <cell r="K17">
            <v>0</v>
          </cell>
        </row>
        <row r="18">
          <cell r="B18">
            <v>28.670833333333334</v>
          </cell>
          <cell r="C18">
            <v>35.6</v>
          </cell>
          <cell r="D18">
            <v>23.1</v>
          </cell>
          <cell r="E18">
            <v>70.458333333333329</v>
          </cell>
          <cell r="F18">
            <v>99</v>
          </cell>
          <cell r="G18">
            <v>41</v>
          </cell>
          <cell r="H18">
            <v>10.08</v>
          </cell>
          <cell r="I18" t="str">
            <v>L</v>
          </cell>
          <cell r="J18">
            <v>19.079999999999998</v>
          </cell>
          <cell r="K18">
            <v>0</v>
          </cell>
        </row>
        <row r="19">
          <cell r="B19">
            <v>28.854166666666668</v>
          </cell>
          <cell r="C19">
            <v>34.5</v>
          </cell>
          <cell r="D19">
            <v>24.2</v>
          </cell>
          <cell r="E19">
            <v>67.833333333333329</v>
          </cell>
          <cell r="F19">
            <v>91</v>
          </cell>
          <cell r="G19">
            <v>42</v>
          </cell>
          <cell r="H19">
            <v>12.96</v>
          </cell>
          <cell r="I19" t="str">
            <v>N</v>
          </cell>
          <cell r="J19">
            <v>35.64</v>
          </cell>
          <cell r="K19">
            <v>0</v>
          </cell>
        </row>
        <row r="20">
          <cell r="B20">
            <v>27.004166666666663</v>
          </cell>
          <cell r="C20">
            <v>33.9</v>
          </cell>
          <cell r="D20">
            <v>24.3</v>
          </cell>
          <cell r="E20">
            <v>78.208333333333329</v>
          </cell>
          <cell r="F20">
            <v>99</v>
          </cell>
          <cell r="G20">
            <v>50</v>
          </cell>
          <cell r="H20">
            <v>15.120000000000001</v>
          </cell>
          <cell r="I20" t="str">
            <v>SE</v>
          </cell>
          <cell r="J20">
            <v>31.319999999999997</v>
          </cell>
          <cell r="K20">
            <v>0.8</v>
          </cell>
        </row>
        <row r="21">
          <cell r="B21">
            <v>26.866666666666674</v>
          </cell>
          <cell r="C21">
            <v>34.700000000000003</v>
          </cell>
          <cell r="D21">
            <v>22.3</v>
          </cell>
          <cell r="E21">
            <v>79.583333333333329</v>
          </cell>
          <cell r="F21">
            <v>100</v>
          </cell>
          <cell r="G21">
            <v>46</v>
          </cell>
          <cell r="H21">
            <v>14.4</v>
          </cell>
          <cell r="I21" t="str">
            <v>SO</v>
          </cell>
          <cell r="J21">
            <v>39.6</v>
          </cell>
          <cell r="K21">
            <v>0</v>
          </cell>
        </row>
        <row r="22">
          <cell r="B22">
            <v>28.166666666666668</v>
          </cell>
          <cell r="C22">
            <v>35.6</v>
          </cell>
          <cell r="D22">
            <v>22.3</v>
          </cell>
          <cell r="E22">
            <v>64.333333333333329</v>
          </cell>
          <cell r="F22">
            <v>96</v>
          </cell>
          <cell r="G22">
            <v>27</v>
          </cell>
          <cell r="H22">
            <v>7.9200000000000008</v>
          </cell>
          <cell r="I22" t="str">
            <v>S</v>
          </cell>
          <cell r="J22">
            <v>29.16</v>
          </cell>
          <cell r="K22">
            <v>0</v>
          </cell>
        </row>
        <row r="23">
          <cell r="B23">
            <v>27.704347826086952</v>
          </cell>
          <cell r="C23">
            <v>35.4</v>
          </cell>
          <cell r="D23">
            <v>21.3</v>
          </cell>
          <cell r="E23">
            <v>65.782608695652172</v>
          </cell>
          <cell r="F23">
            <v>98</v>
          </cell>
          <cell r="G23">
            <v>38</v>
          </cell>
          <cell r="H23">
            <v>8.64</v>
          </cell>
          <cell r="I23" t="str">
            <v>S</v>
          </cell>
          <cell r="J23">
            <v>19.440000000000001</v>
          </cell>
          <cell r="K23">
            <v>0</v>
          </cell>
        </row>
        <row r="24">
          <cell r="B24">
            <v>26.066666666666663</v>
          </cell>
          <cell r="C24">
            <v>33</v>
          </cell>
          <cell r="D24">
            <v>22.3</v>
          </cell>
          <cell r="E24">
            <v>78.791666666666671</v>
          </cell>
          <cell r="F24">
            <v>99</v>
          </cell>
          <cell r="G24">
            <v>46</v>
          </cell>
          <cell r="H24">
            <v>17.28</v>
          </cell>
          <cell r="I24" t="str">
            <v>L</v>
          </cell>
          <cell r="J24">
            <v>34.200000000000003</v>
          </cell>
          <cell r="K24">
            <v>7.8</v>
          </cell>
        </row>
        <row r="25">
          <cell r="B25">
            <v>26.591304347826089</v>
          </cell>
          <cell r="C25">
            <v>33.200000000000003</v>
          </cell>
          <cell r="D25">
            <v>22.2</v>
          </cell>
          <cell r="E25">
            <v>75.608695652173907</v>
          </cell>
          <cell r="F25">
            <v>100</v>
          </cell>
          <cell r="G25">
            <v>43</v>
          </cell>
          <cell r="H25">
            <v>14.04</v>
          </cell>
          <cell r="I25" t="str">
            <v>NE</v>
          </cell>
          <cell r="J25">
            <v>29.16</v>
          </cell>
          <cell r="K25">
            <v>0</v>
          </cell>
        </row>
        <row r="26">
          <cell r="B26">
            <v>25.879166666666674</v>
          </cell>
          <cell r="C26">
            <v>32.200000000000003</v>
          </cell>
          <cell r="D26">
            <v>20.8</v>
          </cell>
          <cell r="E26">
            <v>74.916666666666671</v>
          </cell>
          <cell r="F26">
            <v>99</v>
          </cell>
          <cell r="G26">
            <v>45</v>
          </cell>
          <cell r="H26">
            <v>11.879999999999999</v>
          </cell>
          <cell r="I26" t="str">
            <v>N</v>
          </cell>
          <cell r="J26">
            <v>27.720000000000002</v>
          </cell>
          <cell r="K26">
            <v>0</v>
          </cell>
        </row>
        <row r="27">
          <cell r="B27">
            <v>26.970833333333331</v>
          </cell>
          <cell r="C27">
            <v>33.5</v>
          </cell>
          <cell r="D27">
            <v>22.2</v>
          </cell>
          <cell r="E27">
            <v>70.833333333333329</v>
          </cell>
          <cell r="F27">
            <v>90</v>
          </cell>
          <cell r="G27">
            <v>45</v>
          </cell>
          <cell r="H27">
            <v>12.96</v>
          </cell>
          <cell r="I27" t="str">
            <v>N</v>
          </cell>
          <cell r="J27">
            <v>27</v>
          </cell>
          <cell r="K27">
            <v>0</v>
          </cell>
        </row>
        <row r="28">
          <cell r="B28">
            <v>26.834782608695654</v>
          </cell>
          <cell r="C28">
            <v>32.6</v>
          </cell>
          <cell r="D28">
            <v>23.4</v>
          </cell>
          <cell r="E28">
            <v>72.826086956521735</v>
          </cell>
          <cell r="F28">
            <v>90</v>
          </cell>
          <cell r="G28">
            <v>49</v>
          </cell>
          <cell r="H28">
            <v>16.920000000000002</v>
          </cell>
          <cell r="I28" t="str">
            <v>N</v>
          </cell>
          <cell r="J28">
            <v>33.480000000000004</v>
          </cell>
          <cell r="K28">
            <v>0</v>
          </cell>
        </row>
        <row r="29">
          <cell r="B29">
            <v>25.529166666666665</v>
          </cell>
          <cell r="C29">
            <v>31.2</v>
          </cell>
          <cell r="D29">
            <v>23.4</v>
          </cell>
          <cell r="E29">
            <v>82.25</v>
          </cell>
          <cell r="F29">
            <v>98</v>
          </cell>
          <cell r="G29">
            <v>57</v>
          </cell>
          <cell r="H29">
            <v>8.64</v>
          </cell>
          <cell r="I29" t="str">
            <v>SE</v>
          </cell>
          <cell r="J29">
            <v>25.2</v>
          </cell>
          <cell r="K29">
            <v>8.1999999999999993</v>
          </cell>
        </row>
        <row r="30">
          <cell r="B30">
            <v>26.530434782608694</v>
          </cell>
          <cell r="C30">
            <v>33.799999999999997</v>
          </cell>
          <cell r="D30">
            <v>22.4</v>
          </cell>
          <cell r="E30">
            <v>77.739130434782609</v>
          </cell>
          <cell r="F30">
            <v>100</v>
          </cell>
          <cell r="G30">
            <v>42</v>
          </cell>
          <cell r="H30">
            <v>11.16</v>
          </cell>
          <cell r="I30" t="str">
            <v>S</v>
          </cell>
          <cell r="J30">
            <v>32.04</v>
          </cell>
          <cell r="K30">
            <v>0</v>
          </cell>
        </row>
        <row r="31">
          <cell r="B31">
            <v>24.587500000000002</v>
          </cell>
          <cell r="C31">
            <v>31.8</v>
          </cell>
          <cell r="D31">
            <v>16.7</v>
          </cell>
          <cell r="E31">
            <v>57.458333333333336</v>
          </cell>
          <cell r="F31">
            <v>98</v>
          </cell>
          <cell r="G31">
            <v>26</v>
          </cell>
          <cell r="H31">
            <v>9</v>
          </cell>
          <cell r="I31" t="str">
            <v>SO</v>
          </cell>
          <cell r="J31">
            <v>28.44</v>
          </cell>
          <cell r="K31">
            <v>0</v>
          </cell>
        </row>
        <row r="32">
          <cell r="B32">
            <v>24.895833333333332</v>
          </cell>
          <cell r="C32">
            <v>34.299999999999997</v>
          </cell>
          <cell r="D32">
            <v>15.9</v>
          </cell>
          <cell r="E32">
            <v>61.708333333333336</v>
          </cell>
          <cell r="F32">
            <v>99</v>
          </cell>
          <cell r="G32">
            <v>29</v>
          </cell>
          <cell r="H32">
            <v>9</v>
          </cell>
          <cell r="I32" t="str">
            <v>S</v>
          </cell>
          <cell r="J32">
            <v>20.88</v>
          </cell>
          <cell r="K32">
            <v>0</v>
          </cell>
        </row>
        <row r="33">
          <cell r="B33">
            <v>24.291666666666668</v>
          </cell>
          <cell r="C33">
            <v>29.4</v>
          </cell>
          <cell r="D33">
            <v>20.399999999999999</v>
          </cell>
          <cell r="E33">
            <v>78.166666666666671</v>
          </cell>
          <cell r="F33">
            <v>97</v>
          </cell>
          <cell r="G33">
            <v>58</v>
          </cell>
          <cell r="H33">
            <v>10.08</v>
          </cell>
          <cell r="I33" t="str">
            <v>L</v>
          </cell>
          <cell r="J33">
            <v>47.16</v>
          </cell>
          <cell r="K33">
            <v>1.4</v>
          </cell>
        </row>
        <row r="34">
          <cell r="B34">
            <v>24.800000000000004</v>
          </cell>
          <cell r="C34">
            <v>30.6</v>
          </cell>
          <cell r="D34">
            <v>20.5</v>
          </cell>
          <cell r="E34">
            <v>80.391304347826093</v>
          </cell>
          <cell r="F34">
            <v>100</v>
          </cell>
          <cell r="G34">
            <v>50</v>
          </cell>
          <cell r="H34">
            <v>19.079999999999998</v>
          </cell>
          <cell r="I34" t="str">
            <v>NE</v>
          </cell>
          <cell r="J34">
            <v>34.92</v>
          </cell>
          <cell r="K34">
            <v>0</v>
          </cell>
        </row>
        <row r="35">
          <cell r="B35">
            <v>24.637500000000003</v>
          </cell>
          <cell r="C35">
            <v>30.2</v>
          </cell>
          <cell r="D35">
            <v>22.1</v>
          </cell>
          <cell r="E35">
            <v>79.958333333333329</v>
          </cell>
          <cell r="F35">
            <v>98</v>
          </cell>
          <cell r="G35">
            <v>57</v>
          </cell>
          <cell r="H35">
            <v>16.2</v>
          </cell>
          <cell r="I35" t="str">
            <v>L</v>
          </cell>
          <cell r="J35">
            <v>31.680000000000003</v>
          </cell>
          <cell r="K35">
            <v>8.7999999999999989</v>
          </cell>
        </row>
        <row r="36">
          <cell r="I36" t="str">
            <v>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25.429166666666671</v>
          </cell>
          <cell r="C5">
            <v>33.5</v>
          </cell>
          <cell r="D5">
            <v>21.3</v>
          </cell>
          <cell r="E5">
            <v>81.458333333333329</v>
          </cell>
          <cell r="F5">
            <v>95</v>
          </cell>
          <cell r="G5">
            <v>50</v>
          </cell>
          <cell r="H5">
            <v>18</v>
          </cell>
          <cell r="I5" t="str">
            <v>S</v>
          </cell>
          <cell r="J5">
            <v>41.04</v>
          </cell>
          <cell r="K5">
            <v>0.8</v>
          </cell>
        </row>
        <row r="6">
          <cell r="B6">
            <v>26.333333333333332</v>
          </cell>
          <cell r="C6">
            <v>34.5</v>
          </cell>
          <cell r="D6">
            <v>22.2</v>
          </cell>
          <cell r="E6">
            <v>78.916666666666671</v>
          </cell>
          <cell r="F6">
            <v>95</v>
          </cell>
          <cell r="G6">
            <v>44</v>
          </cell>
          <cell r="H6">
            <v>11.879999999999999</v>
          </cell>
          <cell r="I6" t="str">
            <v>SO</v>
          </cell>
          <cell r="J6">
            <v>39.24</v>
          </cell>
          <cell r="K6">
            <v>3.6</v>
          </cell>
        </row>
        <row r="7">
          <cell r="B7">
            <v>24.920833333333331</v>
          </cell>
          <cell r="C7">
            <v>31.4</v>
          </cell>
          <cell r="D7">
            <v>19.399999999999999</v>
          </cell>
          <cell r="E7">
            <v>81.916666666666671</v>
          </cell>
          <cell r="F7">
            <v>97</v>
          </cell>
          <cell r="G7">
            <v>52</v>
          </cell>
          <cell r="H7">
            <v>12.24</v>
          </cell>
          <cell r="I7" t="str">
            <v>S</v>
          </cell>
          <cell r="J7">
            <v>40.32</v>
          </cell>
          <cell r="K7">
            <v>37.400000000000006</v>
          </cell>
        </row>
        <row r="8">
          <cell r="B8">
            <v>27.441666666666666</v>
          </cell>
          <cell r="C8">
            <v>34</v>
          </cell>
          <cell r="D8">
            <v>22.5</v>
          </cell>
          <cell r="E8">
            <v>74.708333333333329</v>
          </cell>
          <cell r="F8">
            <v>93</v>
          </cell>
          <cell r="G8">
            <v>50</v>
          </cell>
          <cell r="H8">
            <v>13.32</v>
          </cell>
          <cell r="I8" t="str">
            <v>SO</v>
          </cell>
          <cell r="J8">
            <v>32.4</v>
          </cell>
          <cell r="K8">
            <v>0</v>
          </cell>
        </row>
        <row r="9">
          <cell r="B9">
            <v>25.195833333333336</v>
          </cell>
          <cell r="C9">
            <v>30.7</v>
          </cell>
          <cell r="D9">
            <v>21.7</v>
          </cell>
          <cell r="E9">
            <v>82.25</v>
          </cell>
          <cell r="F9">
            <v>97</v>
          </cell>
          <cell r="G9">
            <v>61</v>
          </cell>
          <cell r="H9">
            <v>14.4</v>
          </cell>
          <cell r="I9" t="str">
            <v>SO</v>
          </cell>
          <cell r="J9">
            <v>39.6</v>
          </cell>
          <cell r="K9">
            <v>60.599999999999994</v>
          </cell>
        </row>
        <row r="10">
          <cell r="B10">
            <v>24.237500000000008</v>
          </cell>
          <cell r="C10">
            <v>31.6</v>
          </cell>
          <cell r="D10">
            <v>21.8</v>
          </cell>
          <cell r="E10">
            <v>85.541666666666671</v>
          </cell>
          <cell r="F10">
            <v>94</v>
          </cell>
          <cell r="G10">
            <v>58</v>
          </cell>
          <cell r="H10">
            <v>12.24</v>
          </cell>
          <cell r="I10" t="str">
            <v>L</v>
          </cell>
          <cell r="J10">
            <v>37.080000000000005</v>
          </cell>
          <cell r="K10">
            <v>7</v>
          </cell>
        </row>
        <row r="11">
          <cell r="B11">
            <v>26.087499999999995</v>
          </cell>
          <cell r="C11">
            <v>33.1</v>
          </cell>
          <cell r="D11">
            <v>21.6</v>
          </cell>
          <cell r="E11">
            <v>78.833333333333329</v>
          </cell>
          <cell r="F11">
            <v>96</v>
          </cell>
          <cell r="G11">
            <v>46</v>
          </cell>
          <cell r="H11">
            <v>10.08</v>
          </cell>
          <cell r="I11" t="str">
            <v>SO</v>
          </cell>
          <cell r="J11">
            <v>21.96</v>
          </cell>
          <cell r="K11">
            <v>0</v>
          </cell>
        </row>
        <row r="12">
          <cell r="B12">
            <v>28.491666666666664</v>
          </cell>
          <cell r="C12">
            <v>35.200000000000003</v>
          </cell>
          <cell r="D12">
            <v>23.2</v>
          </cell>
          <cell r="E12">
            <v>70.791666666666671</v>
          </cell>
          <cell r="F12">
            <v>94</v>
          </cell>
          <cell r="G12">
            <v>40</v>
          </cell>
          <cell r="H12">
            <v>11.879999999999999</v>
          </cell>
          <cell r="I12" t="str">
            <v>SO</v>
          </cell>
          <cell r="J12">
            <v>27</v>
          </cell>
          <cell r="K12">
            <v>0</v>
          </cell>
        </row>
        <row r="13">
          <cell r="B13">
            <v>28.695833333333329</v>
          </cell>
          <cell r="C13">
            <v>34.6</v>
          </cell>
          <cell r="D13">
            <v>24.7</v>
          </cell>
          <cell r="E13">
            <v>68.083333333333329</v>
          </cell>
          <cell r="F13">
            <v>85</v>
          </cell>
          <cell r="G13">
            <v>50</v>
          </cell>
          <cell r="H13">
            <v>18</v>
          </cell>
          <cell r="I13" t="str">
            <v>SO</v>
          </cell>
          <cell r="J13">
            <v>41.04</v>
          </cell>
          <cell r="K13">
            <v>0</v>
          </cell>
        </row>
        <row r="14">
          <cell r="B14">
            <v>28.262499999999999</v>
          </cell>
          <cell r="C14">
            <v>34.9</v>
          </cell>
          <cell r="D14">
            <v>23.1</v>
          </cell>
          <cell r="E14">
            <v>68.458333333333329</v>
          </cell>
          <cell r="F14">
            <v>88</v>
          </cell>
          <cell r="G14">
            <v>42</v>
          </cell>
          <cell r="H14">
            <v>14.4</v>
          </cell>
          <cell r="I14" t="str">
            <v>SO</v>
          </cell>
          <cell r="J14">
            <v>28.44</v>
          </cell>
          <cell r="K14">
            <v>0</v>
          </cell>
        </row>
        <row r="15">
          <cell r="B15">
            <v>27.508333333333336</v>
          </cell>
          <cell r="C15">
            <v>35</v>
          </cell>
          <cell r="D15">
            <v>23</v>
          </cell>
          <cell r="E15">
            <v>72.416666666666671</v>
          </cell>
          <cell r="F15">
            <v>92</v>
          </cell>
          <cell r="G15">
            <v>44</v>
          </cell>
          <cell r="H15">
            <v>9.7200000000000006</v>
          </cell>
          <cell r="I15" t="str">
            <v>NO</v>
          </cell>
          <cell r="J15">
            <v>27</v>
          </cell>
          <cell r="K15">
            <v>1.4</v>
          </cell>
        </row>
        <row r="16">
          <cell r="B16">
            <v>26.795833333333331</v>
          </cell>
          <cell r="C16">
            <v>34.6</v>
          </cell>
          <cell r="D16">
            <v>22.6</v>
          </cell>
          <cell r="E16">
            <v>76.708333333333329</v>
          </cell>
          <cell r="F16">
            <v>94</v>
          </cell>
          <cell r="G16">
            <v>45</v>
          </cell>
          <cell r="H16">
            <v>8.2799999999999994</v>
          </cell>
          <cell r="I16" t="str">
            <v>L</v>
          </cell>
          <cell r="J16">
            <v>23.400000000000002</v>
          </cell>
          <cell r="K16">
            <v>0</v>
          </cell>
        </row>
        <row r="17">
          <cell r="B17">
            <v>26.787500000000005</v>
          </cell>
          <cell r="C17">
            <v>33.299999999999997</v>
          </cell>
          <cell r="D17">
            <v>21.9</v>
          </cell>
          <cell r="E17">
            <v>72</v>
          </cell>
          <cell r="F17">
            <v>95</v>
          </cell>
          <cell r="G17">
            <v>45</v>
          </cell>
          <cell r="H17">
            <v>15.840000000000002</v>
          </cell>
          <cell r="I17" t="str">
            <v>NO</v>
          </cell>
          <cell r="J17">
            <v>36</v>
          </cell>
          <cell r="K17">
            <v>0</v>
          </cell>
        </row>
        <row r="18">
          <cell r="B18">
            <v>28.133333333333336</v>
          </cell>
          <cell r="C18">
            <v>35.6</v>
          </cell>
          <cell r="D18">
            <v>21.3</v>
          </cell>
          <cell r="E18">
            <v>66.083333333333329</v>
          </cell>
          <cell r="F18">
            <v>94</v>
          </cell>
          <cell r="G18">
            <v>33</v>
          </cell>
          <cell r="H18">
            <v>9</v>
          </cell>
          <cell r="I18" t="str">
            <v>NO</v>
          </cell>
          <cell r="J18">
            <v>34.56</v>
          </cell>
          <cell r="K18">
            <v>0</v>
          </cell>
        </row>
        <row r="19">
          <cell r="B19">
            <v>27.637500000000003</v>
          </cell>
          <cell r="C19">
            <v>34.200000000000003</v>
          </cell>
          <cell r="D19">
            <v>22.4</v>
          </cell>
          <cell r="E19">
            <v>71.25</v>
          </cell>
          <cell r="F19">
            <v>92</v>
          </cell>
          <cell r="G19">
            <v>44</v>
          </cell>
          <cell r="H19">
            <v>11.879999999999999</v>
          </cell>
          <cell r="I19" t="str">
            <v>SO</v>
          </cell>
          <cell r="J19">
            <v>58.32</v>
          </cell>
          <cell r="K19">
            <v>19.2</v>
          </cell>
        </row>
        <row r="20">
          <cell r="B20">
            <v>26.120833333333334</v>
          </cell>
          <cell r="C20">
            <v>34</v>
          </cell>
          <cell r="D20">
            <v>22.7</v>
          </cell>
          <cell r="E20">
            <v>80.166666666666671</v>
          </cell>
          <cell r="F20">
            <v>93</v>
          </cell>
          <cell r="G20">
            <v>49</v>
          </cell>
          <cell r="H20">
            <v>17.28</v>
          </cell>
          <cell r="I20" t="str">
            <v>S</v>
          </cell>
          <cell r="J20">
            <v>41.04</v>
          </cell>
          <cell r="K20">
            <v>0.60000000000000009</v>
          </cell>
        </row>
        <row r="21">
          <cell r="B21">
            <v>26.354166666666661</v>
          </cell>
          <cell r="C21">
            <v>33.9</v>
          </cell>
          <cell r="D21">
            <v>21.5</v>
          </cell>
          <cell r="E21">
            <v>78.333333333333329</v>
          </cell>
          <cell r="F21">
            <v>97</v>
          </cell>
          <cell r="G21">
            <v>49</v>
          </cell>
          <cell r="H21">
            <v>15.840000000000002</v>
          </cell>
          <cell r="I21" t="str">
            <v>L</v>
          </cell>
          <cell r="J21">
            <v>32.76</v>
          </cell>
          <cell r="K21">
            <v>0.4</v>
          </cell>
        </row>
        <row r="22">
          <cell r="B22">
            <v>27.174999999999997</v>
          </cell>
          <cell r="C22">
            <v>34.9</v>
          </cell>
          <cell r="D22">
            <v>20.8</v>
          </cell>
          <cell r="E22">
            <v>64.458333333333329</v>
          </cell>
          <cell r="F22">
            <v>94</v>
          </cell>
          <cell r="G22">
            <v>31</v>
          </cell>
          <cell r="H22">
            <v>11.879999999999999</v>
          </cell>
          <cell r="I22" t="str">
            <v>N</v>
          </cell>
          <cell r="J22">
            <v>23.400000000000002</v>
          </cell>
          <cell r="K22">
            <v>0</v>
          </cell>
        </row>
        <row r="23">
          <cell r="B23">
            <v>26.320833333333329</v>
          </cell>
          <cell r="C23">
            <v>34.6</v>
          </cell>
          <cell r="D23">
            <v>20.9</v>
          </cell>
          <cell r="E23">
            <v>71.041666666666671</v>
          </cell>
          <cell r="F23">
            <v>90</v>
          </cell>
          <cell r="G23">
            <v>41</v>
          </cell>
          <cell r="H23">
            <v>16.920000000000002</v>
          </cell>
          <cell r="I23" t="str">
            <v>O</v>
          </cell>
          <cell r="J23">
            <v>39.24</v>
          </cell>
          <cell r="K23">
            <v>7.2</v>
          </cell>
        </row>
        <row r="24">
          <cell r="B24">
            <v>25.574999999999999</v>
          </cell>
          <cell r="C24">
            <v>32.700000000000003</v>
          </cell>
          <cell r="D24">
            <v>21.4</v>
          </cell>
          <cell r="E24">
            <v>79.458333333333329</v>
          </cell>
          <cell r="F24">
            <v>96</v>
          </cell>
          <cell r="G24">
            <v>49</v>
          </cell>
          <cell r="H24">
            <v>11.879999999999999</v>
          </cell>
          <cell r="I24" t="str">
            <v>O</v>
          </cell>
          <cell r="J24">
            <v>24.12</v>
          </cell>
          <cell r="K24">
            <v>0.2</v>
          </cell>
        </row>
        <row r="25">
          <cell r="B25">
            <v>26.008333333333336</v>
          </cell>
          <cell r="C25">
            <v>33.299999999999997</v>
          </cell>
          <cell r="D25">
            <v>21.1</v>
          </cell>
          <cell r="E25">
            <v>74</v>
          </cell>
          <cell r="F25">
            <v>95</v>
          </cell>
          <cell r="G25">
            <v>43</v>
          </cell>
          <cell r="H25">
            <v>19.440000000000001</v>
          </cell>
          <cell r="I25" t="str">
            <v>O</v>
          </cell>
          <cell r="J25">
            <v>54</v>
          </cell>
          <cell r="K25">
            <v>8.6</v>
          </cell>
        </row>
        <row r="26">
          <cell r="B26">
            <v>24.645833333333329</v>
          </cell>
          <cell r="C26">
            <v>32.799999999999997</v>
          </cell>
          <cell r="D26">
            <v>20.100000000000001</v>
          </cell>
          <cell r="E26">
            <v>78.583333333333329</v>
          </cell>
          <cell r="F26">
            <v>96</v>
          </cell>
          <cell r="G26">
            <v>41</v>
          </cell>
          <cell r="H26">
            <v>15.840000000000002</v>
          </cell>
          <cell r="I26" t="str">
            <v>SO</v>
          </cell>
          <cell r="J26">
            <v>33.840000000000003</v>
          </cell>
          <cell r="K26">
            <v>29.8</v>
          </cell>
        </row>
        <row r="27">
          <cell r="B27">
            <v>24.991666666666664</v>
          </cell>
          <cell r="C27">
            <v>31.8</v>
          </cell>
          <cell r="D27">
            <v>20.2</v>
          </cell>
          <cell r="E27">
            <v>77.583333333333329</v>
          </cell>
          <cell r="F27">
            <v>97</v>
          </cell>
          <cell r="G27">
            <v>46</v>
          </cell>
          <cell r="H27">
            <v>7.9200000000000008</v>
          </cell>
          <cell r="I27" t="str">
            <v>NO</v>
          </cell>
          <cell r="J27">
            <v>29.880000000000003</v>
          </cell>
          <cell r="K27">
            <v>0.6</v>
          </cell>
        </row>
        <row r="28">
          <cell r="B28">
            <v>26.424999999999997</v>
          </cell>
          <cell r="C28">
            <v>32.6</v>
          </cell>
          <cell r="D28">
            <v>22.4</v>
          </cell>
          <cell r="E28">
            <v>75.625</v>
          </cell>
          <cell r="F28">
            <v>93</v>
          </cell>
          <cell r="G28">
            <v>49</v>
          </cell>
          <cell r="H28">
            <v>12.96</v>
          </cell>
          <cell r="I28" t="str">
            <v>S</v>
          </cell>
          <cell r="J28">
            <v>29.16</v>
          </cell>
          <cell r="K28">
            <v>0</v>
          </cell>
        </row>
        <row r="29">
          <cell r="B29">
            <v>24.870833333333334</v>
          </cell>
          <cell r="C29">
            <v>31.7</v>
          </cell>
          <cell r="D29">
            <v>20.9</v>
          </cell>
          <cell r="E29">
            <v>83.708333333333329</v>
          </cell>
          <cell r="F29">
            <v>97</v>
          </cell>
          <cell r="G29">
            <v>51</v>
          </cell>
          <cell r="H29">
            <v>13.32</v>
          </cell>
          <cell r="I29" t="str">
            <v>SO</v>
          </cell>
          <cell r="J29">
            <v>46.440000000000005</v>
          </cell>
          <cell r="K29">
            <v>27.4</v>
          </cell>
        </row>
        <row r="30">
          <cell r="B30">
            <v>24.495833333333334</v>
          </cell>
          <cell r="C30">
            <v>32.1</v>
          </cell>
          <cell r="D30">
            <v>20.2</v>
          </cell>
          <cell r="E30">
            <v>80.583333333333329</v>
          </cell>
          <cell r="F30">
            <v>97</v>
          </cell>
          <cell r="G30">
            <v>43</v>
          </cell>
          <cell r="H30">
            <v>14.76</v>
          </cell>
          <cell r="I30" t="str">
            <v>S</v>
          </cell>
          <cell r="J30">
            <v>46.440000000000005</v>
          </cell>
          <cell r="K30">
            <v>3.8</v>
          </cell>
        </row>
        <row r="31">
          <cell r="B31">
            <v>23.554166666666674</v>
          </cell>
          <cell r="C31">
            <v>31.7</v>
          </cell>
          <cell r="D31">
            <v>16.7</v>
          </cell>
          <cell r="E31">
            <v>61.458333333333336</v>
          </cell>
          <cell r="F31">
            <v>90</v>
          </cell>
          <cell r="G31">
            <v>28</v>
          </cell>
          <cell r="H31">
            <v>8.2799999999999994</v>
          </cell>
          <cell r="I31" t="str">
            <v>NE</v>
          </cell>
          <cell r="J31">
            <v>21.96</v>
          </cell>
          <cell r="K31">
            <v>0</v>
          </cell>
        </row>
        <row r="32">
          <cell r="B32">
            <v>23.212500000000002</v>
          </cell>
          <cell r="C32">
            <v>31</v>
          </cell>
          <cell r="D32">
            <v>17.100000000000001</v>
          </cell>
          <cell r="E32">
            <v>70.291666666666671</v>
          </cell>
          <cell r="F32">
            <v>90</v>
          </cell>
          <cell r="G32">
            <v>42</v>
          </cell>
          <cell r="H32">
            <v>9</v>
          </cell>
          <cell r="I32" t="str">
            <v>O</v>
          </cell>
          <cell r="J32">
            <v>41.76</v>
          </cell>
          <cell r="K32">
            <v>0.6</v>
          </cell>
        </row>
        <row r="33">
          <cell r="B33">
            <v>25.137500000000006</v>
          </cell>
          <cell r="C33">
            <v>31.8</v>
          </cell>
          <cell r="D33">
            <v>20.2</v>
          </cell>
          <cell r="E33">
            <v>74.875</v>
          </cell>
          <cell r="F33">
            <v>94</v>
          </cell>
          <cell r="G33">
            <v>44</v>
          </cell>
          <cell r="H33">
            <v>15.48</v>
          </cell>
          <cell r="I33" t="str">
            <v>O</v>
          </cell>
          <cell r="J33">
            <v>30.96</v>
          </cell>
          <cell r="K33">
            <v>0.2</v>
          </cell>
        </row>
        <row r="34">
          <cell r="B34">
            <v>25.641666666666662</v>
          </cell>
          <cell r="C34">
            <v>31.5</v>
          </cell>
          <cell r="D34">
            <v>21.4</v>
          </cell>
          <cell r="E34">
            <v>71.375</v>
          </cell>
          <cell r="F34">
            <v>91</v>
          </cell>
          <cell r="G34">
            <v>41</v>
          </cell>
          <cell r="H34">
            <v>18</v>
          </cell>
          <cell r="I34" t="str">
            <v>SO</v>
          </cell>
          <cell r="J34">
            <v>34.56</v>
          </cell>
          <cell r="K34">
            <v>0</v>
          </cell>
        </row>
        <row r="35">
          <cell r="B35">
            <v>24.254166666666666</v>
          </cell>
          <cell r="C35">
            <v>31.8</v>
          </cell>
          <cell r="D35">
            <v>21</v>
          </cell>
          <cell r="E35">
            <v>81.166666666666671</v>
          </cell>
          <cell r="F35">
            <v>96</v>
          </cell>
          <cell r="G35">
            <v>47</v>
          </cell>
          <cell r="H35">
            <v>19.8</v>
          </cell>
          <cell r="I35" t="str">
            <v>O</v>
          </cell>
          <cell r="J35">
            <v>38.519999999999996</v>
          </cell>
          <cell r="K35">
            <v>14.999999999999998</v>
          </cell>
        </row>
        <row r="36">
          <cell r="I36" t="str">
            <v>SO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25.758333333333336</v>
          </cell>
          <cell r="C5">
            <v>32.799999999999997</v>
          </cell>
          <cell r="D5">
            <v>20.6</v>
          </cell>
          <cell r="E5">
            <v>78</v>
          </cell>
          <cell r="F5">
            <v>95</v>
          </cell>
          <cell r="G5">
            <v>48</v>
          </cell>
          <cell r="H5">
            <v>12.6</v>
          </cell>
          <cell r="I5" t="str">
            <v>NE</v>
          </cell>
          <cell r="J5">
            <v>29.52</v>
          </cell>
          <cell r="K5">
            <v>0</v>
          </cell>
        </row>
        <row r="6">
          <cell r="B6">
            <v>26.270833333333332</v>
          </cell>
          <cell r="C6">
            <v>34.299999999999997</v>
          </cell>
          <cell r="D6">
            <v>21.2</v>
          </cell>
          <cell r="E6">
            <v>78.916666666666671</v>
          </cell>
          <cell r="F6">
            <v>95</v>
          </cell>
          <cell r="G6">
            <v>43</v>
          </cell>
          <cell r="H6">
            <v>25.56</v>
          </cell>
          <cell r="I6" t="str">
            <v>NE</v>
          </cell>
          <cell r="J6">
            <v>54.36</v>
          </cell>
          <cell r="K6">
            <v>43</v>
          </cell>
        </row>
        <row r="7">
          <cell r="B7">
            <v>24.166666666666668</v>
          </cell>
          <cell r="C7">
            <v>32.1</v>
          </cell>
          <cell r="D7">
            <v>20.9</v>
          </cell>
          <cell r="E7">
            <v>84.125</v>
          </cell>
          <cell r="F7">
            <v>95</v>
          </cell>
          <cell r="G7">
            <v>52</v>
          </cell>
          <cell r="H7">
            <v>8.2799999999999994</v>
          </cell>
          <cell r="I7" t="str">
            <v>NE</v>
          </cell>
          <cell r="J7">
            <v>28.08</v>
          </cell>
          <cell r="K7">
            <v>6.6</v>
          </cell>
        </row>
        <row r="8">
          <cell r="B8">
            <v>26.670833333333334</v>
          </cell>
          <cell r="C8">
            <v>34.299999999999997</v>
          </cell>
          <cell r="D8">
            <v>21.9</v>
          </cell>
          <cell r="E8">
            <v>77.458333333333329</v>
          </cell>
          <cell r="F8">
            <v>95</v>
          </cell>
          <cell r="G8">
            <v>45</v>
          </cell>
          <cell r="H8">
            <v>4.6800000000000006</v>
          </cell>
          <cell r="I8" t="str">
            <v>L</v>
          </cell>
          <cell r="J8">
            <v>48.24</v>
          </cell>
          <cell r="K8">
            <v>3</v>
          </cell>
        </row>
        <row r="9">
          <cell r="B9">
            <v>25.441666666666666</v>
          </cell>
          <cell r="C9">
            <v>31.9</v>
          </cell>
          <cell r="D9">
            <v>21.3</v>
          </cell>
          <cell r="E9">
            <v>78.125</v>
          </cell>
          <cell r="F9">
            <v>94</v>
          </cell>
          <cell r="G9">
            <v>54</v>
          </cell>
          <cell r="H9">
            <v>2.8800000000000003</v>
          </cell>
          <cell r="I9" t="str">
            <v>L</v>
          </cell>
          <cell r="J9">
            <v>16.920000000000002</v>
          </cell>
          <cell r="K9">
            <v>0</v>
          </cell>
        </row>
        <row r="10">
          <cell r="B10">
            <v>26.504166666666666</v>
          </cell>
          <cell r="C10">
            <v>33.299999999999997</v>
          </cell>
          <cell r="D10">
            <v>22.1</v>
          </cell>
          <cell r="E10">
            <v>72</v>
          </cell>
          <cell r="F10">
            <v>89</v>
          </cell>
          <cell r="G10">
            <v>42</v>
          </cell>
          <cell r="H10">
            <v>9.7200000000000006</v>
          </cell>
          <cell r="I10" t="str">
            <v>NE</v>
          </cell>
          <cell r="J10">
            <v>25.2</v>
          </cell>
          <cell r="K10">
            <v>0</v>
          </cell>
        </row>
        <row r="11">
          <cell r="B11">
            <v>26.487500000000001</v>
          </cell>
          <cell r="C11">
            <v>33.6</v>
          </cell>
          <cell r="D11">
            <v>20.8</v>
          </cell>
          <cell r="E11">
            <v>72.25</v>
          </cell>
          <cell r="F11">
            <v>94</v>
          </cell>
          <cell r="G11">
            <v>39</v>
          </cell>
          <cell r="H11">
            <v>10.8</v>
          </cell>
          <cell r="I11" t="str">
            <v>NE</v>
          </cell>
          <cell r="J11">
            <v>25.56</v>
          </cell>
          <cell r="K11">
            <v>0</v>
          </cell>
        </row>
        <row r="12">
          <cell r="B12">
            <v>27.858333333333334</v>
          </cell>
          <cell r="C12">
            <v>35.6</v>
          </cell>
          <cell r="D12">
            <v>21</v>
          </cell>
          <cell r="E12">
            <v>68.708333333333329</v>
          </cell>
          <cell r="F12">
            <v>92</v>
          </cell>
          <cell r="G12">
            <v>35</v>
          </cell>
          <cell r="H12">
            <v>8.64</v>
          </cell>
          <cell r="I12" t="str">
            <v>NE</v>
          </cell>
          <cell r="J12">
            <v>21.6</v>
          </cell>
          <cell r="K12">
            <v>0</v>
          </cell>
        </row>
        <row r="13">
          <cell r="B13">
            <v>28.295833333333334</v>
          </cell>
          <cell r="C13">
            <v>35</v>
          </cell>
          <cell r="D13">
            <v>22.4</v>
          </cell>
          <cell r="E13">
            <v>70.958333333333329</v>
          </cell>
          <cell r="F13">
            <v>90</v>
          </cell>
          <cell r="G13">
            <v>47</v>
          </cell>
          <cell r="H13">
            <v>7.5600000000000005</v>
          </cell>
          <cell r="I13" t="str">
            <v>L</v>
          </cell>
          <cell r="J13">
            <v>25.92</v>
          </cell>
          <cell r="K13">
            <v>0</v>
          </cell>
        </row>
        <row r="14">
          <cell r="B14">
            <v>28.400000000000002</v>
          </cell>
          <cell r="C14">
            <v>36</v>
          </cell>
          <cell r="D14">
            <v>22.2</v>
          </cell>
          <cell r="E14">
            <v>66.666666666666671</v>
          </cell>
          <cell r="F14">
            <v>93</v>
          </cell>
          <cell r="G14">
            <v>34</v>
          </cell>
          <cell r="H14">
            <v>11.520000000000001</v>
          </cell>
          <cell r="I14" t="str">
            <v>L</v>
          </cell>
          <cell r="J14">
            <v>28.8</v>
          </cell>
          <cell r="K14">
            <v>0</v>
          </cell>
        </row>
        <row r="15">
          <cell r="B15">
            <v>28.245833333333334</v>
          </cell>
          <cell r="C15">
            <v>35.5</v>
          </cell>
          <cell r="D15">
            <v>21.6</v>
          </cell>
          <cell r="E15">
            <v>66.541666666666671</v>
          </cell>
          <cell r="F15">
            <v>90</v>
          </cell>
          <cell r="G15">
            <v>38</v>
          </cell>
          <cell r="H15">
            <v>11.879999999999999</v>
          </cell>
          <cell r="I15" t="str">
            <v>NE</v>
          </cell>
          <cell r="J15">
            <v>32.04</v>
          </cell>
          <cell r="K15">
            <v>0</v>
          </cell>
        </row>
        <row r="16">
          <cell r="B16">
            <v>25.787499999999994</v>
          </cell>
          <cell r="C16">
            <v>33.4</v>
          </cell>
          <cell r="D16">
            <v>22.3</v>
          </cell>
          <cell r="E16">
            <v>76.25</v>
          </cell>
          <cell r="F16">
            <v>89</v>
          </cell>
          <cell r="G16">
            <v>47</v>
          </cell>
          <cell r="H16">
            <v>25.2</v>
          </cell>
          <cell r="I16" t="str">
            <v>NE</v>
          </cell>
          <cell r="J16">
            <v>53.64</v>
          </cell>
          <cell r="K16">
            <v>4.2</v>
          </cell>
        </row>
        <row r="17">
          <cell r="B17">
            <v>25.529166666666665</v>
          </cell>
          <cell r="C17">
            <v>32.9</v>
          </cell>
          <cell r="D17">
            <v>20.9</v>
          </cell>
          <cell r="E17">
            <v>78.416666666666671</v>
          </cell>
          <cell r="F17">
            <v>95</v>
          </cell>
          <cell r="G17">
            <v>48</v>
          </cell>
          <cell r="H17">
            <v>7.2</v>
          </cell>
          <cell r="I17" t="str">
            <v>SO</v>
          </cell>
          <cell r="J17">
            <v>22.32</v>
          </cell>
          <cell r="K17">
            <v>0</v>
          </cell>
        </row>
        <row r="18">
          <cell r="B18">
            <v>27.662499999999998</v>
          </cell>
          <cell r="C18">
            <v>34.700000000000003</v>
          </cell>
          <cell r="D18">
            <v>20.7</v>
          </cell>
          <cell r="E18">
            <v>66.166666666666671</v>
          </cell>
          <cell r="F18">
            <v>92</v>
          </cell>
          <cell r="G18">
            <v>32</v>
          </cell>
          <cell r="H18">
            <v>7.2</v>
          </cell>
          <cell r="I18" t="str">
            <v>NE</v>
          </cell>
          <cell r="J18">
            <v>20.16</v>
          </cell>
          <cell r="K18">
            <v>0</v>
          </cell>
        </row>
        <row r="19">
          <cell r="B19">
            <v>27.516666666666662</v>
          </cell>
          <cell r="C19">
            <v>35.299999999999997</v>
          </cell>
          <cell r="D19">
            <v>22</v>
          </cell>
          <cell r="E19">
            <v>70.583333333333329</v>
          </cell>
          <cell r="F19">
            <v>91</v>
          </cell>
          <cell r="G19">
            <v>39</v>
          </cell>
          <cell r="H19">
            <v>9</v>
          </cell>
          <cell r="I19" t="str">
            <v>SE</v>
          </cell>
          <cell r="J19">
            <v>21.6</v>
          </cell>
          <cell r="K19">
            <v>0</v>
          </cell>
        </row>
        <row r="20">
          <cell r="B20">
            <v>25.341666666666665</v>
          </cell>
          <cell r="C20">
            <v>32.200000000000003</v>
          </cell>
          <cell r="D20">
            <v>21.8</v>
          </cell>
          <cell r="E20">
            <v>81.416666666666671</v>
          </cell>
          <cell r="F20">
            <v>95</v>
          </cell>
          <cell r="G20">
            <v>52</v>
          </cell>
          <cell r="H20">
            <v>16.559999999999999</v>
          </cell>
          <cell r="I20" t="str">
            <v>NE</v>
          </cell>
          <cell r="J20">
            <v>33.480000000000004</v>
          </cell>
          <cell r="K20">
            <v>40.199999999999996</v>
          </cell>
        </row>
        <row r="21">
          <cell r="B21">
            <v>25.645833333333332</v>
          </cell>
          <cell r="C21">
            <v>34</v>
          </cell>
          <cell r="D21">
            <v>19.600000000000001</v>
          </cell>
          <cell r="E21">
            <v>80.458333333333329</v>
          </cell>
          <cell r="F21">
            <v>95</v>
          </cell>
          <cell r="G21">
            <v>46</v>
          </cell>
          <cell r="H21">
            <v>17.64</v>
          </cell>
          <cell r="I21" t="str">
            <v>NE</v>
          </cell>
          <cell r="J21">
            <v>33.480000000000004</v>
          </cell>
          <cell r="K21">
            <v>0.2</v>
          </cell>
        </row>
        <row r="22">
          <cell r="B22">
            <v>25.266666666666662</v>
          </cell>
          <cell r="C22">
            <v>32.200000000000003</v>
          </cell>
          <cell r="D22">
            <v>19.3</v>
          </cell>
          <cell r="E22">
            <v>78.041666666666671</v>
          </cell>
          <cell r="F22">
            <v>95</v>
          </cell>
          <cell r="G22">
            <v>49</v>
          </cell>
          <cell r="H22">
            <v>27.720000000000002</v>
          </cell>
          <cell r="I22" t="str">
            <v>NE</v>
          </cell>
          <cell r="J22">
            <v>55.080000000000005</v>
          </cell>
          <cell r="K22">
            <v>24.2</v>
          </cell>
        </row>
        <row r="23">
          <cell r="B23">
            <v>26.016666666666666</v>
          </cell>
          <cell r="C23">
            <v>33.200000000000003</v>
          </cell>
          <cell r="D23">
            <v>20</v>
          </cell>
          <cell r="E23">
            <v>72.5</v>
          </cell>
          <cell r="F23">
            <v>94</v>
          </cell>
          <cell r="G23">
            <v>46</v>
          </cell>
          <cell r="H23">
            <v>16.559999999999999</v>
          </cell>
          <cell r="I23" t="str">
            <v>SO</v>
          </cell>
          <cell r="J23">
            <v>30.96</v>
          </cell>
          <cell r="K23">
            <v>0</v>
          </cell>
        </row>
        <row r="24">
          <cell r="B24">
            <v>24.283333333333335</v>
          </cell>
          <cell r="C24">
            <v>29.5</v>
          </cell>
          <cell r="D24">
            <v>20.7</v>
          </cell>
          <cell r="E24">
            <v>82.166666666666671</v>
          </cell>
          <cell r="F24">
            <v>94</v>
          </cell>
          <cell r="G24">
            <v>61</v>
          </cell>
          <cell r="H24">
            <v>7.9200000000000008</v>
          </cell>
          <cell r="I24" t="str">
            <v>SO</v>
          </cell>
          <cell r="J24">
            <v>30.6</v>
          </cell>
          <cell r="K24">
            <v>0.8</v>
          </cell>
        </row>
        <row r="25">
          <cell r="B25">
            <v>24.995833333333334</v>
          </cell>
          <cell r="C25">
            <v>32.700000000000003</v>
          </cell>
          <cell r="D25">
            <v>21.1</v>
          </cell>
          <cell r="E25">
            <v>78.833333333333329</v>
          </cell>
          <cell r="F25">
            <v>93</v>
          </cell>
          <cell r="G25">
            <v>44</v>
          </cell>
          <cell r="H25">
            <v>8.64</v>
          </cell>
          <cell r="I25" t="str">
            <v>SO</v>
          </cell>
          <cell r="J25">
            <v>29.16</v>
          </cell>
          <cell r="K25">
            <v>0</v>
          </cell>
        </row>
        <row r="26">
          <cell r="B26">
            <v>24.987500000000001</v>
          </cell>
          <cell r="C26">
            <v>32.5</v>
          </cell>
          <cell r="D26">
            <v>19.600000000000001</v>
          </cell>
          <cell r="E26">
            <v>75.875</v>
          </cell>
          <cell r="F26">
            <v>95</v>
          </cell>
          <cell r="G26">
            <v>44</v>
          </cell>
          <cell r="H26">
            <v>12.96</v>
          </cell>
          <cell r="I26" t="str">
            <v>NE</v>
          </cell>
          <cell r="J26">
            <v>24.48</v>
          </cell>
          <cell r="K26">
            <v>0</v>
          </cell>
        </row>
        <row r="27">
          <cell r="B27">
            <v>23.058333333333334</v>
          </cell>
          <cell r="C27">
            <v>30.6</v>
          </cell>
          <cell r="D27">
            <v>19</v>
          </cell>
          <cell r="E27">
            <v>84.625</v>
          </cell>
          <cell r="F27">
            <v>94</v>
          </cell>
          <cell r="G27">
            <v>55</v>
          </cell>
          <cell r="H27">
            <v>14.04</v>
          </cell>
          <cell r="I27" t="str">
            <v>SO</v>
          </cell>
          <cell r="J27">
            <v>52.92</v>
          </cell>
          <cell r="K27">
            <v>9</v>
          </cell>
        </row>
        <row r="28">
          <cell r="B28">
            <v>25.279166666666672</v>
          </cell>
          <cell r="C28">
            <v>32.5</v>
          </cell>
          <cell r="D28">
            <v>20.8</v>
          </cell>
          <cell r="E28">
            <v>79.625</v>
          </cell>
          <cell r="F28">
            <v>94</v>
          </cell>
          <cell r="G28">
            <v>50</v>
          </cell>
          <cell r="H28">
            <v>2.16</v>
          </cell>
          <cell r="I28" t="str">
            <v>NE</v>
          </cell>
          <cell r="J28">
            <v>18.720000000000002</v>
          </cell>
          <cell r="K28">
            <v>0</v>
          </cell>
        </row>
        <row r="29">
          <cell r="B29">
            <v>23.824999999999999</v>
          </cell>
          <cell r="C29">
            <v>28.5</v>
          </cell>
          <cell r="D29">
            <v>21.8</v>
          </cell>
          <cell r="E29">
            <v>85.416666666666671</v>
          </cell>
          <cell r="F29">
            <v>94</v>
          </cell>
          <cell r="G29">
            <v>68</v>
          </cell>
          <cell r="H29">
            <v>9.3600000000000012</v>
          </cell>
          <cell r="I29" t="str">
            <v>NE</v>
          </cell>
          <cell r="J29">
            <v>39.24</v>
          </cell>
          <cell r="K29">
            <v>25.199999999999996</v>
          </cell>
        </row>
        <row r="30">
          <cell r="B30">
            <v>25.058333333333334</v>
          </cell>
          <cell r="C30">
            <v>32.799999999999997</v>
          </cell>
          <cell r="D30">
            <v>19.899999999999999</v>
          </cell>
          <cell r="E30">
            <v>77.541666666666671</v>
          </cell>
          <cell r="F30">
            <v>95</v>
          </cell>
          <cell r="G30">
            <v>38</v>
          </cell>
          <cell r="H30">
            <v>8.2799999999999994</v>
          </cell>
          <cell r="I30" t="str">
            <v>O</v>
          </cell>
          <cell r="J30">
            <v>32.4</v>
          </cell>
          <cell r="K30">
            <v>0</v>
          </cell>
        </row>
        <row r="31">
          <cell r="B31">
            <v>23.966666666666665</v>
          </cell>
          <cell r="C31">
            <v>31.1</v>
          </cell>
          <cell r="D31">
            <v>17.600000000000001</v>
          </cell>
          <cell r="E31">
            <v>60.416666666666664</v>
          </cell>
          <cell r="F31">
            <v>80</v>
          </cell>
          <cell r="G31">
            <v>35</v>
          </cell>
          <cell r="H31">
            <v>7.2</v>
          </cell>
          <cell r="I31" t="str">
            <v>NO</v>
          </cell>
          <cell r="J31">
            <v>27.720000000000002</v>
          </cell>
          <cell r="K31">
            <v>0</v>
          </cell>
        </row>
        <row r="32">
          <cell r="B32">
            <v>22.908333333333335</v>
          </cell>
          <cell r="C32">
            <v>32.5</v>
          </cell>
          <cell r="D32">
            <v>15.7</v>
          </cell>
          <cell r="E32">
            <v>69.208333333333329</v>
          </cell>
          <cell r="F32">
            <v>89</v>
          </cell>
          <cell r="G32">
            <v>41</v>
          </cell>
          <cell r="H32">
            <v>14.04</v>
          </cell>
          <cell r="I32" t="str">
            <v>NE</v>
          </cell>
          <cell r="J32">
            <v>41.04</v>
          </cell>
          <cell r="K32">
            <v>0</v>
          </cell>
        </row>
        <row r="33">
          <cell r="B33">
            <v>22.654166666666669</v>
          </cell>
          <cell r="C33">
            <v>30.9</v>
          </cell>
          <cell r="D33">
            <v>18.5</v>
          </cell>
          <cell r="E33">
            <v>83.041666666666671</v>
          </cell>
          <cell r="F33">
            <v>95</v>
          </cell>
          <cell r="G33">
            <v>49</v>
          </cell>
          <cell r="H33">
            <v>8.64</v>
          </cell>
          <cell r="I33" t="str">
            <v>SO</v>
          </cell>
          <cell r="J33">
            <v>21.96</v>
          </cell>
          <cell r="K33">
            <v>5.2000000000000011</v>
          </cell>
        </row>
        <row r="34">
          <cell r="B34">
            <v>23.345833333333331</v>
          </cell>
          <cell r="C34">
            <v>28.7</v>
          </cell>
          <cell r="D34">
            <v>20</v>
          </cell>
          <cell r="E34">
            <v>83</v>
          </cell>
          <cell r="F34">
            <v>95</v>
          </cell>
          <cell r="G34">
            <v>59</v>
          </cell>
          <cell r="H34">
            <v>6.48</v>
          </cell>
          <cell r="I34" t="str">
            <v>SO</v>
          </cell>
          <cell r="J34">
            <v>19.8</v>
          </cell>
          <cell r="K34">
            <v>0.4</v>
          </cell>
        </row>
        <row r="35">
          <cell r="B35">
            <v>23.8</v>
          </cell>
          <cell r="C35">
            <v>31.1</v>
          </cell>
          <cell r="D35">
            <v>19.7</v>
          </cell>
          <cell r="E35">
            <v>81</v>
          </cell>
          <cell r="F35">
            <v>95</v>
          </cell>
          <cell r="G35">
            <v>53</v>
          </cell>
          <cell r="H35">
            <v>10.08</v>
          </cell>
          <cell r="I35" t="str">
            <v>SO</v>
          </cell>
          <cell r="J35">
            <v>30.240000000000002</v>
          </cell>
          <cell r="K35">
            <v>3.8</v>
          </cell>
        </row>
        <row r="36">
          <cell r="I36" t="str">
            <v>NE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26.625000000000004</v>
          </cell>
          <cell r="C5">
            <v>32.799999999999997</v>
          </cell>
          <cell r="D5">
            <v>22.9</v>
          </cell>
          <cell r="E5">
            <v>79.916666666666671</v>
          </cell>
          <cell r="F5">
            <v>95</v>
          </cell>
          <cell r="G5">
            <v>50</v>
          </cell>
          <cell r="H5">
            <v>12.6</v>
          </cell>
          <cell r="I5" t="str">
            <v>N</v>
          </cell>
          <cell r="J5">
            <v>26.28</v>
          </cell>
          <cell r="K5">
            <v>1</v>
          </cell>
        </row>
        <row r="6">
          <cell r="B6">
            <v>27.558333333333326</v>
          </cell>
          <cell r="C6">
            <v>32.9</v>
          </cell>
          <cell r="D6">
            <v>24</v>
          </cell>
          <cell r="E6">
            <v>75.625</v>
          </cell>
          <cell r="F6">
            <v>90</v>
          </cell>
          <cell r="G6">
            <v>57</v>
          </cell>
          <cell r="H6">
            <v>10.8</v>
          </cell>
          <cell r="I6" t="str">
            <v>N</v>
          </cell>
          <cell r="J6">
            <v>40.32</v>
          </cell>
          <cell r="K6">
            <v>0.4</v>
          </cell>
        </row>
        <row r="7">
          <cell r="B7">
            <v>25.662499999999994</v>
          </cell>
          <cell r="C7">
            <v>33.200000000000003</v>
          </cell>
          <cell r="D7">
            <v>22.7</v>
          </cell>
          <cell r="E7">
            <v>79.708333333333329</v>
          </cell>
          <cell r="F7">
            <v>92</v>
          </cell>
          <cell r="G7">
            <v>51</v>
          </cell>
          <cell r="H7">
            <v>20.52</v>
          </cell>
          <cell r="I7" t="str">
            <v>SE</v>
          </cell>
          <cell r="J7">
            <v>61.92</v>
          </cell>
          <cell r="K7">
            <v>0.60000000000000009</v>
          </cell>
        </row>
        <row r="8">
          <cell r="B8">
            <v>26.641666666666666</v>
          </cell>
          <cell r="C8">
            <v>34.5</v>
          </cell>
          <cell r="D8">
            <v>22.4</v>
          </cell>
          <cell r="E8">
            <v>79.5</v>
          </cell>
          <cell r="F8">
            <v>94</v>
          </cell>
          <cell r="G8">
            <v>49</v>
          </cell>
          <cell r="H8">
            <v>11.879999999999999</v>
          </cell>
          <cell r="I8" t="str">
            <v>N</v>
          </cell>
          <cell r="J8">
            <v>32.4</v>
          </cell>
          <cell r="K8">
            <v>0</v>
          </cell>
        </row>
        <row r="9">
          <cell r="B9">
            <v>26.016666666666669</v>
          </cell>
          <cell r="C9">
            <v>31.8</v>
          </cell>
          <cell r="D9">
            <v>22.9</v>
          </cell>
          <cell r="E9">
            <v>76.75</v>
          </cell>
          <cell r="F9">
            <v>92</v>
          </cell>
          <cell r="G9">
            <v>50</v>
          </cell>
          <cell r="H9">
            <v>15.840000000000002</v>
          </cell>
          <cell r="I9" t="str">
            <v>NE</v>
          </cell>
          <cell r="J9">
            <v>43.56</v>
          </cell>
          <cell r="K9">
            <v>1.4</v>
          </cell>
        </row>
        <row r="10">
          <cell r="B10">
            <v>27.099999999999994</v>
          </cell>
          <cell r="C10">
            <v>34.200000000000003</v>
          </cell>
          <cell r="D10">
            <v>23.3</v>
          </cell>
          <cell r="E10">
            <v>75</v>
          </cell>
          <cell r="F10">
            <v>92</v>
          </cell>
          <cell r="G10">
            <v>44</v>
          </cell>
          <cell r="H10">
            <v>7.9200000000000008</v>
          </cell>
          <cell r="I10" t="str">
            <v>O</v>
          </cell>
          <cell r="J10">
            <v>21.6</v>
          </cell>
          <cell r="K10">
            <v>0</v>
          </cell>
        </row>
        <row r="11">
          <cell r="B11">
            <v>28.033333333333328</v>
          </cell>
          <cell r="C11">
            <v>33.700000000000003</v>
          </cell>
          <cell r="D11">
            <v>23.2</v>
          </cell>
          <cell r="E11">
            <v>70.416666666666671</v>
          </cell>
          <cell r="F11">
            <v>90</v>
          </cell>
          <cell r="G11">
            <v>44</v>
          </cell>
          <cell r="H11">
            <v>10.08</v>
          </cell>
          <cell r="I11" t="str">
            <v>N</v>
          </cell>
          <cell r="J11">
            <v>26.28</v>
          </cell>
          <cell r="K11">
            <v>0</v>
          </cell>
        </row>
        <row r="12">
          <cell r="B12">
            <v>29.329166666666666</v>
          </cell>
          <cell r="C12">
            <v>36.200000000000003</v>
          </cell>
          <cell r="D12">
            <v>23.2</v>
          </cell>
          <cell r="E12">
            <v>67.416666666666671</v>
          </cell>
          <cell r="F12">
            <v>92</v>
          </cell>
          <cell r="G12">
            <v>34</v>
          </cell>
          <cell r="H12">
            <v>10.08</v>
          </cell>
          <cell r="I12" t="str">
            <v>N</v>
          </cell>
          <cell r="J12">
            <v>23.400000000000002</v>
          </cell>
          <cell r="K12">
            <v>0</v>
          </cell>
        </row>
        <row r="13">
          <cell r="B13">
            <v>29.729166666666661</v>
          </cell>
          <cell r="C13">
            <v>36.299999999999997</v>
          </cell>
          <cell r="D13">
            <v>23.9</v>
          </cell>
          <cell r="E13">
            <v>65.791666666666671</v>
          </cell>
          <cell r="F13">
            <v>90</v>
          </cell>
          <cell r="G13">
            <v>38</v>
          </cell>
          <cell r="H13">
            <v>15.120000000000001</v>
          </cell>
          <cell r="I13" t="str">
            <v>N</v>
          </cell>
          <cell r="J13">
            <v>35.28</v>
          </cell>
          <cell r="K13">
            <v>0</v>
          </cell>
        </row>
        <row r="14">
          <cell r="B14">
            <v>30.354166666666668</v>
          </cell>
          <cell r="C14">
            <v>36.5</v>
          </cell>
          <cell r="D14">
            <v>23.3</v>
          </cell>
          <cell r="E14">
            <v>62.541666666666664</v>
          </cell>
          <cell r="F14">
            <v>91</v>
          </cell>
          <cell r="G14">
            <v>34</v>
          </cell>
          <cell r="H14">
            <v>11.16</v>
          </cell>
          <cell r="I14" t="str">
            <v>N</v>
          </cell>
          <cell r="J14">
            <v>29.16</v>
          </cell>
          <cell r="K14">
            <v>0</v>
          </cell>
        </row>
        <row r="15">
          <cell r="B15">
            <v>30.583333333333332</v>
          </cell>
          <cell r="C15">
            <v>36.700000000000003</v>
          </cell>
          <cell r="D15">
            <v>24.5</v>
          </cell>
          <cell r="E15">
            <v>63.75</v>
          </cell>
          <cell r="F15">
            <v>90</v>
          </cell>
          <cell r="G15">
            <v>34</v>
          </cell>
          <cell r="H15">
            <v>6.84</v>
          </cell>
          <cell r="I15" t="str">
            <v>N</v>
          </cell>
          <cell r="J15">
            <v>26.64</v>
          </cell>
          <cell r="K15">
            <v>0</v>
          </cell>
        </row>
        <row r="16">
          <cell r="B16">
            <v>25.837500000000002</v>
          </cell>
          <cell r="C16">
            <v>33.1</v>
          </cell>
          <cell r="D16">
            <v>22.1</v>
          </cell>
          <cell r="E16">
            <v>79.5</v>
          </cell>
          <cell r="F16">
            <v>95</v>
          </cell>
          <cell r="G16">
            <v>54</v>
          </cell>
          <cell r="H16">
            <v>17.64</v>
          </cell>
          <cell r="I16" t="str">
            <v>S</v>
          </cell>
          <cell r="J16">
            <v>39.96</v>
          </cell>
          <cell r="K16">
            <v>25.4</v>
          </cell>
        </row>
        <row r="17">
          <cell r="B17">
            <v>26.370833333333337</v>
          </cell>
          <cell r="C17">
            <v>33.799999999999997</v>
          </cell>
          <cell r="D17">
            <v>22</v>
          </cell>
          <cell r="E17">
            <v>78.791666666666671</v>
          </cell>
          <cell r="F17">
            <v>95</v>
          </cell>
          <cell r="G17">
            <v>46</v>
          </cell>
          <cell r="H17">
            <v>6.48</v>
          </cell>
          <cell r="I17" t="str">
            <v>S</v>
          </cell>
          <cell r="J17">
            <v>25.92</v>
          </cell>
          <cell r="K17">
            <v>0</v>
          </cell>
        </row>
        <row r="18">
          <cell r="B18">
            <v>28.695833333333336</v>
          </cell>
          <cell r="C18">
            <v>35.1</v>
          </cell>
          <cell r="D18">
            <v>24.4</v>
          </cell>
          <cell r="E18">
            <v>73.666666666666671</v>
          </cell>
          <cell r="F18">
            <v>91</v>
          </cell>
          <cell r="G18">
            <v>42</v>
          </cell>
          <cell r="H18">
            <v>8.2799999999999994</v>
          </cell>
          <cell r="I18" t="str">
            <v>N</v>
          </cell>
          <cell r="J18">
            <v>20.16</v>
          </cell>
          <cell r="K18">
            <v>0</v>
          </cell>
        </row>
        <row r="19">
          <cell r="B19">
            <v>28.358333333333338</v>
          </cell>
          <cell r="C19">
            <v>34.5</v>
          </cell>
          <cell r="D19">
            <v>24.1</v>
          </cell>
          <cell r="E19">
            <v>75.791666666666671</v>
          </cell>
          <cell r="F19">
            <v>92</v>
          </cell>
          <cell r="G19">
            <v>48</v>
          </cell>
          <cell r="H19">
            <v>13.32</v>
          </cell>
          <cell r="I19" t="str">
            <v>N</v>
          </cell>
          <cell r="J19">
            <v>30.6</v>
          </cell>
          <cell r="K19">
            <v>0</v>
          </cell>
        </row>
        <row r="20">
          <cell r="B20">
            <v>27.933333333333334</v>
          </cell>
          <cell r="C20">
            <v>33.5</v>
          </cell>
          <cell r="D20">
            <v>24.6</v>
          </cell>
          <cell r="E20">
            <v>77.5</v>
          </cell>
          <cell r="F20">
            <v>93</v>
          </cell>
          <cell r="G20">
            <v>54</v>
          </cell>
          <cell r="H20">
            <v>11.520000000000001</v>
          </cell>
          <cell r="I20" t="str">
            <v>O</v>
          </cell>
          <cell r="J20">
            <v>29.880000000000003</v>
          </cell>
          <cell r="K20">
            <v>0</v>
          </cell>
        </row>
        <row r="21">
          <cell r="B21">
            <v>28.120833333333341</v>
          </cell>
          <cell r="C21">
            <v>33.4</v>
          </cell>
          <cell r="D21">
            <v>24.1</v>
          </cell>
          <cell r="E21">
            <v>76.458333333333329</v>
          </cell>
          <cell r="F21">
            <v>92</v>
          </cell>
          <cell r="G21">
            <v>55</v>
          </cell>
          <cell r="H21">
            <v>8.2799999999999994</v>
          </cell>
          <cell r="I21" t="str">
            <v>S</v>
          </cell>
          <cell r="J21">
            <v>24.12</v>
          </cell>
          <cell r="K21">
            <v>0</v>
          </cell>
        </row>
        <row r="22">
          <cell r="B22">
            <v>27.420833333333334</v>
          </cell>
          <cell r="C22">
            <v>34.4</v>
          </cell>
          <cell r="D22">
            <v>22.5</v>
          </cell>
          <cell r="E22">
            <v>75.791666666666671</v>
          </cell>
          <cell r="F22">
            <v>95</v>
          </cell>
          <cell r="G22">
            <v>40</v>
          </cell>
          <cell r="H22">
            <v>12.6</v>
          </cell>
          <cell r="I22" t="str">
            <v>SE</v>
          </cell>
          <cell r="J22">
            <v>34.56</v>
          </cell>
          <cell r="K22">
            <v>9.4</v>
          </cell>
        </row>
        <row r="23">
          <cell r="B23">
            <v>28.170833333333331</v>
          </cell>
          <cell r="C23">
            <v>34.1</v>
          </cell>
          <cell r="D23">
            <v>23</v>
          </cell>
          <cell r="E23">
            <v>68.5</v>
          </cell>
          <cell r="F23">
            <v>90</v>
          </cell>
          <cell r="G23">
            <v>45</v>
          </cell>
          <cell r="H23">
            <v>13.68</v>
          </cell>
          <cell r="I23" t="str">
            <v>NE</v>
          </cell>
          <cell r="J23">
            <v>22.68</v>
          </cell>
          <cell r="K23">
            <v>0</v>
          </cell>
        </row>
        <row r="24">
          <cell r="B24">
            <v>26.458333333333332</v>
          </cell>
          <cell r="C24">
            <v>32.1</v>
          </cell>
          <cell r="D24">
            <v>22.4</v>
          </cell>
          <cell r="E24">
            <v>79.25</v>
          </cell>
          <cell r="F24">
            <v>94</v>
          </cell>
          <cell r="G24">
            <v>53</v>
          </cell>
          <cell r="H24">
            <v>15.48</v>
          </cell>
          <cell r="I24" t="str">
            <v>NE</v>
          </cell>
          <cell r="J24">
            <v>35.28</v>
          </cell>
          <cell r="K24">
            <v>9.7999999999999989</v>
          </cell>
        </row>
        <row r="25">
          <cell r="B25">
            <v>25.833333333333339</v>
          </cell>
          <cell r="C25">
            <v>31.2</v>
          </cell>
          <cell r="D25">
            <v>22.7</v>
          </cell>
          <cell r="E25">
            <v>80.541666666666671</v>
          </cell>
          <cell r="F25">
            <v>94</v>
          </cell>
          <cell r="G25">
            <v>55</v>
          </cell>
          <cell r="H25">
            <v>12.96</v>
          </cell>
          <cell r="I25" t="str">
            <v>N</v>
          </cell>
          <cell r="J25">
            <v>35.64</v>
          </cell>
          <cell r="K25">
            <v>1.2</v>
          </cell>
        </row>
        <row r="26">
          <cell r="B26">
            <v>25.458333333333339</v>
          </cell>
          <cell r="C26">
            <v>32.299999999999997</v>
          </cell>
          <cell r="D26">
            <v>20.7</v>
          </cell>
          <cell r="E26">
            <v>79.291666666666671</v>
          </cell>
          <cell r="F26">
            <v>95</v>
          </cell>
          <cell r="G26">
            <v>50</v>
          </cell>
          <cell r="H26">
            <v>10.44</v>
          </cell>
          <cell r="I26" t="str">
            <v>S</v>
          </cell>
          <cell r="J26">
            <v>24.12</v>
          </cell>
          <cell r="K26">
            <v>8.6</v>
          </cell>
        </row>
        <row r="27">
          <cell r="B27">
            <v>26.754166666666666</v>
          </cell>
          <cell r="C27">
            <v>32.4</v>
          </cell>
          <cell r="D27">
            <v>22.6</v>
          </cell>
          <cell r="E27">
            <v>78.291666666666671</v>
          </cell>
          <cell r="F27">
            <v>94</v>
          </cell>
          <cell r="G27">
            <v>54</v>
          </cell>
          <cell r="H27">
            <v>11.16</v>
          </cell>
          <cell r="I27" t="str">
            <v>NE</v>
          </cell>
          <cell r="J27">
            <v>21.6</v>
          </cell>
          <cell r="K27">
            <v>0.6</v>
          </cell>
        </row>
        <row r="28">
          <cell r="B28">
            <v>27.083333333333329</v>
          </cell>
          <cell r="C28">
            <v>32</v>
          </cell>
          <cell r="D28">
            <v>23.7</v>
          </cell>
          <cell r="E28">
            <v>76.541666666666671</v>
          </cell>
          <cell r="F28">
            <v>92</v>
          </cell>
          <cell r="G28">
            <v>54</v>
          </cell>
          <cell r="H28">
            <v>12.96</v>
          </cell>
          <cell r="I28" t="str">
            <v>NE</v>
          </cell>
          <cell r="J28">
            <v>38.519999999999996</v>
          </cell>
          <cell r="K28">
            <v>0</v>
          </cell>
        </row>
        <row r="29">
          <cell r="B29">
            <v>25.508333333333336</v>
          </cell>
          <cell r="C29">
            <v>31.8</v>
          </cell>
          <cell r="D29">
            <v>22.8</v>
          </cell>
          <cell r="E29">
            <v>81.083333333333329</v>
          </cell>
          <cell r="F29">
            <v>95</v>
          </cell>
          <cell r="G29">
            <v>55</v>
          </cell>
          <cell r="H29">
            <v>14.04</v>
          </cell>
          <cell r="I29" t="str">
            <v>O</v>
          </cell>
          <cell r="J29">
            <v>29.52</v>
          </cell>
          <cell r="K29">
            <v>30.8</v>
          </cell>
        </row>
        <row r="30">
          <cell r="B30">
            <v>25.908333333333335</v>
          </cell>
          <cell r="C30">
            <v>32.4</v>
          </cell>
          <cell r="D30">
            <v>22.4</v>
          </cell>
          <cell r="E30">
            <v>82.458333333333329</v>
          </cell>
          <cell r="F30">
            <v>95</v>
          </cell>
          <cell r="G30">
            <v>52</v>
          </cell>
          <cell r="H30">
            <v>7.9200000000000008</v>
          </cell>
          <cell r="I30" t="str">
            <v>S</v>
          </cell>
          <cell r="J30">
            <v>16.559999999999999</v>
          </cell>
          <cell r="K30">
            <v>0.2</v>
          </cell>
        </row>
        <row r="31">
          <cell r="B31">
            <v>26.079166666666669</v>
          </cell>
          <cell r="C31">
            <v>31.9</v>
          </cell>
          <cell r="D31">
            <v>20.100000000000001</v>
          </cell>
          <cell r="E31">
            <v>57.375</v>
          </cell>
          <cell r="F31">
            <v>79</v>
          </cell>
          <cell r="G31">
            <v>34</v>
          </cell>
          <cell r="H31">
            <v>10.8</v>
          </cell>
          <cell r="I31" t="str">
            <v>S</v>
          </cell>
          <cell r="J31">
            <v>27</v>
          </cell>
          <cell r="K31">
            <v>0</v>
          </cell>
        </row>
        <row r="32">
          <cell r="B32">
            <v>25.604166666666668</v>
          </cell>
          <cell r="C32">
            <v>33.299999999999997</v>
          </cell>
          <cell r="D32">
            <v>18.100000000000001</v>
          </cell>
          <cell r="E32">
            <v>59.25</v>
          </cell>
          <cell r="F32">
            <v>89</v>
          </cell>
          <cell r="G32">
            <v>35</v>
          </cell>
          <cell r="H32">
            <v>7.5600000000000005</v>
          </cell>
          <cell r="I32" t="str">
            <v>S</v>
          </cell>
          <cell r="J32">
            <v>17.64</v>
          </cell>
          <cell r="K32">
            <v>0</v>
          </cell>
        </row>
        <row r="33">
          <cell r="B33">
            <v>24.429166666666671</v>
          </cell>
          <cell r="C33">
            <v>29.7</v>
          </cell>
          <cell r="D33">
            <v>21.7</v>
          </cell>
          <cell r="E33">
            <v>84</v>
          </cell>
          <cell r="F33">
            <v>93</v>
          </cell>
          <cell r="G33">
            <v>58</v>
          </cell>
          <cell r="H33">
            <v>7.9200000000000008</v>
          </cell>
          <cell r="I33" t="str">
            <v>O</v>
          </cell>
          <cell r="J33">
            <v>25.56</v>
          </cell>
          <cell r="K33">
            <v>2.6</v>
          </cell>
        </row>
        <row r="34">
          <cell r="B34">
            <v>25.058333333333326</v>
          </cell>
          <cell r="C34">
            <v>32.299999999999997</v>
          </cell>
          <cell r="D34">
            <v>21.6</v>
          </cell>
          <cell r="E34">
            <v>82.666666666666671</v>
          </cell>
          <cell r="F34">
            <v>94</v>
          </cell>
          <cell r="G34">
            <v>54</v>
          </cell>
          <cell r="H34">
            <v>8.64</v>
          </cell>
          <cell r="I34" t="str">
            <v>S</v>
          </cell>
          <cell r="J34">
            <v>28.8</v>
          </cell>
          <cell r="K34">
            <v>4.8</v>
          </cell>
        </row>
        <row r="35">
          <cell r="B35">
            <v>25.208333333333332</v>
          </cell>
          <cell r="C35">
            <v>31.2</v>
          </cell>
          <cell r="D35">
            <v>21.9</v>
          </cell>
          <cell r="E35">
            <v>83.458333333333329</v>
          </cell>
          <cell r="F35">
            <v>94</v>
          </cell>
          <cell r="G35">
            <v>57</v>
          </cell>
          <cell r="H35">
            <v>12.24</v>
          </cell>
          <cell r="I35" t="str">
            <v>NE</v>
          </cell>
          <cell r="J35">
            <v>39.24</v>
          </cell>
          <cell r="K35">
            <v>7</v>
          </cell>
        </row>
        <row r="36">
          <cell r="I36" t="str">
            <v>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27.633333333333336</v>
          </cell>
          <cell r="C5">
            <v>34.5</v>
          </cell>
          <cell r="D5">
            <v>23.8</v>
          </cell>
          <cell r="E5">
            <v>75.25</v>
          </cell>
          <cell r="F5">
            <v>94</v>
          </cell>
          <cell r="G5">
            <v>44</v>
          </cell>
          <cell r="H5">
            <v>18</v>
          </cell>
          <cell r="I5" t="str">
            <v>N</v>
          </cell>
          <cell r="J5">
            <v>33.840000000000003</v>
          </cell>
          <cell r="K5">
            <v>0</v>
          </cell>
        </row>
        <row r="6">
          <cell r="B6">
            <v>27.829166666666666</v>
          </cell>
          <cell r="C6">
            <v>33.6</v>
          </cell>
          <cell r="D6">
            <v>24.6</v>
          </cell>
          <cell r="E6">
            <v>75.458333333333329</v>
          </cell>
          <cell r="F6">
            <v>87</v>
          </cell>
          <cell r="G6">
            <v>53</v>
          </cell>
          <cell r="H6">
            <v>13.32</v>
          </cell>
          <cell r="I6" t="str">
            <v>NO</v>
          </cell>
          <cell r="J6">
            <v>30.240000000000002</v>
          </cell>
          <cell r="K6">
            <v>0</v>
          </cell>
        </row>
        <row r="7">
          <cell r="B7">
            <v>27.862500000000001</v>
          </cell>
          <cell r="C7">
            <v>35.299999999999997</v>
          </cell>
          <cell r="D7">
            <v>22.8</v>
          </cell>
          <cell r="E7">
            <v>77.708333333333329</v>
          </cell>
          <cell r="F7">
            <v>96</v>
          </cell>
          <cell r="G7">
            <v>46</v>
          </cell>
          <cell r="H7">
            <v>18.720000000000002</v>
          </cell>
          <cell r="I7" t="str">
            <v>NO</v>
          </cell>
          <cell r="J7">
            <v>33.480000000000004</v>
          </cell>
          <cell r="K7">
            <v>0</v>
          </cell>
        </row>
        <row r="8">
          <cell r="B8">
            <v>28.641666666666666</v>
          </cell>
          <cell r="C8">
            <v>35.299999999999997</v>
          </cell>
          <cell r="D8">
            <v>23.3</v>
          </cell>
          <cell r="E8">
            <v>74.375</v>
          </cell>
          <cell r="F8">
            <v>95</v>
          </cell>
          <cell r="G8">
            <v>46</v>
          </cell>
          <cell r="H8">
            <v>18.720000000000002</v>
          </cell>
          <cell r="I8" t="str">
            <v>N</v>
          </cell>
          <cell r="J8">
            <v>37.080000000000005</v>
          </cell>
          <cell r="K8">
            <v>0</v>
          </cell>
        </row>
        <row r="9">
          <cell r="B9">
            <v>26.041666666666671</v>
          </cell>
          <cell r="C9">
            <v>35.200000000000003</v>
          </cell>
          <cell r="D9">
            <v>21.9</v>
          </cell>
          <cell r="E9">
            <v>80.125</v>
          </cell>
          <cell r="F9">
            <v>92</v>
          </cell>
          <cell r="G9">
            <v>47</v>
          </cell>
          <cell r="H9">
            <v>23.400000000000002</v>
          </cell>
          <cell r="I9" t="str">
            <v>N</v>
          </cell>
          <cell r="J9">
            <v>86.4</v>
          </cell>
          <cell r="K9">
            <v>22.2</v>
          </cell>
        </row>
        <row r="10">
          <cell r="B10">
            <v>27.887499999999992</v>
          </cell>
          <cell r="C10">
            <v>35.4</v>
          </cell>
          <cell r="D10">
            <v>23.6</v>
          </cell>
          <cell r="E10">
            <v>74.875</v>
          </cell>
          <cell r="F10">
            <v>94</v>
          </cell>
          <cell r="G10">
            <v>40</v>
          </cell>
          <cell r="H10">
            <v>9.3600000000000012</v>
          </cell>
          <cell r="I10" t="str">
            <v>N</v>
          </cell>
          <cell r="J10">
            <v>20.16</v>
          </cell>
          <cell r="K10">
            <v>0.2</v>
          </cell>
        </row>
        <row r="11">
          <cell r="B11">
            <v>28.5</v>
          </cell>
          <cell r="C11">
            <v>35.4</v>
          </cell>
          <cell r="D11">
            <v>22.4</v>
          </cell>
          <cell r="E11">
            <v>68.833333333333329</v>
          </cell>
          <cell r="F11">
            <v>94</v>
          </cell>
          <cell r="G11">
            <v>40</v>
          </cell>
          <cell r="H11">
            <v>21.6</v>
          </cell>
          <cell r="I11" t="str">
            <v>N</v>
          </cell>
          <cell r="J11">
            <v>47.88</v>
          </cell>
          <cell r="K11">
            <v>0</v>
          </cell>
        </row>
        <row r="12">
          <cell r="B12">
            <v>29.958333333333332</v>
          </cell>
          <cell r="C12">
            <v>38.200000000000003</v>
          </cell>
          <cell r="D12">
            <v>23.3</v>
          </cell>
          <cell r="E12">
            <v>67.916666666666671</v>
          </cell>
          <cell r="F12">
            <v>94</v>
          </cell>
          <cell r="G12">
            <v>32</v>
          </cell>
          <cell r="H12">
            <v>15.840000000000002</v>
          </cell>
          <cell r="I12" t="str">
            <v>NO</v>
          </cell>
          <cell r="J12">
            <v>27.36</v>
          </cell>
          <cell r="K12">
            <v>0</v>
          </cell>
        </row>
        <row r="13">
          <cell r="B13">
            <v>30.562499999999996</v>
          </cell>
          <cell r="C13">
            <v>36.299999999999997</v>
          </cell>
          <cell r="D13">
            <v>25.4</v>
          </cell>
          <cell r="E13">
            <v>64.291666666666671</v>
          </cell>
          <cell r="F13">
            <v>86</v>
          </cell>
          <cell r="G13">
            <v>39</v>
          </cell>
          <cell r="H13">
            <v>22.68</v>
          </cell>
          <cell r="I13" t="str">
            <v>NO</v>
          </cell>
          <cell r="J13">
            <v>38.880000000000003</v>
          </cell>
          <cell r="K13">
            <v>0</v>
          </cell>
        </row>
        <row r="14">
          <cell r="B14">
            <v>29.883333333333336</v>
          </cell>
          <cell r="C14">
            <v>36.799999999999997</v>
          </cell>
          <cell r="D14">
            <v>22.9</v>
          </cell>
          <cell r="E14">
            <v>66.666666666666671</v>
          </cell>
          <cell r="F14">
            <v>94</v>
          </cell>
          <cell r="G14">
            <v>37</v>
          </cell>
          <cell r="H14">
            <v>16.920000000000002</v>
          </cell>
          <cell r="I14" t="str">
            <v>NO</v>
          </cell>
          <cell r="J14">
            <v>36.36</v>
          </cell>
          <cell r="K14">
            <v>0</v>
          </cell>
        </row>
        <row r="15">
          <cell r="B15">
            <v>29.554166666666671</v>
          </cell>
          <cell r="C15">
            <v>37</v>
          </cell>
          <cell r="D15">
            <v>23.9</v>
          </cell>
          <cell r="E15">
            <v>68.708333333333329</v>
          </cell>
          <cell r="F15">
            <v>94</v>
          </cell>
          <cell r="G15">
            <v>36</v>
          </cell>
          <cell r="H15">
            <v>20.88</v>
          </cell>
          <cell r="I15" t="str">
            <v>NO</v>
          </cell>
          <cell r="J15">
            <v>44.64</v>
          </cell>
          <cell r="K15">
            <v>0</v>
          </cell>
        </row>
        <row r="16">
          <cell r="B16">
            <v>26.866666666666664</v>
          </cell>
          <cell r="C16">
            <v>34.299999999999997</v>
          </cell>
          <cell r="D16">
            <v>23.8</v>
          </cell>
          <cell r="E16">
            <v>79.416666666666671</v>
          </cell>
          <cell r="F16">
            <v>93</v>
          </cell>
          <cell r="G16">
            <v>51</v>
          </cell>
          <cell r="H16">
            <v>22.32</v>
          </cell>
          <cell r="I16" t="str">
            <v>SO</v>
          </cell>
          <cell r="J16">
            <v>63.360000000000007</v>
          </cell>
          <cell r="K16">
            <v>4</v>
          </cell>
        </row>
        <row r="17">
          <cell r="B17">
            <v>27.937499999999996</v>
          </cell>
          <cell r="C17">
            <v>35.700000000000003</v>
          </cell>
          <cell r="D17">
            <v>23.3</v>
          </cell>
          <cell r="E17">
            <v>76.166666666666671</v>
          </cell>
          <cell r="F17">
            <v>95</v>
          </cell>
          <cell r="G17">
            <v>39</v>
          </cell>
          <cell r="H17">
            <v>9.3600000000000012</v>
          </cell>
          <cell r="I17" t="str">
            <v>O</v>
          </cell>
          <cell r="J17">
            <v>24.840000000000003</v>
          </cell>
          <cell r="K17">
            <v>0</v>
          </cell>
        </row>
        <row r="18">
          <cell r="B18">
            <v>27.645833333333332</v>
          </cell>
          <cell r="C18">
            <v>34.200000000000003</v>
          </cell>
          <cell r="D18">
            <v>23.7</v>
          </cell>
          <cell r="E18">
            <v>78.25</v>
          </cell>
          <cell r="F18">
            <v>91</v>
          </cell>
          <cell r="G18">
            <v>54</v>
          </cell>
          <cell r="H18">
            <v>18</v>
          </cell>
          <cell r="I18" t="str">
            <v>NO</v>
          </cell>
          <cell r="J18">
            <v>60.839999999999996</v>
          </cell>
          <cell r="K18">
            <v>4</v>
          </cell>
        </row>
        <row r="19">
          <cell r="B19">
            <v>28.762499999999999</v>
          </cell>
          <cell r="C19">
            <v>34.9</v>
          </cell>
          <cell r="D19">
            <v>24.1</v>
          </cell>
          <cell r="E19">
            <v>74.541666666666671</v>
          </cell>
          <cell r="F19">
            <v>93</v>
          </cell>
          <cell r="G19">
            <v>45</v>
          </cell>
          <cell r="H19">
            <v>15.48</v>
          </cell>
          <cell r="I19" t="str">
            <v>N</v>
          </cell>
          <cell r="J19">
            <v>32.4</v>
          </cell>
          <cell r="K19">
            <v>0</v>
          </cell>
        </row>
        <row r="20">
          <cell r="B20">
            <v>29.145833333333332</v>
          </cell>
          <cell r="C20">
            <v>35.299999999999997</v>
          </cell>
          <cell r="D20">
            <v>24.1</v>
          </cell>
          <cell r="E20">
            <v>72.25</v>
          </cell>
          <cell r="F20">
            <v>91</v>
          </cell>
          <cell r="G20">
            <v>44</v>
          </cell>
          <cell r="H20">
            <v>11.879999999999999</v>
          </cell>
          <cell r="I20" t="str">
            <v>NO</v>
          </cell>
          <cell r="J20">
            <v>35.64</v>
          </cell>
          <cell r="K20">
            <v>0</v>
          </cell>
        </row>
        <row r="21">
          <cell r="B21">
            <v>29.429166666666671</v>
          </cell>
          <cell r="C21">
            <v>36.6</v>
          </cell>
          <cell r="D21">
            <v>24.6</v>
          </cell>
          <cell r="E21">
            <v>73.583333333333329</v>
          </cell>
          <cell r="F21">
            <v>92</v>
          </cell>
          <cell r="G21">
            <v>43</v>
          </cell>
          <cell r="H21">
            <v>19.440000000000001</v>
          </cell>
          <cell r="I21" t="str">
            <v>N</v>
          </cell>
          <cell r="J21">
            <v>49.32</v>
          </cell>
          <cell r="K21">
            <v>7.8</v>
          </cell>
        </row>
        <row r="22">
          <cell r="B22">
            <v>27.400000000000006</v>
          </cell>
          <cell r="C22">
            <v>34.4</v>
          </cell>
          <cell r="D22">
            <v>22.5</v>
          </cell>
          <cell r="E22">
            <v>78.666666666666671</v>
          </cell>
          <cell r="F22">
            <v>96</v>
          </cell>
          <cell r="G22">
            <v>47</v>
          </cell>
          <cell r="H22">
            <v>10.8</v>
          </cell>
          <cell r="I22" t="str">
            <v>NO</v>
          </cell>
          <cell r="J22">
            <v>35.28</v>
          </cell>
          <cell r="K22">
            <v>43.000000000000007</v>
          </cell>
        </row>
        <row r="23">
          <cell r="B23">
            <v>27.600000000000005</v>
          </cell>
          <cell r="C23">
            <v>33.9</v>
          </cell>
          <cell r="D23">
            <v>24</v>
          </cell>
          <cell r="E23">
            <v>77.166666666666671</v>
          </cell>
          <cell r="F23">
            <v>94</v>
          </cell>
          <cell r="G23">
            <v>47</v>
          </cell>
          <cell r="H23">
            <v>24.48</v>
          </cell>
          <cell r="I23" t="str">
            <v>NE</v>
          </cell>
          <cell r="J23">
            <v>39.24</v>
          </cell>
          <cell r="K23">
            <v>10.4</v>
          </cell>
        </row>
        <row r="24">
          <cell r="B24">
            <v>26.437499999999996</v>
          </cell>
          <cell r="C24">
            <v>31.8</v>
          </cell>
          <cell r="D24">
            <v>23.4</v>
          </cell>
          <cell r="E24">
            <v>82.666666666666671</v>
          </cell>
          <cell r="F24">
            <v>95</v>
          </cell>
          <cell r="G24">
            <v>60</v>
          </cell>
          <cell r="H24">
            <v>21.96</v>
          </cell>
          <cell r="I24" t="str">
            <v>N</v>
          </cell>
          <cell r="J24">
            <v>41.4</v>
          </cell>
          <cell r="K24">
            <v>16</v>
          </cell>
        </row>
        <row r="25">
          <cell r="B25">
            <v>25.216666666666669</v>
          </cell>
          <cell r="C25">
            <v>30.8</v>
          </cell>
          <cell r="D25">
            <v>22.7</v>
          </cell>
          <cell r="E25">
            <v>85.625</v>
          </cell>
          <cell r="F25">
            <v>95</v>
          </cell>
          <cell r="G25">
            <v>61</v>
          </cell>
          <cell r="H25">
            <v>17.28</v>
          </cell>
          <cell r="I25" t="str">
            <v>NE</v>
          </cell>
          <cell r="J25">
            <v>34.200000000000003</v>
          </cell>
          <cell r="K25">
            <v>1</v>
          </cell>
        </row>
        <row r="26">
          <cell r="B26">
            <v>25.979166666666661</v>
          </cell>
          <cell r="C26">
            <v>33.200000000000003</v>
          </cell>
          <cell r="D26">
            <v>21.5</v>
          </cell>
          <cell r="E26">
            <v>80.666666666666671</v>
          </cell>
          <cell r="F26">
            <v>96</v>
          </cell>
          <cell r="G26">
            <v>49</v>
          </cell>
          <cell r="H26">
            <v>16.920000000000002</v>
          </cell>
          <cell r="I26" t="str">
            <v>NO</v>
          </cell>
          <cell r="J26">
            <v>28.44</v>
          </cell>
          <cell r="K26">
            <v>2.4</v>
          </cell>
        </row>
        <row r="27">
          <cell r="B27">
            <v>26.083333333333332</v>
          </cell>
          <cell r="C27">
            <v>33</v>
          </cell>
          <cell r="D27">
            <v>21.8</v>
          </cell>
          <cell r="E27">
            <v>83.375</v>
          </cell>
          <cell r="F27">
            <v>95</v>
          </cell>
          <cell r="G27">
            <v>55</v>
          </cell>
          <cell r="H27">
            <v>18</v>
          </cell>
          <cell r="I27" t="str">
            <v>N</v>
          </cell>
          <cell r="J27">
            <v>34.56</v>
          </cell>
          <cell r="K27">
            <v>24.8</v>
          </cell>
        </row>
        <row r="28">
          <cell r="B28">
            <v>26.645833333333332</v>
          </cell>
          <cell r="C28">
            <v>33.200000000000003</v>
          </cell>
          <cell r="D28">
            <v>23.1</v>
          </cell>
          <cell r="E28">
            <v>81.833333333333329</v>
          </cell>
          <cell r="F28">
            <v>95</v>
          </cell>
          <cell r="G28">
            <v>55</v>
          </cell>
          <cell r="H28">
            <v>15.120000000000001</v>
          </cell>
          <cell r="I28" t="str">
            <v>N</v>
          </cell>
          <cell r="J28">
            <v>43.56</v>
          </cell>
          <cell r="K28">
            <v>12.6</v>
          </cell>
        </row>
        <row r="29">
          <cell r="B29">
            <v>26.058333333333337</v>
          </cell>
          <cell r="C29">
            <v>30.7</v>
          </cell>
          <cell r="D29">
            <v>23.7</v>
          </cell>
          <cell r="E29">
            <v>87.666666666666671</v>
          </cell>
          <cell r="F29">
            <v>95</v>
          </cell>
          <cell r="G29">
            <v>66</v>
          </cell>
          <cell r="H29">
            <v>16.559999999999999</v>
          </cell>
          <cell r="I29" t="str">
            <v>N</v>
          </cell>
          <cell r="J29">
            <v>43.56</v>
          </cell>
          <cell r="K29">
            <v>7.8</v>
          </cell>
        </row>
        <row r="30">
          <cell r="B30">
            <v>26.245833333333337</v>
          </cell>
          <cell r="C30">
            <v>32.5</v>
          </cell>
          <cell r="D30">
            <v>22.4</v>
          </cell>
          <cell r="E30">
            <v>82.291666666666671</v>
          </cell>
          <cell r="F30">
            <v>97</v>
          </cell>
          <cell r="G30">
            <v>54</v>
          </cell>
          <cell r="H30">
            <v>23.400000000000002</v>
          </cell>
          <cell r="I30" t="str">
            <v>SE</v>
          </cell>
          <cell r="J30">
            <v>50.04</v>
          </cell>
          <cell r="K30">
            <v>103.40000000000002</v>
          </cell>
        </row>
        <row r="31">
          <cell r="B31">
            <v>26.095833333333342</v>
          </cell>
          <cell r="C31">
            <v>31.4</v>
          </cell>
          <cell r="D31">
            <v>21.2</v>
          </cell>
          <cell r="E31">
            <v>67.791666666666671</v>
          </cell>
          <cell r="F31">
            <v>88</v>
          </cell>
          <cell r="G31">
            <v>43</v>
          </cell>
          <cell r="H31">
            <v>16.2</v>
          </cell>
          <cell r="I31" t="str">
            <v>S</v>
          </cell>
          <cell r="J31">
            <v>35.64</v>
          </cell>
          <cell r="K31">
            <v>0</v>
          </cell>
        </row>
        <row r="32">
          <cell r="B32">
            <v>25.433333333333337</v>
          </cell>
          <cell r="C32">
            <v>33.299999999999997</v>
          </cell>
          <cell r="D32">
            <v>18.5</v>
          </cell>
          <cell r="E32">
            <v>70.791666666666671</v>
          </cell>
          <cell r="F32">
            <v>95</v>
          </cell>
          <cell r="G32">
            <v>38</v>
          </cell>
          <cell r="H32">
            <v>9</v>
          </cell>
          <cell r="I32" t="str">
            <v>SO</v>
          </cell>
          <cell r="J32">
            <v>22.32</v>
          </cell>
          <cell r="K32">
            <v>0</v>
          </cell>
        </row>
        <row r="33">
          <cell r="B33">
            <v>26.179166666666664</v>
          </cell>
          <cell r="C33">
            <v>30.6</v>
          </cell>
          <cell r="D33">
            <v>22.2</v>
          </cell>
          <cell r="E33">
            <v>82.041666666666671</v>
          </cell>
          <cell r="F33">
            <v>94</v>
          </cell>
          <cell r="G33">
            <v>65</v>
          </cell>
          <cell r="H33">
            <v>24.840000000000003</v>
          </cell>
          <cell r="I33" t="str">
            <v>N</v>
          </cell>
          <cell r="J33">
            <v>40.680000000000007</v>
          </cell>
          <cell r="K33">
            <v>20.800000000000004</v>
          </cell>
        </row>
        <row r="34">
          <cell r="B34">
            <v>26.691666666666674</v>
          </cell>
          <cell r="C34">
            <v>32.5</v>
          </cell>
          <cell r="D34">
            <v>22.8</v>
          </cell>
          <cell r="E34">
            <v>81.041666666666671</v>
          </cell>
          <cell r="F34">
            <v>95</v>
          </cell>
          <cell r="G34">
            <v>55</v>
          </cell>
          <cell r="H34">
            <v>18</v>
          </cell>
          <cell r="I34" t="str">
            <v>N</v>
          </cell>
          <cell r="J34">
            <v>36.72</v>
          </cell>
          <cell r="K34">
            <v>1.2000000000000002</v>
          </cell>
        </row>
        <row r="35">
          <cell r="B35">
            <v>27.129166666666666</v>
          </cell>
          <cell r="C35">
            <v>33.299999999999997</v>
          </cell>
          <cell r="D35">
            <v>23</v>
          </cell>
          <cell r="E35">
            <v>77.416666666666671</v>
          </cell>
          <cell r="F35">
            <v>93</v>
          </cell>
          <cell r="G35">
            <v>53</v>
          </cell>
          <cell r="H35">
            <v>21.96</v>
          </cell>
          <cell r="I35" t="str">
            <v>N</v>
          </cell>
          <cell r="J35">
            <v>48.6</v>
          </cell>
          <cell r="K35">
            <v>0.2</v>
          </cell>
        </row>
        <row r="36">
          <cell r="I36" t="str">
            <v>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25.195833333333329</v>
          </cell>
          <cell r="C5">
            <v>32.1</v>
          </cell>
          <cell r="D5">
            <v>20.6</v>
          </cell>
          <cell r="E5">
            <v>82.083333333333329</v>
          </cell>
          <cell r="F5">
            <v>97</v>
          </cell>
          <cell r="G5">
            <v>52</v>
          </cell>
          <cell r="H5">
            <v>14.04</v>
          </cell>
          <cell r="I5" t="str">
            <v>SO</v>
          </cell>
          <cell r="J5">
            <v>33.119999999999997</v>
          </cell>
          <cell r="K5">
            <v>0</v>
          </cell>
        </row>
        <row r="6">
          <cell r="B6">
            <v>25.912500000000005</v>
          </cell>
          <cell r="C6">
            <v>33.6</v>
          </cell>
          <cell r="D6">
            <v>20.399999999999999</v>
          </cell>
          <cell r="E6">
            <v>80.625</v>
          </cell>
          <cell r="F6">
            <v>97</v>
          </cell>
          <cell r="G6">
            <v>45</v>
          </cell>
          <cell r="H6">
            <v>20.88</v>
          </cell>
          <cell r="I6" t="str">
            <v>SO</v>
          </cell>
          <cell r="J6">
            <v>53.28</v>
          </cell>
          <cell r="K6">
            <v>15.8</v>
          </cell>
        </row>
        <row r="7">
          <cell r="B7">
            <v>24.316666666666666</v>
          </cell>
          <cell r="C7">
            <v>31.2</v>
          </cell>
          <cell r="D7">
            <v>20.100000000000001</v>
          </cell>
          <cell r="E7">
            <v>82.541666666666671</v>
          </cell>
          <cell r="F7">
            <v>97</v>
          </cell>
          <cell r="G7">
            <v>52</v>
          </cell>
          <cell r="H7">
            <v>13.68</v>
          </cell>
          <cell r="I7" t="str">
            <v>SO</v>
          </cell>
          <cell r="J7">
            <v>38.159999999999997</v>
          </cell>
          <cell r="K7">
            <v>10.400000000000002</v>
          </cell>
        </row>
        <row r="8">
          <cell r="B8">
            <v>26.179166666666664</v>
          </cell>
          <cell r="C8">
            <v>34.1</v>
          </cell>
          <cell r="D8">
            <v>21.1</v>
          </cell>
          <cell r="E8">
            <v>80.166666666666671</v>
          </cell>
          <cell r="F8">
            <v>97</v>
          </cell>
          <cell r="G8">
            <v>45</v>
          </cell>
          <cell r="H8">
            <v>14.04</v>
          </cell>
          <cell r="I8" t="str">
            <v>SO</v>
          </cell>
          <cell r="J8">
            <v>29.52</v>
          </cell>
          <cell r="K8">
            <v>0.2</v>
          </cell>
        </row>
        <row r="9">
          <cell r="B9">
            <v>24.783333333333335</v>
          </cell>
          <cell r="C9">
            <v>32.4</v>
          </cell>
          <cell r="D9">
            <v>21</v>
          </cell>
          <cell r="E9">
            <v>82.458333333333329</v>
          </cell>
          <cell r="F9">
            <v>96</v>
          </cell>
          <cell r="G9">
            <v>51</v>
          </cell>
          <cell r="H9">
            <v>17.28</v>
          </cell>
          <cell r="I9" t="str">
            <v>SO</v>
          </cell>
          <cell r="J9">
            <v>34.200000000000003</v>
          </cell>
          <cell r="K9">
            <v>1.9999999999999998</v>
          </cell>
        </row>
        <row r="10">
          <cell r="B10">
            <v>24.816666666666663</v>
          </cell>
          <cell r="C10">
            <v>31.8</v>
          </cell>
          <cell r="D10">
            <v>21.3</v>
          </cell>
          <cell r="E10">
            <v>83.583333333333329</v>
          </cell>
          <cell r="F10">
            <v>97</v>
          </cell>
          <cell r="G10">
            <v>53</v>
          </cell>
          <cell r="H10">
            <v>18.36</v>
          </cell>
          <cell r="I10" t="str">
            <v>SO</v>
          </cell>
          <cell r="J10">
            <v>42.12</v>
          </cell>
          <cell r="K10">
            <v>1.4</v>
          </cell>
        </row>
        <row r="11">
          <cell r="B11">
            <v>25.158333333333331</v>
          </cell>
          <cell r="C11">
            <v>33.4</v>
          </cell>
          <cell r="D11">
            <v>20.6</v>
          </cell>
          <cell r="E11">
            <v>81.333333333333329</v>
          </cell>
          <cell r="F11">
            <v>97</v>
          </cell>
          <cell r="G11">
            <v>42</v>
          </cell>
          <cell r="H11">
            <v>9.3600000000000012</v>
          </cell>
          <cell r="I11" t="str">
            <v>SO</v>
          </cell>
          <cell r="J11">
            <v>30.6</v>
          </cell>
          <cell r="K11">
            <v>0</v>
          </cell>
        </row>
        <row r="12">
          <cell r="B12">
            <v>27.008333333333329</v>
          </cell>
          <cell r="C12">
            <v>34.4</v>
          </cell>
          <cell r="D12">
            <v>21.2</v>
          </cell>
          <cell r="E12">
            <v>75</v>
          </cell>
          <cell r="F12">
            <v>97</v>
          </cell>
          <cell r="G12">
            <v>40</v>
          </cell>
          <cell r="H12">
            <v>11.16</v>
          </cell>
          <cell r="I12" t="str">
            <v>SO</v>
          </cell>
          <cell r="J12">
            <v>26.28</v>
          </cell>
          <cell r="K12">
            <v>0.2</v>
          </cell>
        </row>
        <row r="13">
          <cell r="B13">
            <v>28.408333333333331</v>
          </cell>
          <cell r="C13">
            <v>34.700000000000003</v>
          </cell>
          <cell r="D13">
            <v>22.9</v>
          </cell>
          <cell r="E13">
            <v>69.5</v>
          </cell>
          <cell r="F13">
            <v>94</v>
          </cell>
          <cell r="G13">
            <v>43</v>
          </cell>
          <cell r="H13">
            <v>14.76</v>
          </cell>
          <cell r="I13" t="str">
            <v>SO</v>
          </cell>
          <cell r="J13">
            <v>33.840000000000003</v>
          </cell>
          <cell r="K13">
            <v>0</v>
          </cell>
        </row>
        <row r="14">
          <cell r="B14">
            <v>27.504166666666663</v>
          </cell>
          <cell r="C14">
            <v>35.299999999999997</v>
          </cell>
          <cell r="D14">
            <v>21.4</v>
          </cell>
          <cell r="E14">
            <v>71.791666666666671</v>
          </cell>
          <cell r="F14">
            <v>96</v>
          </cell>
          <cell r="G14">
            <v>36</v>
          </cell>
          <cell r="H14">
            <v>12.6</v>
          </cell>
          <cell r="I14" t="str">
            <v>SO</v>
          </cell>
          <cell r="J14">
            <v>30.240000000000002</v>
          </cell>
          <cell r="K14">
            <v>0</v>
          </cell>
        </row>
        <row r="15">
          <cell r="B15">
            <v>25.358333333333331</v>
          </cell>
          <cell r="C15">
            <v>34.5</v>
          </cell>
          <cell r="D15">
            <v>21.3</v>
          </cell>
          <cell r="E15">
            <v>81</v>
          </cell>
          <cell r="F15">
            <v>96</v>
          </cell>
          <cell r="G15">
            <v>43</v>
          </cell>
          <cell r="H15">
            <v>19.440000000000001</v>
          </cell>
          <cell r="I15" t="str">
            <v>SO</v>
          </cell>
          <cell r="J15">
            <v>53.64</v>
          </cell>
          <cell r="K15">
            <v>0.8</v>
          </cell>
        </row>
        <row r="16">
          <cell r="B16">
            <v>24.283333333333335</v>
          </cell>
          <cell r="C16">
            <v>33.299999999999997</v>
          </cell>
          <cell r="D16">
            <v>21.2</v>
          </cell>
          <cell r="E16">
            <v>85.791666666666671</v>
          </cell>
          <cell r="F16">
            <v>96</v>
          </cell>
          <cell r="G16">
            <v>50</v>
          </cell>
          <cell r="H16">
            <v>17.64</v>
          </cell>
          <cell r="I16" t="str">
            <v>SO</v>
          </cell>
          <cell r="J16">
            <v>51.12</v>
          </cell>
          <cell r="K16">
            <v>24.2</v>
          </cell>
        </row>
        <row r="17">
          <cell r="B17">
            <v>25.254166666666666</v>
          </cell>
          <cell r="C17">
            <v>32</v>
          </cell>
          <cell r="D17">
            <v>20.6</v>
          </cell>
          <cell r="E17">
            <v>80.833333333333329</v>
          </cell>
          <cell r="F17">
            <v>97</v>
          </cell>
          <cell r="G17">
            <v>49</v>
          </cell>
          <cell r="H17">
            <v>15.48</v>
          </cell>
          <cell r="I17" t="str">
            <v>SO</v>
          </cell>
          <cell r="J17">
            <v>30.96</v>
          </cell>
          <cell r="K17">
            <v>0.2</v>
          </cell>
        </row>
        <row r="18">
          <cell r="B18">
            <v>26.695833333333329</v>
          </cell>
          <cell r="C18">
            <v>33.6</v>
          </cell>
          <cell r="D18">
            <v>19.8</v>
          </cell>
          <cell r="E18">
            <v>72.291666666666671</v>
          </cell>
          <cell r="F18">
            <v>97</v>
          </cell>
          <cell r="G18">
            <v>33</v>
          </cell>
          <cell r="H18">
            <v>5.7600000000000007</v>
          </cell>
          <cell r="I18" t="str">
            <v>SO</v>
          </cell>
          <cell r="J18">
            <v>16.920000000000002</v>
          </cell>
          <cell r="K18">
            <v>0</v>
          </cell>
        </row>
        <row r="19">
          <cell r="B19">
            <v>26.666666666666668</v>
          </cell>
          <cell r="C19">
            <v>33.5</v>
          </cell>
          <cell r="D19">
            <v>20.399999999999999</v>
          </cell>
          <cell r="E19">
            <v>73.958333333333329</v>
          </cell>
          <cell r="F19">
            <v>97</v>
          </cell>
          <cell r="G19">
            <v>46</v>
          </cell>
          <cell r="H19">
            <v>8.64</v>
          </cell>
          <cell r="I19" t="str">
            <v>SO</v>
          </cell>
          <cell r="J19">
            <v>22.32</v>
          </cell>
          <cell r="K19">
            <v>0</v>
          </cell>
        </row>
        <row r="20">
          <cell r="B20">
            <v>25.079166666666666</v>
          </cell>
          <cell r="C20">
            <v>33.200000000000003</v>
          </cell>
          <cell r="D20">
            <v>21</v>
          </cell>
          <cell r="E20">
            <v>84.375</v>
          </cell>
          <cell r="F20">
            <v>97</v>
          </cell>
          <cell r="G20">
            <v>52</v>
          </cell>
          <cell r="H20">
            <v>9.3600000000000012</v>
          </cell>
          <cell r="I20" t="str">
            <v>SO</v>
          </cell>
          <cell r="J20">
            <v>29.52</v>
          </cell>
          <cell r="K20">
            <v>2.6</v>
          </cell>
        </row>
        <row r="21">
          <cell r="B21">
            <v>25.454166666666669</v>
          </cell>
          <cell r="C21">
            <v>32.9</v>
          </cell>
          <cell r="D21">
            <v>19.399999999999999</v>
          </cell>
          <cell r="E21">
            <v>79.583333333333329</v>
          </cell>
          <cell r="F21">
            <v>97</v>
          </cell>
          <cell r="G21">
            <v>48</v>
          </cell>
          <cell r="H21">
            <v>12.96</v>
          </cell>
          <cell r="I21" t="str">
            <v>SO</v>
          </cell>
          <cell r="J21">
            <v>35.28</v>
          </cell>
          <cell r="K21">
            <v>0</v>
          </cell>
        </row>
        <row r="22">
          <cell r="B22">
            <v>24.954166666666662</v>
          </cell>
          <cell r="C22">
            <v>32.9</v>
          </cell>
          <cell r="D22">
            <v>17.5</v>
          </cell>
          <cell r="E22">
            <v>68.083333333333329</v>
          </cell>
          <cell r="F22">
            <v>96</v>
          </cell>
          <cell r="G22">
            <v>30</v>
          </cell>
          <cell r="H22">
            <v>7.2</v>
          </cell>
          <cell r="I22" t="str">
            <v>SO</v>
          </cell>
          <cell r="J22">
            <v>26.64</v>
          </cell>
          <cell r="K22">
            <v>0</v>
          </cell>
        </row>
        <row r="23">
          <cell r="B23">
            <v>26.120833333333326</v>
          </cell>
          <cell r="C23">
            <v>34.4</v>
          </cell>
          <cell r="D23">
            <v>18.899999999999999</v>
          </cell>
          <cell r="E23">
            <v>67.208333333333329</v>
          </cell>
          <cell r="F23">
            <v>94</v>
          </cell>
          <cell r="G23">
            <v>30</v>
          </cell>
          <cell r="H23">
            <v>21.240000000000002</v>
          </cell>
          <cell r="I23" t="str">
            <v>SO</v>
          </cell>
          <cell r="J23">
            <v>35.64</v>
          </cell>
          <cell r="K23">
            <v>0</v>
          </cell>
        </row>
        <row r="24">
          <cell r="B24">
            <v>24.845833333333331</v>
          </cell>
          <cell r="C24">
            <v>32.9</v>
          </cell>
          <cell r="D24">
            <v>20.9</v>
          </cell>
          <cell r="E24">
            <v>79</v>
          </cell>
          <cell r="F24">
            <v>97</v>
          </cell>
          <cell r="G24">
            <v>42</v>
          </cell>
          <cell r="H24">
            <v>13.68</v>
          </cell>
          <cell r="I24" t="str">
            <v>SO</v>
          </cell>
          <cell r="J24">
            <v>43.92</v>
          </cell>
          <cell r="K24">
            <v>0</v>
          </cell>
        </row>
        <row r="25">
          <cell r="B25">
            <v>25.866666666666671</v>
          </cell>
          <cell r="C25">
            <v>33.1</v>
          </cell>
          <cell r="D25">
            <v>20</v>
          </cell>
          <cell r="E25">
            <v>73.625</v>
          </cell>
          <cell r="F25">
            <v>97</v>
          </cell>
          <cell r="G25">
            <v>38</v>
          </cell>
          <cell r="H25">
            <v>10.44</v>
          </cell>
          <cell r="I25" t="str">
            <v>SO</v>
          </cell>
          <cell r="J25">
            <v>25.92</v>
          </cell>
          <cell r="K25">
            <v>0</v>
          </cell>
        </row>
        <row r="26">
          <cell r="B26">
            <v>24.429166666666671</v>
          </cell>
          <cell r="C26">
            <v>33.1</v>
          </cell>
          <cell r="D26">
            <v>18.399999999999999</v>
          </cell>
          <cell r="E26">
            <v>76.166666666666671</v>
          </cell>
          <cell r="F26">
            <v>98</v>
          </cell>
          <cell r="G26">
            <v>40</v>
          </cell>
          <cell r="H26">
            <v>22.32</v>
          </cell>
          <cell r="I26" t="str">
            <v>SO</v>
          </cell>
          <cell r="J26">
            <v>45</v>
          </cell>
          <cell r="K26">
            <v>7.4</v>
          </cell>
        </row>
        <row r="27">
          <cell r="B27">
            <v>23.74166666666666</v>
          </cell>
          <cell r="C27">
            <v>31.2</v>
          </cell>
          <cell r="D27">
            <v>18.8</v>
          </cell>
          <cell r="E27">
            <v>82</v>
          </cell>
          <cell r="F27">
            <v>98</v>
          </cell>
          <cell r="G27">
            <v>42</v>
          </cell>
          <cell r="H27">
            <v>13.32</v>
          </cell>
          <cell r="I27" t="str">
            <v>SO</v>
          </cell>
          <cell r="J27">
            <v>45</v>
          </cell>
          <cell r="K27">
            <v>17.399999999999999</v>
          </cell>
        </row>
        <row r="28">
          <cell r="B28">
            <v>24.900000000000006</v>
          </cell>
          <cell r="C28">
            <v>32.9</v>
          </cell>
          <cell r="D28">
            <v>20.399999999999999</v>
          </cell>
          <cell r="E28">
            <v>80</v>
          </cell>
          <cell r="F28">
            <v>97</v>
          </cell>
          <cell r="G28">
            <v>44</v>
          </cell>
          <cell r="H28">
            <v>13.32</v>
          </cell>
          <cell r="I28" t="str">
            <v>SO</v>
          </cell>
          <cell r="J28">
            <v>45.72</v>
          </cell>
          <cell r="K28">
            <v>14.6</v>
          </cell>
        </row>
        <row r="29">
          <cell r="B29">
            <v>24.849999999999998</v>
          </cell>
          <cell r="C29">
            <v>31.6</v>
          </cell>
          <cell r="D29">
            <v>21.6</v>
          </cell>
          <cell r="E29">
            <v>83.083333333333329</v>
          </cell>
          <cell r="F29">
            <v>96</v>
          </cell>
          <cell r="G29">
            <v>51</v>
          </cell>
          <cell r="H29">
            <v>6.48</v>
          </cell>
          <cell r="I29" t="str">
            <v>SO</v>
          </cell>
          <cell r="J29">
            <v>21.6</v>
          </cell>
          <cell r="K29">
            <v>0.4</v>
          </cell>
        </row>
        <row r="30">
          <cell r="B30">
            <v>24.804166666666671</v>
          </cell>
          <cell r="C30">
            <v>32.200000000000003</v>
          </cell>
          <cell r="D30">
            <v>19.5</v>
          </cell>
          <cell r="E30">
            <v>75.583333333333329</v>
          </cell>
          <cell r="F30">
            <v>98</v>
          </cell>
          <cell r="G30">
            <v>35</v>
          </cell>
          <cell r="H30">
            <v>14.04</v>
          </cell>
          <cell r="I30" t="str">
            <v>SO</v>
          </cell>
          <cell r="J30">
            <v>42.480000000000004</v>
          </cell>
          <cell r="K30">
            <v>0.2</v>
          </cell>
        </row>
        <row r="31">
          <cell r="B31">
            <v>22.066666666666666</v>
          </cell>
          <cell r="C31">
            <v>30.9</v>
          </cell>
          <cell r="D31">
            <v>14.7</v>
          </cell>
          <cell r="E31">
            <v>64.291666666666671</v>
          </cell>
          <cell r="F31">
            <v>92</v>
          </cell>
          <cell r="G31">
            <v>27</v>
          </cell>
          <cell r="H31">
            <v>7.2</v>
          </cell>
          <cell r="I31" t="str">
            <v>SO</v>
          </cell>
          <cell r="J31">
            <v>24.840000000000003</v>
          </cell>
          <cell r="K31">
            <v>0</v>
          </cell>
        </row>
        <row r="32">
          <cell r="B32">
            <v>23.104166666666661</v>
          </cell>
          <cell r="C32">
            <v>33.1</v>
          </cell>
          <cell r="D32">
            <v>14.3</v>
          </cell>
          <cell r="E32">
            <v>61.875</v>
          </cell>
          <cell r="F32">
            <v>89</v>
          </cell>
          <cell r="G32">
            <v>27</v>
          </cell>
          <cell r="H32">
            <v>10.08</v>
          </cell>
          <cell r="I32" t="str">
            <v>SO</v>
          </cell>
          <cell r="J32">
            <v>26.28</v>
          </cell>
          <cell r="K32">
            <v>0</v>
          </cell>
        </row>
        <row r="33">
          <cell r="B33">
            <v>24.812499999999996</v>
          </cell>
          <cell r="C33">
            <v>32.700000000000003</v>
          </cell>
          <cell r="D33">
            <v>19.7</v>
          </cell>
          <cell r="E33">
            <v>74.541666666666671</v>
          </cell>
          <cell r="F33">
            <v>97</v>
          </cell>
          <cell r="G33">
            <v>35</v>
          </cell>
          <cell r="H33">
            <v>17.64</v>
          </cell>
          <cell r="I33" t="str">
            <v>SO</v>
          </cell>
          <cell r="J33">
            <v>33.119999999999997</v>
          </cell>
          <cell r="K33">
            <v>0.2</v>
          </cell>
        </row>
        <row r="34">
          <cell r="B34">
            <v>25.283333333333331</v>
          </cell>
          <cell r="C34">
            <v>31.8</v>
          </cell>
          <cell r="D34">
            <v>20</v>
          </cell>
          <cell r="E34">
            <v>71.375</v>
          </cell>
          <cell r="F34">
            <v>97</v>
          </cell>
          <cell r="G34">
            <v>34</v>
          </cell>
          <cell r="H34">
            <v>15.48</v>
          </cell>
          <cell r="I34" t="str">
            <v>SO</v>
          </cell>
          <cell r="J34">
            <v>36</v>
          </cell>
          <cell r="K34">
            <v>0</v>
          </cell>
        </row>
        <row r="35">
          <cell r="B35">
            <v>22.375</v>
          </cell>
          <cell r="C35">
            <v>28.7</v>
          </cell>
          <cell r="D35">
            <v>19.2</v>
          </cell>
          <cell r="E35">
            <v>86.666666666666671</v>
          </cell>
          <cell r="F35">
            <v>97</v>
          </cell>
          <cell r="G35">
            <v>52</v>
          </cell>
          <cell r="H35">
            <v>16.2</v>
          </cell>
          <cell r="I35" t="str">
            <v>SO</v>
          </cell>
          <cell r="J35">
            <v>37.440000000000005</v>
          </cell>
          <cell r="K35">
            <v>24.999999999999996</v>
          </cell>
        </row>
        <row r="36">
          <cell r="I36" t="str">
            <v>SO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27.637499999999999</v>
          </cell>
          <cell r="C5">
            <v>34.5</v>
          </cell>
          <cell r="D5">
            <v>20.8</v>
          </cell>
          <cell r="E5">
            <v>63.833333333333336</v>
          </cell>
          <cell r="F5">
            <v>92</v>
          </cell>
          <cell r="G5">
            <v>36</v>
          </cell>
          <cell r="H5">
            <v>10.08</v>
          </cell>
          <cell r="I5" t="str">
            <v>L</v>
          </cell>
          <cell r="J5">
            <v>29.16</v>
          </cell>
          <cell r="K5">
            <v>0</v>
          </cell>
        </row>
        <row r="6">
          <cell r="B6">
            <v>25.3</v>
          </cell>
          <cell r="C6">
            <v>30.9</v>
          </cell>
          <cell r="D6">
            <v>21.4</v>
          </cell>
          <cell r="E6">
            <v>74.125</v>
          </cell>
          <cell r="F6">
            <v>94</v>
          </cell>
          <cell r="G6">
            <v>42</v>
          </cell>
          <cell r="H6">
            <v>24.12</v>
          </cell>
          <cell r="I6" t="str">
            <v>SO</v>
          </cell>
          <cell r="J6">
            <v>44.64</v>
          </cell>
          <cell r="K6">
            <v>38.199999999999996</v>
          </cell>
        </row>
        <row r="7">
          <cell r="B7">
            <v>27.762499999999999</v>
          </cell>
          <cell r="C7">
            <v>35.4</v>
          </cell>
          <cell r="D7">
            <v>21.7</v>
          </cell>
          <cell r="E7">
            <v>68.5</v>
          </cell>
          <cell r="F7">
            <v>94</v>
          </cell>
          <cell r="G7">
            <v>32</v>
          </cell>
          <cell r="H7">
            <v>9.3600000000000012</v>
          </cell>
          <cell r="I7" t="str">
            <v>O</v>
          </cell>
          <cell r="J7">
            <v>20.52</v>
          </cell>
          <cell r="K7">
            <v>0.2</v>
          </cell>
        </row>
        <row r="8">
          <cell r="B8">
            <v>25.775000000000002</v>
          </cell>
          <cell r="C8">
            <v>29.4</v>
          </cell>
          <cell r="D8">
            <v>22.6</v>
          </cell>
          <cell r="E8">
            <v>72.541666666666671</v>
          </cell>
          <cell r="F8">
            <v>89</v>
          </cell>
          <cell r="G8">
            <v>56</v>
          </cell>
          <cell r="H8">
            <v>24.840000000000003</v>
          </cell>
          <cell r="I8" t="str">
            <v>NE</v>
          </cell>
          <cell r="J8">
            <v>45.36</v>
          </cell>
          <cell r="K8">
            <v>1.2</v>
          </cell>
        </row>
        <row r="9">
          <cell r="B9">
            <v>26.241666666666671</v>
          </cell>
          <cell r="C9">
            <v>32.4</v>
          </cell>
          <cell r="D9">
            <v>21</v>
          </cell>
          <cell r="E9">
            <v>72.375</v>
          </cell>
          <cell r="F9">
            <v>93</v>
          </cell>
          <cell r="G9">
            <v>44</v>
          </cell>
          <cell r="H9">
            <v>15.120000000000001</v>
          </cell>
          <cell r="I9" t="str">
            <v>L</v>
          </cell>
          <cell r="J9">
            <v>26.28</v>
          </cell>
          <cell r="K9">
            <v>0.2</v>
          </cell>
        </row>
        <row r="10">
          <cell r="B10">
            <v>27.445833333333336</v>
          </cell>
          <cell r="C10">
            <v>35.4</v>
          </cell>
          <cell r="D10">
            <v>22.6</v>
          </cell>
          <cell r="E10">
            <v>69.541666666666671</v>
          </cell>
          <cell r="F10">
            <v>92</v>
          </cell>
          <cell r="G10">
            <v>36</v>
          </cell>
          <cell r="H10">
            <v>16.920000000000002</v>
          </cell>
          <cell r="I10" t="str">
            <v>O</v>
          </cell>
          <cell r="J10">
            <v>38.159999999999997</v>
          </cell>
          <cell r="K10">
            <v>0</v>
          </cell>
        </row>
        <row r="11">
          <cell r="B11">
            <v>27.733333333333338</v>
          </cell>
          <cell r="C11">
            <v>34.9</v>
          </cell>
          <cell r="D11">
            <v>21.5</v>
          </cell>
          <cell r="E11">
            <v>68.208333333333329</v>
          </cell>
          <cell r="F11">
            <v>94</v>
          </cell>
          <cell r="G11">
            <v>37</v>
          </cell>
          <cell r="H11">
            <v>17.64</v>
          </cell>
          <cell r="I11" t="str">
            <v>SE</v>
          </cell>
          <cell r="J11">
            <v>38.519999999999996</v>
          </cell>
          <cell r="K11">
            <v>0</v>
          </cell>
        </row>
        <row r="12">
          <cell r="B12">
            <v>28.791666666666671</v>
          </cell>
          <cell r="C12">
            <v>37.6</v>
          </cell>
          <cell r="D12">
            <v>23</v>
          </cell>
          <cell r="E12">
            <v>65.083333333333329</v>
          </cell>
          <cell r="F12">
            <v>91</v>
          </cell>
          <cell r="G12">
            <v>28</v>
          </cell>
          <cell r="H12">
            <v>19.079999999999998</v>
          </cell>
          <cell r="I12" t="str">
            <v>S</v>
          </cell>
          <cell r="J12">
            <v>34.92</v>
          </cell>
          <cell r="K12">
            <v>0.6</v>
          </cell>
        </row>
        <row r="13">
          <cell r="B13">
            <v>28.041666666666668</v>
          </cell>
          <cell r="C13">
            <v>33.1</v>
          </cell>
          <cell r="D13">
            <v>23.7</v>
          </cell>
          <cell r="E13">
            <v>66.791666666666671</v>
          </cell>
          <cell r="F13">
            <v>89</v>
          </cell>
          <cell r="G13">
            <v>40</v>
          </cell>
          <cell r="H13">
            <v>19.8</v>
          </cell>
          <cell r="I13" t="str">
            <v>O</v>
          </cell>
          <cell r="J13">
            <v>39.6</v>
          </cell>
          <cell r="K13">
            <v>0</v>
          </cell>
        </row>
        <row r="14">
          <cell r="B14">
            <v>25.049999999999997</v>
          </cell>
          <cell r="C14">
            <v>29.8</v>
          </cell>
          <cell r="D14">
            <v>22.3</v>
          </cell>
          <cell r="E14">
            <v>79.375</v>
          </cell>
          <cell r="F14">
            <v>91</v>
          </cell>
          <cell r="G14">
            <v>60</v>
          </cell>
          <cell r="H14">
            <v>24.12</v>
          </cell>
          <cell r="I14" t="str">
            <v>S</v>
          </cell>
          <cell r="J14">
            <v>39.96</v>
          </cell>
          <cell r="K14">
            <v>3.4</v>
          </cell>
        </row>
        <row r="15">
          <cell r="B15">
            <v>25.108333333333331</v>
          </cell>
          <cell r="C15">
            <v>30.3</v>
          </cell>
          <cell r="D15">
            <v>21.7</v>
          </cell>
          <cell r="E15">
            <v>77.208333333333329</v>
          </cell>
          <cell r="F15">
            <v>93</v>
          </cell>
          <cell r="G15">
            <v>47</v>
          </cell>
          <cell r="H15">
            <v>16.559999999999999</v>
          </cell>
          <cell r="I15" t="str">
            <v>NE</v>
          </cell>
          <cell r="J15">
            <v>28.44</v>
          </cell>
          <cell r="K15">
            <v>3.6</v>
          </cell>
        </row>
        <row r="16">
          <cell r="B16">
            <v>24.269565217391307</v>
          </cell>
          <cell r="C16">
            <v>31</v>
          </cell>
          <cell r="D16">
            <v>20.5</v>
          </cell>
          <cell r="E16">
            <v>85.478260869565219</v>
          </cell>
          <cell r="F16">
            <v>94</v>
          </cell>
          <cell r="G16">
            <v>58</v>
          </cell>
          <cell r="H16">
            <v>26.64</v>
          </cell>
          <cell r="I16" t="str">
            <v>NO</v>
          </cell>
          <cell r="J16">
            <v>55.800000000000004</v>
          </cell>
          <cell r="K16">
            <v>41.2</v>
          </cell>
        </row>
        <row r="17">
          <cell r="B17">
            <v>24.45</v>
          </cell>
          <cell r="C17">
            <v>29.6</v>
          </cell>
          <cell r="D17">
            <v>22.6</v>
          </cell>
          <cell r="E17">
            <v>86.409090909090907</v>
          </cell>
          <cell r="F17">
            <v>94</v>
          </cell>
          <cell r="G17">
            <v>58</v>
          </cell>
          <cell r="H17">
            <v>15.48</v>
          </cell>
          <cell r="I17" t="str">
            <v>O</v>
          </cell>
          <cell r="J17">
            <v>33.840000000000003</v>
          </cell>
          <cell r="K17">
            <v>5.2</v>
          </cell>
        </row>
        <row r="18">
          <cell r="B18">
            <v>23.086956521739129</v>
          </cell>
          <cell r="C18">
            <v>25.6</v>
          </cell>
          <cell r="D18">
            <v>21.5</v>
          </cell>
          <cell r="E18">
            <v>90.043478260869563</v>
          </cell>
          <cell r="F18">
            <v>94</v>
          </cell>
          <cell r="G18">
            <v>78</v>
          </cell>
          <cell r="H18">
            <v>18</v>
          </cell>
          <cell r="I18" t="str">
            <v>NE</v>
          </cell>
          <cell r="J18">
            <v>37.080000000000005</v>
          </cell>
          <cell r="K18">
            <v>10.6</v>
          </cell>
        </row>
        <row r="19">
          <cell r="B19">
            <v>24.822222222222223</v>
          </cell>
          <cell r="C19">
            <v>28.8</v>
          </cell>
          <cell r="D19">
            <v>22.4</v>
          </cell>
          <cell r="E19">
            <v>86.444444444444443</v>
          </cell>
          <cell r="F19">
            <v>95</v>
          </cell>
          <cell r="G19">
            <v>69</v>
          </cell>
          <cell r="H19">
            <v>14.4</v>
          </cell>
          <cell r="I19" t="str">
            <v>NE</v>
          </cell>
          <cell r="J19">
            <v>28.08</v>
          </cell>
          <cell r="K19">
            <v>14.4</v>
          </cell>
        </row>
        <row r="20">
          <cell r="B20">
            <v>26.022222222222226</v>
          </cell>
          <cell r="C20">
            <v>29.3</v>
          </cell>
          <cell r="D20">
            <v>21.9</v>
          </cell>
          <cell r="E20">
            <v>81.444444444444443</v>
          </cell>
          <cell r="F20">
            <v>95</v>
          </cell>
          <cell r="G20">
            <v>67</v>
          </cell>
          <cell r="H20">
            <v>9.7200000000000006</v>
          </cell>
          <cell r="I20" t="str">
            <v>NO</v>
          </cell>
          <cell r="J20">
            <v>36</v>
          </cell>
          <cell r="K20">
            <v>20</v>
          </cell>
        </row>
        <row r="21">
          <cell r="B21">
            <v>28.3</v>
          </cell>
          <cell r="C21">
            <v>28.3</v>
          </cell>
          <cell r="D21">
            <v>26.6</v>
          </cell>
          <cell r="E21">
            <v>71</v>
          </cell>
          <cell r="F21">
            <v>77</v>
          </cell>
          <cell r="G21">
            <v>70</v>
          </cell>
          <cell r="H21">
            <v>9.7200000000000006</v>
          </cell>
          <cell r="I21" t="str">
            <v>N</v>
          </cell>
          <cell r="J21">
            <v>21.6</v>
          </cell>
          <cell r="K21">
            <v>0</v>
          </cell>
        </row>
        <row r="22">
          <cell r="B22">
            <v>28.066666666666674</v>
          </cell>
          <cell r="C22">
            <v>33.1</v>
          </cell>
          <cell r="D22">
            <v>22.1</v>
          </cell>
          <cell r="E22">
            <v>65.666666666666671</v>
          </cell>
          <cell r="F22">
            <v>94</v>
          </cell>
          <cell r="G22">
            <v>42</v>
          </cell>
          <cell r="H22">
            <v>27.720000000000002</v>
          </cell>
          <cell r="I22" t="str">
            <v>N</v>
          </cell>
          <cell r="J22">
            <v>46.800000000000004</v>
          </cell>
          <cell r="K22">
            <v>10.4</v>
          </cell>
        </row>
        <row r="23">
          <cell r="B23">
            <v>26.059999999999995</v>
          </cell>
          <cell r="C23">
            <v>29.6</v>
          </cell>
          <cell r="D23">
            <v>21.6</v>
          </cell>
          <cell r="E23">
            <v>74.900000000000006</v>
          </cell>
          <cell r="F23">
            <v>92</v>
          </cell>
          <cell r="G23">
            <v>59</v>
          </cell>
          <cell r="H23">
            <v>25.92</v>
          </cell>
          <cell r="I23" t="str">
            <v>N</v>
          </cell>
          <cell r="J23">
            <v>49.32</v>
          </cell>
          <cell r="K23">
            <v>5.2</v>
          </cell>
        </row>
        <row r="24">
          <cell r="B24">
            <v>23.046666666666663</v>
          </cell>
          <cell r="C24">
            <v>28</v>
          </cell>
          <cell r="D24">
            <v>21.2</v>
          </cell>
          <cell r="E24">
            <v>86.6</v>
          </cell>
          <cell r="F24">
            <v>93</v>
          </cell>
          <cell r="G24">
            <v>67</v>
          </cell>
          <cell r="H24">
            <v>22.32</v>
          </cell>
          <cell r="I24" t="str">
            <v>L</v>
          </cell>
          <cell r="J24">
            <v>47.88</v>
          </cell>
          <cell r="K24">
            <v>2.2000000000000002</v>
          </cell>
        </row>
        <row r="25">
          <cell r="B25">
            <v>22.166666666666671</v>
          </cell>
          <cell r="C25">
            <v>26.5</v>
          </cell>
          <cell r="D25">
            <v>20</v>
          </cell>
          <cell r="E25">
            <v>87.952380952380949</v>
          </cell>
          <cell r="F25">
            <v>95</v>
          </cell>
          <cell r="G25">
            <v>64</v>
          </cell>
          <cell r="H25">
            <v>12.24</v>
          </cell>
          <cell r="I25" t="str">
            <v>N</v>
          </cell>
          <cell r="J25">
            <v>40.32</v>
          </cell>
          <cell r="K25">
            <v>25.4</v>
          </cell>
        </row>
        <row r="26">
          <cell r="B26">
            <v>26.3</v>
          </cell>
          <cell r="C26">
            <v>28.3</v>
          </cell>
          <cell r="D26">
            <v>22.6</v>
          </cell>
          <cell r="E26">
            <v>67.2</v>
          </cell>
          <cell r="F26">
            <v>88</v>
          </cell>
          <cell r="G26">
            <v>56</v>
          </cell>
          <cell r="H26">
            <v>15.48</v>
          </cell>
          <cell r="I26" t="str">
            <v>NE</v>
          </cell>
          <cell r="J26">
            <v>28.44</v>
          </cell>
          <cell r="K26">
            <v>0</v>
          </cell>
        </row>
        <row r="27">
          <cell r="B27">
            <v>29.939999999999998</v>
          </cell>
          <cell r="C27">
            <v>31</v>
          </cell>
          <cell r="D27">
            <v>28</v>
          </cell>
          <cell r="E27">
            <v>54.2</v>
          </cell>
          <cell r="F27">
            <v>64</v>
          </cell>
          <cell r="G27">
            <v>48</v>
          </cell>
          <cell r="H27">
            <v>12.24</v>
          </cell>
          <cell r="I27" t="str">
            <v>NE</v>
          </cell>
          <cell r="J27">
            <v>24.48</v>
          </cell>
          <cell r="K27">
            <v>0</v>
          </cell>
        </row>
        <row r="28">
          <cell r="B28">
            <v>27.622222222222224</v>
          </cell>
          <cell r="C28">
            <v>33.700000000000003</v>
          </cell>
          <cell r="D28">
            <v>21.3</v>
          </cell>
          <cell r="E28">
            <v>68</v>
          </cell>
          <cell r="F28">
            <v>94</v>
          </cell>
          <cell r="G28">
            <v>38</v>
          </cell>
          <cell r="H28">
            <v>18.36</v>
          </cell>
          <cell r="I28" t="str">
            <v>NO</v>
          </cell>
          <cell r="J28">
            <v>33.480000000000004</v>
          </cell>
          <cell r="K28">
            <v>15.4</v>
          </cell>
        </row>
        <row r="29">
          <cell r="B29">
            <v>22.75</v>
          </cell>
          <cell r="C29">
            <v>27</v>
          </cell>
          <cell r="D29">
            <v>21</v>
          </cell>
          <cell r="E29">
            <v>88.916666666666671</v>
          </cell>
          <cell r="F29">
            <v>95</v>
          </cell>
          <cell r="G29">
            <v>71</v>
          </cell>
          <cell r="H29">
            <v>28.08</v>
          </cell>
          <cell r="I29" t="str">
            <v>NO</v>
          </cell>
          <cell r="J29">
            <v>46.440000000000005</v>
          </cell>
          <cell r="K29">
            <v>49.4</v>
          </cell>
        </row>
        <row r="30">
          <cell r="B30">
            <v>25.475000000000001</v>
          </cell>
          <cell r="C30">
            <v>29.8</v>
          </cell>
          <cell r="D30">
            <v>21.9</v>
          </cell>
          <cell r="E30">
            <v>81.25</v>
          </cell>
          <cell r="F30">
            <v>94</v>
          </cell>
          <cell r="G30">
            <v>55</v>
          </cell>
          <cell r="H30">
            <v>6.84</v>
          </cell>
          <cell r="I30" t="str">
            <v>S</v>
          </cell>
          <cell r="J30">
            <v>17.28</v>
          </cell>
          <cell r="K30">
            <v>5.9999999999999991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>
            <v>27.837499999999999</v>
          </cell>
          <cell r="C32">
            <v>32.299999999999997</v>
          </cell>
          <cell r="D32">
            <v>21.8</v>
          </cell>
          <cell r="E32">
            <v>65.5</v>
          </cell>
          <cell r="F32">
            <v>88</v>
          </cell>
          <cell r="G32">
            <v>47</v>
          </cell>
          <cell r="H32">
            <v>12.24</v>
          </cell>
          <cell r="I32" t="str">
            <v>SE</v>
          </cell>
          <cell r="J32">
            <v>55.800000000000004</v>
          </cell>
          <cell r="K32">
            <v>1</v>
          </cell>
        </row>
        <row r="33">
          <cell r="B33">
            <v>30.75</v>
          </cell>
          <cell r="C33">
            <v>31.4</v>
          </cell>
          <cell r="D33">
            <v>29</v>
          </cell>
          <cell r="E33">
            <v>57.25</v>
          </cell>
          <cell r="F33">
            <v>69</v>
          </cell>
          <cell r="G33">
            <v>50</v>
          </cell>
          <cell r="H33">
            <v>3.6</v>
          </cell>
          <cell r="I33" t="str">
            <v>O</v>
          </cell>
          <cell r="J33">
            <v>16.2</v>
          </cell>
          <cell r="K33">
            <v>0</v>
          </cell>
        </row>
        <row r="34">
          <cell r="B34">
            <v>29.8</v>
          </cell>
          <cell r="C34">
            <v>33.4</v>
          </cell>
          <cell r="D34">
            <v>25</v>
          </cell>
          <cell r="E34">
            <v>51.166666666666664</v>
          </cell>
          <cell r="F34">
            <v>63</v>
          </cell>
          <cell r="G34">
            <v>40</v>
          </cell>
          <cell r="H34">
            <v>12.96</v>
          </cell>
          <cell r="I34" t="str">
            <v>L</v>
          </cell>
          <cell r="J34">
            <v>39.6</v>
          </cell>
          <cell r="K34">
            <v>0</v>
          </cell>
        </row>
        <row r="35">
          <cell r="B35">
            <v>22.466666666666669</v>
          </cell>
          <cell r="C35">
            <v>25.3</v>
          </cell>
          <cell r="D35">
            <v>21.2</v>
          </cell>
          <cell r="E35">
            <v>85.555555555555557</v>
          </cell>
          <cell r="F35">
            <v>91</v>
          </cell>
          <cell r="G35">
            <v>66</v>
          </cell>
          <cell r="H35">
            <v>18.720000000000002</v>
          </cell>
          <cell r="I35" t="str">
            <v>SO</v>
          </cell>
          <cell r="J35">
            <v>30.6</v>
          </cell>
          <cell r="K35">
            <v>0</v>
          </cell>
        </row>
        <row r="36">
          <cell r="I36" t="str">
            <v>NE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25.558333333333334</v>
          </cell>
          <cell r="C5">
            <v>31.3</v>
          </cell>
          <cell r="D5">
            <v>20.3</v>
          </cell>
          <cell r="E5">
            <v>76.291666666666671</v>
          </cell>
          <cell r="F5">
            <v>88</v>
          </cell>
          <cell r="G5">
            <v>62</v>
          </cell>
          <cell r="H5">
            <v>16.2</v>
          </cell>
          <cell r="I5" t="str">
            <v>NO</v>
          </cell>
          <cell r="J5">
            <v>48.96</v>
          </cell>
          <cell r="K5">
            <v>0</v>
          </cell>
        </row>
        <row r="6">
          <cell r="B6">
            <v>25.683333333333337</v>
          </cell>
          <cell r="C6">
            <v>31.9</v>
          </cell>
          <cell r="D6">
            <v>20</v>
          </cell>
          <cell r="E6">
            <v>78.583333333333329</v>
          </cell>
          <cell r="F6">
            <v>89</v>
          </cell>
          <cell r="G6">
            <v>64</v>
          </cell>
          <cell r="H6">
            <v>16.920000000000002</v>
          </cell>
          <cell r="I6" t="str">
            <v>NO</v>
          </cell>
          <cell r="J6">
            <v>42.12</v>
          </cell>
          <cell r="K6">
            <v>24.4</v>
          </cell>
        </row>
        <row r="7">
          <cell r="B7">
            <v>23.166666666666661</v>
          </cell>
          <cell r="C7">
            <v>30.2</v>
          </cell>
          <cell r="D7">
            <v>19</v>
          </cell>
          <cell r="E7">
            <v>81.291666666666671</v>
          </cell>
          <cell r="F7">
            <v>88</v>
          </cell>
          <cell r="G7">
            <v>71</v>
          </cell>
          <cell r="H7">
            <v>17.28</v>
          </cell>
          <cell r="I7" t="str">
            <v>NE</v>
          </cell>
          <cell r="J7">
            <v>39.96</v>
          </cell>
          <cell r="K7">
            <v>34.200000000000003</v>
          </cell>
        </row>
        <row r="8">
          <cell r="B8">
            <v>25.245833333333337</v>
          </cell>
          <cell r="C8">
            <v>31.9</v>
          </cell>
          <cell r="D8">
            <v>20.399999999999999</v>
          </cell>
          <cell r="E8">
            <v>78.583333333333329</v>
          </cell>
          <cell r="F8">
            <v>89</v>
          </cell>
          <cell r="G8">
            <v>61</v>
          </cell>
          <cell r="H8">
            <v>18</v>
          </cell>
          <cell r="I8" t="str">
            <v>NE</v>
          </cell>
          <cell r="J8">
            <v>41.4</v>
          </cell>
          <cell r="K8">
            <v>0.2</v>
          </cell>
        </row>
        <row r="9">
          <cell r="B9">
            <v>24.716666666666669</v>
          </cell>
          <cell r="C9">
            <v>31.5</v>
          </cell>
          <cell r="D9">
            <v>20.100000000000001</v>
          </cell>
          <cell r="E9">
            <v>75.041666666666671</v>
          </cell>
          <cell r="F9">
            <v>87</v>
          </cell>
          <cell r="G9">
            <v>60</v>
          </cell>
          <cell r="H9">
            <v>20.16</v>
          </cell>
          <cell r="I9" t="str">
            <v>NE</v>
          </cell>
          <cell r="J9">
            <v>56.16</v>
          </cell>
          <cell r="K9">
            <v>0</v>
          </cell>
        </row>
        <row r="10">
          <cell r="B10">
            <v>23.804166666666671</v>
          </cell>
          <cell r="C10">
            <v>29</v>
          </cell>
          <cell r="D10">
            <v>21</v>
          </cell>
          <cell r="E10">
            <v>78.875</v>
          </cell>
          <cell r="F10">
            <v>86</v>
          </cell>
          <cell r="G10">
            <v>70</v>
          </cell>
          <cell r="H10">
            <v>14.76</v>
          </cell>
          <cell r="I10" t="str">
            <v>NE</v>
          </cell>
          <cell r="J10">
            <v>45</v>
          </cell>
          <cell r="K10">
            <v>3.2</v>
          </cell>
        </row>
        <row r="11">
          <cell r="B11">
            <v>24.083333333333332</v>
          </cell>
          <cell r="C11">
            <v>31.7</v>
          </cell>
          <cell r="D11">
            <v>20</v>
          </cell>
          <cell r="E11">
            <v>81.083333333333329</v>
          </cell>
          <cell r="F11">
            <v>89</v>
          </cell>
          <cell r="G11">
            <v>65</v>
          </cell>
          <cell r="H11">
            <v>12.24</v>
          </cell>
          <cell r="I11" t="str">
            <v>NO</v>
          </cell>
          <cell r="J11">
            <v>48.96</v>
          </cell>
          <cell r="K11">
            <v>21.2</v>
          </cell>
        </row>
        <row r="12">
          <cell r="B12">
            <v>26.400000000000002</v>
          </cell>
          <cell r="C12">
            <v>33.1</v>
          </cell>
          <cell r="D12">
            <v>21.3</v>
          </cell>
          <cell r="E12">
            <v>75.458333333333329</v>
          </cell>
          <cell r="F12">
            <v>87</v>
          </cell>
          <cell r="G12">
            <v>54</v>
          </cell>
          <cell r="H12">
            <v>10.8</v>
          </cell>
          <cell r="I12" t="str">
            <v>NE</v>
          </cell>
          <cell r="J12">
            <v>32.4</v>
          </cell>
          <cell r="K12">
            <v>0</v>
          </cell>
        </row>
        <row r="13">
          <cell r="B13">
            <v>28.541666666666668</v>
          </cell>
          <cell r="C13">
            <v>33.200000000000003</v>
          </cell>
          <cell r="D13">
            <v>25.4</v>
          </cell>
          <cell r="E13">
            <v>67.041666666666671</v>
          </cell>
          <cell r="F13">
            <v>75</v>
          </cell>
          <cell r="G13">
            <v>56</v>
          </cell>
          <cell r="H13">
            <v>14.76</v>
          </cell>
          <cell r="I13" t="str">
            <v>N</v>
          </cell>
          <cell r="J13">
            <v>38.519999999999996</v>
          </cell>
          <cell r="K13">
            <v>0</v>
          </cell>
        </row>
        <row r="14">
          <cell r="B14">
            <v>27.029166666666665</v>
          </cell>
          <cell r="C14">
            <v>33.1</v>
          </cell>
          <cell r="D14">
            <v>21.5</v>
          </cell>
          <cell r="E14">
            <v>71.791666666666671</v>
          </cell>
          <cell r="F14">
            <v>87</v>
          </cell>
          <cell r="G14">
            <v>53</v>
          </cell>
          <cell r="H14">
            <v>15.840000000000002</v>
          </cell>
          <cell r="I14" t="str">
            <v>NE</v>
          </cell>
          <cell r="J14">
            <v>41.04</v>
          </cell>
          <cell r="K14">
            <v>1.6</v>
          </cell>
        </row>
        <row r="15">
          <cell r="B15">
            <v>25.429166666666664</v>
          </cell>
          <cell r="C15">
            <v>33.1</v>
          </cell>
          <cell r="D15">
            <v>21.8</v>
          </cell>
          <cell r="E15">
            <v>73.916666666666671</v>
          </cell>
          <cell r="F15">
            <v>83</v>
          </cell>
          <cell r="G15">
            <v>63</v>
          </cell>
          <cell r="H15">
            <v>15.120000000000001</v>
          </cell>
          <cell r="I15" t="str">
            <v>NE</v>
          </cell>
          <cell r="J15">
            <v>33.840000000000003</v>
          </cell>
          <cell r="K15">
            <v>6.4</v>
          </cell>
        </row>
        <row r="16">
          <cell r="B16">
            <v>24.666666666666661</v>
          </cell>
          <cell r="C16">
            <v>31.7</v>
          </cell>
          <cell r="D16">
            <v>19.3</v>
          </cell>
          <cell r="E16">
            <v>77.958333333333329</v>
          </cell>
          <cell r="F16">
            <v>84</v>
          </cell>
          <cell r="G16">
            <v>67</v>
          </cell>
          <cell r="H16">
            <v>13.32</v>
          </cell>
          <cell r="I16" t="str">
            <v>O</v>
          </cell>
          <cell r="J16">
            <v>51.12</v>
          </cell>
          <cell r="K16">
            <v>23.6</v>
          </cell>
        </row>
        <row r="17">
          <cell r="B17">
            <v>24.983333333333334</v>
          </cell>
          <cell r="C17">
            <v>30.8</v>
          </cell>
          <cell r="D17">
            <v>19.899999999999999</v>
          </cell>
          <cell r="E17">
            <v>77.333333333333329</v>
          </cell>
          <cell r="F17">
            <v>88</v>
          </cell>
          <cell r="G17">
            <v>67</v>
          </cell>
          <cell r="H17">
            <v>15.48</v>
          </cell>
          <cell r="I17" t="str">
            <v>NO</v>
          </cell>
          <cell r="J17">
            <v>30.240000000000002</v>
          </cell>
          <cell r="K17">
            <v>0</v>
          </cell>
        </row>
        <row r="18">
          <cell r="B18">
            <v>26.400000000000002</v>
          </cell>
          <cell r="C18">
            <v>31.8</v>
          </cell>
          <cell r="D18">
            <v>20.7</v>
          </cell>
          <cell r="E18">
            <v>72.625</v>
          </cell>
          <cell r="F18">
            <v>84</v>
          </cell>
          <cell r="G18">
            <v>55</v>
          </cell>
          <cell r="H18">
            <v>12.96</v>
          </cell>
          <cell r="I18" t="str">
            <v>NO</v>
          </cell>
          <cell r="J18">
            <v>24.48</v>
          </cell>
          <cell r="K18">
            <v>0</v>
          </cell>
        </row>
        <row r="19">
          <cell r="B19">
            <v>25.587500000000006</v>
          </cell>
          <cell r="C19">
            <v>31.8</v>
          </cell>
          <cell r="D19">
            <v>20.9</v>
          </cell>
          <cell r="E19">
            <v>72.791666666666671</v>
          </cell>
          <cell r="F19">
            <v>82</v>
          </cell>
          <cell r="G19">
            <v>61</v>
          </cell>
          <cell r="H19">
            <v>16.2</v>
          </cell>
          <cell r="I19" t="str">
            <v>NO</v>
          </cell>
          <cell r="J19">
            <v>45.72</v>
          </cell>
          <cell r="K19">
            <v>4.6000000000000005</v>
          </cell>
        </row>
        <row r="20">
          <cell r="B20">
            <v>24.429166666666664</v>
          </cell>
          <cell r="C20">
            <v>30.5</v>
          </cell>
          <cell r="D20">
            <v>22</v>
          </cell>
          <cell r="E20">
            <v>79.208333333333329</v>
          </cell>
          <cell r="F20">
            <v>85</v>
          </cell>
          <cell r="G20">
            <v>69</v>
          </cell>
          <cell r="H20">
            <v>16.920000000000002</v>
          </cell>
          <cell r="I20" t="str">
            <v>NO</v>
          </cell>
          <cell r="J20">
            <v>37.080000000000005</v>
          </cell>
          <cell r="K20">
            <v>0.2</v>
          </cell>
        </row>
        <row r="21">
          <cell r="B21">
            <v>25.783333333333331</v>
          </cell>
          <cell r="C21">
            <v>31.4</v>
          </cell>
          <cell r="D21">
            <v>20.7</v>
          </cell>
          <cell r="E21">
            <v>71.875</v>
          </cell>
          <cell r="F21">
            <v>83</v>
          </cell>
          <cell r="G21">
            <v>54</v>
          </cell>
          <cell r="H21">
            <v>21.240000000000002</v>
          </cell>
          <cell r="I21" t="str">
            <v>O</v>
          </cell>
          <cell r="J21">
            <v>43.2</v>
          </cell>
          <cell r="K21">
            <v>0</v>
          </cell>
        </row>
        <row r="22">
          <cell r="B22">
            <v>25.620833333333334</v>
          </cell>
          <cell r="C22">
            <v>31</v>
          </cell>
          <cell r="D22">
            <v>19.600000000000001</v>
          </cell>
          <cell r="E22">
            <v>62.166666666666664</v>
          </cell>
          <cell r="F22">
            <v>76</v>
          </cell>
          <cell r="G22">
            <v>44</v>
          </cell>
          <cell r="H22">
            <v>9.3600000000000012</v>
          </cell>
          <cell r="I22" t="str">
            <v>SO</v>
          </cell>
          <cell r="J22">
            <v>24.12</v>
          </cell>
          <cell r="K22">
            <v>0</v>
          </cell>
        </row>
        <row r="23">
          <cell r="B23">
            <v>26.604166666666671</v>
          </cell>
          <cell r="C23">
            <v>32.6</v>
          </cell>
          <cell r="D23">
            <v>20.2</v>
          </cell>
          <cell r="E23">
            <v>63.333333333333336</v>
          </cell>
          <cell r="F23">
            <v>74</v>
          </cell>
          <cell r="G23">
            <v>51</v>
          </cell>
          <cell r="H23">
            <v>11.879999999999999</v>
          </cell>
          <cell r="I23" t="str">
            <v>NO</v>
          </cell>
          <cell r="J23">
            <v>26.64</v>
          </cell>
          <cell r="K23">
            <v>0</v>
          </cell>
        </row>
        <row r="24">
          <cell r="B24">
            <v>24.441666666666663</v>
          </cell>
          <cell r="C24">
            <v>30.8</v>
          </cell>
          <cell r="D24">
            <v>20.399999999999999</v>
          </cell>
          <cell r="E24">
            <v>76.458333333333329</v>
          </cell>
          <cell r="F24">
            <v>87</v>
          </cell>
          <cell r="G24">
            <v>62</v>
          </cell>
          <cell r="H24">
            <v>20.52</v>
          </cell>
          <cell r="I24" t="str">
            <v>NO</v>
          </cell>
          <cell r="J24">
            <v>37.080000000000005</v>
          </cell>
          <cell r="K24">
            <v>0.2</v>
          </cell>
        </row>
        <row r="25">
          <cell r="B25">
            <v>25.145833333333329</v>
          </cell>
          <cell r="C25">
            <v>31.3</v>
          </cell>
          <cell r="D25">
            <v>20.5</v>
          </cell>
          <cell r="E25">
            <v>75.75</v>
          </cell>
          <cell r="F25">
            <v>88</v>
          </cell>
          <cell r="G25">
            <v>57</v>
          </cell>
          <cell r="H25">
            <v>12.24</v>
          </cell>
          <cell r="I25" t="str">
            <v>NO</v>
          </cell>
          <cell r="J25">
            <v>28.8</v>
          </cell>
          <cell r="K25">
            <v>8.4</v>
          </cell>
        </row>
        <row r="26">
          <cell r="B26">
            <v>23.804166666666664</v>
          </cell>
          <cell r="C26">
            <v>30.5</v>
          </cell>
          <cell r="D26">
            <v>18.3</v>
          </cell>
          <cell r="E26">
            <v>76.25</v>
          </cell>
          <cell r="F26">
            <v>88</v>
          </cell>
          <cell r="G26">
            <v>62</v>
          </cell>
          <cell r="H26">
            <v>23.040000000000003</v>
          </cell>
          <cell r="I26" t="str">
            <v>NE</v>
          </cell>
          <cell r="J26">
            <v>46.440000000000005</v>
          </cell>
          <cell r="K26">
            <v>0.6</v>
          </cell>
        </row>
        <row r="27">
          <cell r="B27">
            <v>22.449999999999992</v>
          </cell>
          <cell r="C27">
            <v>29.1</v>
          </cell>
          <cell r="D27">
            <v>18.399999999999999</v>
          </cell>
          <cell r="E27">
            <v>80.75</v>
          </cell>
          <cell r="F27">
            <v>88</v>
          </cell>
          <cell r="G27">
            <v>69</v>
          </cell>
          <cell r="H27">
            <v>12.96</v>
          </cell>
          <cell r="I27" t="str">
            <v>NE</v>
          </cell>
          <cell r="J27">
            <v>40.32</v>
          </cell>
          <cell r="K27">
            <v>2.8000000000000003</v>
          </cell>
        </row>
        <row r="28">
          <cell r="B28">
            <v>24.458333333333332</v>
          </cell>
          <cell r="C28">
            <v>29.9</v>
          </cell>
          <cell r="D28">
            <v>20.5</v>
          </cell>
          <cell r="E28">
            <v>77.416666666666671</v>
          </cell>
          <cell r="F28">
            <v>86</v>
          </cell>
          <cell r="G28">
            <v>65</v>
          </cell>
          <cell r="H28">
            <v>12.6</v>
          </cell>
          <cell r="I28" t="str">
            <v>NE</v>
          </cell>
          <cell r="J28">
            <v>34.56</v>
          </cell>
          <cell r="K28">
            <v>0</v>
          </cell>
        </row>
        <row r="29">
          <cell r="B29">
            <v>23.862499999999997</v>
          </cell>
          <cell r="C29">
            <v>27.9</v>
          </cell>
          <cell r="D29">
            <v>21.1</v>
          </cell>
          <cell r="E29">
            <v>80.208333333333329</v>
          </cell>
          <cell r="F29">
            <v>86</v>
          </cell>
          <cell r="G29">
            <v>73</v>
          </cell>
          <cell r="H29">
            <v>16.559999999999999</v>
          </cell>
          <cell r="I29" t="str">
            <v>O</v>
          </cell>
          <cell r="J29">
            <v>44.28</v>
          </cell>
          <cell r="K29">
            <v>13.4</v>
          </cell>
        </row>
        <row r="30">
          <cell r="B30">
            <v>24.141666666666669</v>
          </cell>
          <cell r="C30">
            <v>29.3</v>
          </cell>
          <cell r="D30">
            <v>20.8</v>
          </cell>
          <cell r="E30">
            <v>77.75</v>
          </cell>
          <cell r="F30">
            <v>89</v>
          </cell>
          <cell r="G30">
            <v>56</v>
          </cell>
          <cell r="H30">
            <v>18.720000000000002</v>
          </cell>
          <cell r="I30" t="str">
            <v>SO</v>
          </cell>
          <cell r="J30">
            <v>41.4</v>
          </cell>
          <cell r="K30">
            <v>1.2</v>
          </cell>
        </row>
        <row r="31">
          <cell r="B31">
            <v>21.299999999999997</v>
          </cell>
          <cell r="C31">
            <v>28</v>
          </cell>
          <cell r="D31">
            <v>15.1</v>
          </cell>
          <cell r="E31">
            <v>64.5</v>
          </cell>
          <cell r="F31">
            <v>81</v>
          </cell>
          <cell r="G31">
            <v>41</v>
          </cell>
          <cell r="H31">
            <v>10.44</v>
          </cell>
          <cell r="I31" t="str">
            <v>S</v>
          </cell>
          <cell r="J31">
            <v>29.880000000000003</v>
          </cell>
          <cell r="K31">
            <v>0</v>
          </cell>
        </row>
        <row r="32">
          <cell r="B32">
            <v>23.808333333333334</v>
          </cell>
          <cell r="C32">
            <v>30.9</v>
          </cell>
          <cell r="D32">
            <v>16.899999999999999</v>
          </cell>
          <cell r="E32">
            <v>56.541666666666664</v>
          </cell>
          <cell r="F32">
            <v>68</v>
          </cell>
          <cell r="G32">
            <v>44</v>
          </cell>
          <cell r="H32">
            <v>10.08</v>
          </cell>
          <cell r="I32" t="str">
            <v>S</v>
          </cell>
          <cell r="J32">
            <v>21.6</v>
          </cell>
          <cell r="K32">
            <v>0</v>
          </cell>
        </row>
        <row r="33">
          <cell r="B33">
            <v>22.954166666666666</v>
          </cell>
          <cell r="C33">
            <v>29.8</v>
          </cell>
          <cell r="D33">
            <v>18.899999999999999</v>
          </cell>
          <cell r="E33">
            <v>78.375</v>
          </cell>
          <cell r="F33">
            <v>90</v>
          </cell>
          <cell r="G33">
            <v>55</v>
          </cell>
          <cell r="H33">
            <v>20.88</v>
          </cell>
          <cell r="I33" t="str">
            <v>NO</v>
          </cell>
          <cell r="J33">
            <v>37.800000000000004</v>
          </cell>
          <cell r="K33">
            <v>0</v>
          </cell>
        </row>
        <row r="34">
          <cell r="B34">
            <v>23.350000000000005</v>
          </cell>
          <cell r="C34">
            <v>28.8</v>
          </cell>
          <cell r="D34">
            <v>19.600000000000001</v>
          </cell>
          <cell r="E34">
            <v>78.583333333333329</v>
          </cell>
          <cell r="F34">
            <v>88</v>
          </cell>
          <cell r="G34">
            <v>62</v>
          </cell>
          <cell r="H34">
            <v>20.16</v>
          </cell>
          <cell r="I34" t="str">
            <v>NO</v>
          </cell>
          <cell r="J34">
            <v>39.96</v>
          </cell>
          <cell r="K34">
            <v>1.6</v>
          </cell>
        </row>
        <row r="35">
          <cell r="B35">
            <v>21.375</v>
          </cell>
          <cell r="C35">
            <v>26.9</v>
          </cell>
          <cell r="D35">
            <v>19.7</v>
          </cell>
          <cell r="E35">
            <v>83.916666666666671</v>
          </cell>
          <cell r="F35">
            <v>88</v>
          </cell>
          <cell r="G35">
            <v>72</v>
          </cell>
          <cell r="H35">
            <v>16.559999999999999</v>
          </cell>
          <cell r="I35" t="str">
            <v>NE</v>
          </cell>
          <cell r="J35">
            <v>34.200000000000003</v>
          </cell>
          <cell r="K35">
            <v>9.0000000000000018</v>
          </cell>
        </row>
        <row r="36">
          <cell r="I36" t="str">
            <v>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31.104166666666661</v>
          </cell>
          <cell r="C5">
            <v>38.200000000000003</v>
          </cell>
          <cell r="D5">
            <v>25.1</v>
          </cell>
          <cell r="E5">
            <v>56.875</v>
          </cell>
          <cell r="F5">
            <v>78</v>
          </cell>
          <cell r="G5">
            <v>33</v>
          </cell>
          <cell r="H5">
            <v>13.32</v>
          </cell>
          <cell r="I5" t="str">
            <v>N</v>
          </cell>
          <cell r="J5">
            <v>38.159999999999997</v>
          </cell>
          <cell r="K5" t="str">
            <v>*</v>
          </cell>
        </row>
        <row r="6">
          <cell r="B6">
            <v>29.729166666666668</v>
          </cell>
          <cell r="C6">
            <v>37.799999999999997</v>
          </cell>
          <cell r="D6">
            <v>24.3</v>
          </cell>
          <cell r="E6">
            <v>63.041666666666664</v>
          </cell>
          <cell r="F6">
            <v>82</v>
          </cell>
          <cell r="G6">
            <v>36</v>
          </cell>
          <cell r="H6">
            <v>21.240000000000002</v>
          </cell>
          <cell r="I6" t="str">
            <v>N</v>
          </cell>
          <cell r="J6">
            <v>54.36</v>
          </cell>
          <cell r="K6" t="str">
            <v>*</v>
          </cell>
        </row>
        <row r="7">
          <cell r="B7">
            <v>27.191666666666663</v>
          </cell>
          <cell r="C7">
            <v>34</v>
          </cell>
          <cell r="D7">
            <v>23.3</v>
          </cell>
          <cell r="E7">
            <v>75.833333333333329</v>
          </cell>
          <cell r="F7">
            <v>86</v>
          </cell>
          <cell r="G7">
            <v>58</v>
          </cell>
          <cell r="H7">
            <v>14.04</v>
          </cell>
          <cell r="I7" t="str">
            <v>NO</v>
          </cell>
          <cell r="J7">
            <v>33.840000000000003</v>
          </cell>
          <cell r="K7" t="str">
            <v>*</v>
          </cell>
        </row>
        <row r="8">
          <cell r="B8">
            <v>29.349999999999998</v>
          </cell>
          <cell r="C8">
            <v>36.299999999999997</v>
          </cell>
          <cell r="D8">
            <v>24.4</v>
          </cell>
          <cell r="E8">
            <v>66.666666666666671</v>
          </cell>
          <cell r="F8">
            <v>84</v>
          </cell>
          <cell r="G8">
            <v>42</v>
          </cell>
          <cell r="H8">
            <v>14.04</v>
          </cell>
          <cell r="I8" t="str">
            <v>N</v>
          </cell>
          <cell r="J8">
            <v>36.36</v>
          </cell>
          <cell r="K8" t="str">
            <v>*</v>
          </cell>
        </row>
        <row r="9">
          <cell r="B9">
            <v>30.970833333333328</v>
          </cell>
          <cell r="C9">
            <v>37</v>
          </cell>
          <cell r="D9">
            <v>25.6</v>
          </cell>
          <cell r="E9">
            <v>57.916666666666664</v>
          </cell>
          <cell r="F9">
            <v>76</v>
          </cell>
          <cell r="G9">
            <v>37</v>
          </cell>
          <cell r="H9">
            <v>15.840000000000002</v>
          </cell>
          <cell r="I9" t="str">
            <v>N</v>
          </cell>
          <cell r="J9">
            <v>46.080000000000005</v>
          </cell>
          <cell r="K9" t="str">
            <v>*</v>
          </cell>
        </row>
        <row r="10">
          <cell r="B10">
            <v>29.225000000000005</v>
          </cell>
          <cell r="C10">
            <v>36.1</v>
          </cell>
          <cell r="D10">
            <v>26.1</v>
          </cell>
          <cell r="E10">
            <v>60.541666666666664</v>
          </cell>
          <cell r="F10">
            <v>72</v>
          </cell>
          <cell r="G10">
            <v>43</v>
          </cell>
          <cell r="H10">
            <v>17.28</v>
          </cell>
          <cell r="I10" t="str">
            <v>N</v>
          </cell>
          <cell r="J10">
            <v>31.319999999999997</v>
          </cell>
          <cell r="K10" t="str">
            <v>*</v>
          </cell>
        </row>
        <row r="11">
          <cell r="B11">
            <v>30.104166666666661</v>
          </cell>
          <cell r="C11">
            <v>37.799999999999997</v>
          </cell>
          <cell r="D11">
            <v>24.7</v>
          </cell>
          <cell r="E11">
            <v>62.333333333333336</v>
          </cell>
          <cell r="F11">
            <v>77</v>
          </cell>
          <cell r="G11">
            <v>36</v>
          </cell>
          <cell r="H11">
            <v>14.76</v>
          </cell>
          <cell r="I11" t="str">
            <v>NO</v>
          </cell>
          <cell r="J11">
            <v>40.680000000000007</v>
          </cell>
          <cell r="K11" t="str">
            <v>*</v>
          </cell>
        </row>
        <row r="12">
          <cell r="B12">
            <v>32.479166666666664</v>
          </cell>
          <cell r="C12">
            <v>40</v>
          </cell>
          <cell r="D12">
            <v>26.7</v>
          </cell>
          <cell r="E12">
            <v>52</v>
          </cell>
          <cell r="F12">
            <v>72</v>
          </cell>
          <cell r="G12">
            <v>28</v>
          </cell>
          <cell r="H12">
            <v>12.96</v>
          </cell>
          <cell r="I12" t="str">
            <v>N</v>
          </cell>
          <cell r="J12">
            <v>33.480000000000004</v>
          </cell>
          <cell r="K12" t="str">
            <v>*</v>
          </cell>
        </row>
        <row r="13">
          <cell r="B13">
            <v>33.141666666666666</v>
          </cell>
          <cell r="C13">
            <v>39.6</v>
          </cell>
          <cell r="D13">
            <v>26</v>
          </cell>
          <cell r="E13">
            <v>46.5</v>
          </cell>
          <cell r="F13">
            <v>71</v>
          </cell>
          <cell r="G13">
            <v>27</v>
          </cell>
          <cell r="H13">
            <v>17.64</v>
          </cell>
          <cell r="I13" t="str">
            <v>N</v>
          </cell>
          <cell r="J13">
            <v>44.64</v>
          </cell>
          <cell r="K13" t="str">
            <v>*</v>
          </cell>
        </row>
        <row r="14">
          <cell r="B14">
            <v>33.274999999999999</v>
          </cell>
          <cell r="C14">
            <v>39.799999999999997</v>
          </cell>
          <cell r="D14">
            <v>26.8</v>
          </cell>
          <cell r="E14">
            <v>44.125</v>
          </cell>
          <cell r="F14">
            <v>66</v>
          </cell>
          <cell r="G14">
            <v>28</v>
          </cell>
          <cell r="H14">
            <v>16.2</v>
          </cell>
          <cell r="I14" t="str">
            <v>N</v>
          </cell>
          <cell r="J14">
            <v>40.680000000000007</v>
          </cell>
          <cell r="K14" t="str">
            <v>*</v>
          </cell>
        </row>
        <row r="15">
          <cell r="B15">
            <v>30.912500000000005</v>
          </cell>
          <cell r="C15">
            <v>38.200000000000003</v>
          </cell>
          <cell r="D15">
            <v>26.5</v>
          </cell>
          <cell r="E15">
            <v>56.458333333333336</v>
          </cell>
          <cell r="F15">
            <v>71</v>
          </cell>
          <cell r="G15">
            <v>33</v>
          </cell>
          <cell r="H15">
            <v>13.32</v>
          </cell>
          <cell r="I15" t="str">
            <v>NO</v>
          </cell>
          <cell r="J15">
            <v>30.96</v>
          </cell>
          <cell r="K15" t="str">
            <v>*</v>
          </cell>
        </row>
        <row r="16">
          <cell r="B16">
            <v>28.462500000000006</v>
          </cell>
          <cell r="C16">
            <v>38.1</v>
          </cell>
          <cell r="D16">
            <v>24.6</v>
          </cell>
          <cell r="E16">
            <v>69.833333333333329</v>
          </cell>
          <cell r="F16">
            <v>85</v>
          </cell>
          <cell r="G16">
            <v>39</v>
          </cell>
          <cell r="H16">
            <v>8.2799999999999994</v>
          </cell>
          <cell r="I16" t="str">
            <v>SO</v>
          </cell>
          <cell r="J16">
            <v>43.92</v>
          </cell>
          <cell r="K16" t="str">
            <v>*</v>
          </cell>
        </row>
        <row r="17">
          <cell r="B17">
            <v>29.904166666666672</v>
          </cell>
          <cell r="C17">
            <v>38</v>
          </cell>
          <cell r="D17">
            <v>23.5</v>
          </cell>
          <cell r="E17">
            <v>63.541666666666664</v>
          </cell>
          <cell r="F17">
            <v>84</v>
          </cell>
          <cell r="G17">
            <v>31</v>
          </cell>
          <cell r="H17">
            <v>10.8</v>
          </cell>
          <cell r="I17" t="str">
            <v>N</v>
          </cell>
          <cell r="J17">
            <v>21.96</v>
          </cell>
          <cell r="K17">
            <v>0.2</v>
          </cell>
        </row>
        <row r="18">
          <cell r="B18">
            <v>31.987500000000008</v>
          </cell>
          <cell r="C18">
            <v>40.1</v>
          </cell>
          <cell r="D18">
            <v>25.3</v>
          </cell>
          <cell r="E18">
            <v>52.166666666666664</v>
          </cell>
          <cell r="F18">
            <v>76</v>
          </cell>
          <cell r="G18">
            <v>24</v>
          </cell>
          <cell r="H18">
            <v>11.520000000000001</v>
          </cell>
          <cell r="I18" t="str">
            <v>L</v>
          </cell>
          <cell r="J18">
            <v>29.16</v>
          </cell>
          <cell r="K18" t="str">
            <v>*</v>
          </cell>
        </row>
        <row r="19">
          <cell r="B19">
            <v>31.75833333333334</v>
          </cell>
          <cell r="C19">
            <v>38.6</v>
          </cell>
          <cell r="D19">
            <v>25.8</v>
          </cell>
          <cell r="E19">
            <v>53.791666666666664</v>
          </cell>
          <cell r="F19">
            <v>76</v>
          </cell>
          <cell r="G19">
            <v>33</v>
          </cell>
          <cell r="H19">
            <v>15.48</v>
          </cell>
          <cell r="I19" t="str">
            <v>NO</v>
          </cell>
          <cell r="J19">
            <v>39.96</v>
          </cell>
          <cell r="K19" t="str">
            <v>*</v>
          </cell>
        </row>
        <row r="20">
          <cell r="B20">
            <v>31.712499999999991</v>
          </cell>
          <cell r="C20">
            <v>39.4</v>
          </cell>
          <cell r="D20">
            <v>25.4</v>
          </cell>
          <cell r="E20">
            <v>54.375</v>
          </cell>
          <cell r="F20">
            <v>74</v>
          </cell>
          <cell r="G20">
            <v>31</v>
          </cell>
          <cell r="H20">
            <v>17.64</v>
          </cell>
          <cell r="I20" t="str">
            <v>N</v>
          </cell>
          <cell r="J20">
            <v>41.76</v>
          </cell>
          <cell r="K20">
            <v>0.4</v>
          </cell>
        </row>
        <row r="21">
          <cell r="B21">
            <v>29.316666666666663</v>
          </cell>
          <cell r="C21">
            <v>37.299999999999997</v>
          </cell>
          <cell r="D21">
            <v>24.4</v>
          </cell>
          <cell r="E21">
            <v>70.625</v>
          </cell>
          <cell r="F21">
            <v>89</v>
          </cell>
          <cell r="G21">
            <v>32</v>
          </cell>
          <cell r="H21">
            <v>17.28</v>
          </cell>
          <cell r="I21" t="str">
            <v>S</v>
          </cell>
          <cell r="J21">
            <v>34.56</v>
          </cell>
          <cell r="K21">
            <v>0.60000000000000009</v>
          </cell>
        </row>
        <row r="22">
          <cell r="B22">
            <v>29.958333333333332</v>
          </cell>
          <cell r="C22">
            <v>37.299999999999997</v>
          </cell>
          <cell r="D22">
            <v>22.7</v>
          </cell>
          <cell r="E22">
            <v>51.666666666666664</v>
          </cell>
          <cell r="F22">
            <v>77</v>
          </cell>
          <cell r="G22">
            <v>26</v>
          </cell>
          <cell r="H22">
            <v>15.120000000000001</v>
          </cell>
          <cell r="I22" t="str">
            <v>SE</v>
          </cell>
          <cell r="J22">
            <v>33.480000000000004</v>
          </cell>
          <cell r="K22" t="str">
            <v>*</v>
          </cell>
        </row>
        <row r="23">
          <cell r="B23">
            <v>30.345833333333331</v>
          </cell>
          <cell r="C23">
            <v>39.5</v>
          </cell>
          <cell r="D23">
            <v>22.2</v>
          </cell>
          <cell r="E23">
            <v>49.583333333333336</v>
          </cell>
          <cell r="F23">
            <v>78</v>
          </cell>
          <cell r="G23">
            <v>20</v>
          </cell>
          <cell r="H23">
            <v>11.520000000000001</v>
          </cell>
          <cell r="I23" t="str">
            <v>S</v>
          </cell>
          <cell r="J23">
            <v>32.4</v>
          </cell>
          <cell r="K23" t="str">
            <v>*</v>
          </cell>
        </row>
        <row r="24">
          <cell r="B24">
            <v>30.404166666666669</v>
          </cell>
          <cell r="C24">
            <v>38.200000000000003</v>
          </cell>
          <cell r="D24">
            <v>23.8</v>
          </cell>
          <cell r="E24">
            <v>52.333333333333336</v>
          </cell>
          <cell r="F24">
            <v>75</v>
          </cell>
          <cell r="G24">
            <v>26</v>
          </cell>
          <cell r="H24">
            <v>11.16</v>
          </cell>
          <cell r="I24" t="str">
            <v>NO</v>
          </cell>
          <cell r="J24">
            <v>41.76</v>
          </cell>
          <cell r="K24" t="str">
            <v>*</v>
          </cell>
        </row>
        <row r="25">
          <cell r="B25">
            <v>30.275000000000009</v>
          </cell>
          <cell r="C25">
            <v>37.200000000000003</v>
          </cell>
          <cell r="D25">
            <v>24.4</v>
          </cell>
          <cell r="E25">
            <v>60.25</v>
          </cell>
          <cell r="F25">
            <v>79</v>
          </cell>
          <cell r="G25">
            <v>34</v>
          </cell>
          <cell r="H25">
            <v>14.04</v>
          </cell>
          <cell r="I25" t="str">
            <v>NO</v>
          </cell>
          <cell r="J25">
            <v>29.52</v>
          </cell>
          <cell r="K25" t="str">
            <v>*</v>
          </cell>
        </row>
        <row r="26">
          <cell r="B26">
            <v>29.545833333333331</v>
          </cell>
          <cell r="C26">
            <v>36.6</v>
          </cell>
          <cell r="D26">
            <v>23.1</v>
          </cell>
          <cell r="E26">
            <v>59.5</v>
          </cell>
          <cell r="F26">
            <v>81</v>
          </cell>
          <cell r="G26">
            <v>33</v>
          </cell>
          <cell r="H26">
            <v>12.6</v>
          </cell>
          <cell r="I26" t="str">
            <v>N</v>
          </cell>
          <cell r="J26">
            <v>29.16</v>
          </cell>
          <cell r="K26">
            <v>0</v>
          </cell>
        </row>
        <row r="27">
          <cell r="B27">
            <v>30.116666666666671</v>
          </cell>
          <cell r="C27">
            <v>38.200000000000003</v>
          </cell>
          <cell r="D27">
            <v>24.6</v>
          </cell>
          <cell r="E27">
            <v>55.541666666666664</v>
          </cell>
          <cell r="F27">
            <v>78</v>
          </cell>
          <cell r="G27">
            <v>31</v>
          </cell>
          <cell r="H27">
            <v>12.6</v>
          </cell>
          <cell r="I27" t="str">
            <v>NE</v>
          </cell>
          <cell r="J27">
            <v>41.04</v>
          </cell>
          <cell r="K27">
            <v>0</v>
          </cell>
        </row>
        <row r="28">
          <cell r="B28">
            <v>27.145833333333332</v>
          </cell>
          <cell r="C28">
            <v>35.700000000000003</v>
          </cell>
          <cell r="D28">
            <v>22.7</v>
          </cell>
          <cell r="E28">
            <v>73.208333333333329</v>
          </cell>
          <cell r="F28">
            <v>88</v>
          </cell>
          <cell r="G28">
            <v>46</v>
          </cell>
          <cell r="H28">
            <v>13.68</v>
          </cell>
          <cell r="I28" t="str">
            <v>NO</v>
          </cell>
          <cell r="J28">
            <v>37.800000000000004</v>
          </cell>
          <cell r="K28">
            <v>2.4</v>
          </cell>
        </row>
        <row r="29">
          <cell r="B29">
            <v>26.887499999999999</v>
          </cell>
          <cell r="C29">
            <v>33.6</v>
          </cell>
          <cell r="D29">
            <v>23.9</v>
          </cell>
          <cell r="E29">
            <v>79.25</v>
          </cell>
          <cell r="F29">
            <v>89</v>
          </cell>
          <cell r="G29">
            <v>58</v>
          </cell>
          <cell r="H29">
            <v>10.44</v>
          </cell>
          <cell r="I29" t="str">
            <v>S</v>
          </cell>
          <cell r="J29">
            <v>22.68</v>
          </cell>
          <cell r="K29">
            <v>0.2</v>
          </cell>
        </row>
        <row r="30">
          <cell r="B30">
            <v>28.245833333333334</v>
          </cell>
          <cell r="C30">
            <v>35.299999999999997</v>
          </cell>
          <cell r="D30">
            <v>22.4</v>
          </cell>
          <cell r="E30">
            <v>68.458333333333329</v>
          </cell>
          <cell r="F30">
            <v>90</v>
          </cell>
          <cell r="G30">
            <v>34</v>
          </cell>
          <cell r="H30">
            <v>21.240000000000002</v>
          </cell>
          <cell r="I30" t="str">
            <v>S</v>
          </cell>
          <cell r="J30">
            <v>45</v>
          </cell>
          <cell r="K30">
            <v>0</v>
          </cell>
        </row>
        <row r="31">
          <cell r="B31">
            <v>24.670833333333334</v>
          </cell>
          <cell r="C31">
            <v>32.200000000000003</v>
          </cell>
          <cell r="D31">
            <v>17</v>
          </cell>
          <cell r="E31">
            <v>50.958333333333336</v>
          </cell>
          <cell r="F31">
            <v>79</v>
          </cell>
          <cell r="G31">
            <v>23</v>
          </cell>
          <cell r="H31">
            <v>18</v>
          </cell>
          <cell r="I31" t="str">
            <v>S</v>
          </cell>
          <cell r="J31">
            <v>31.680000000000003</v>
          </cell>
          <cell r="K31">
            <v>0</v>
          </cell>
        </row>
        <row r="32">
          <cell r="B32">
            <v>25.354166666666661</v>
          </cell>
          <cell r="C32">
            <v>35.9</v>
          </cell>
          <cell r="D32">
            <v>16.2</v>
          </cell>
          <cell r="E32">
            <v>48.916666666666664</v>
          </cell>
          <cell r="F32">
            <v>77</v>
          </cell>
          <cell r="G32">
            <v>25</v>
          </cell>
          <cell r="H32">
            <v>9</v>
          </cell>
          <cell r="I32" t="str">
            <v>S</v>
          </cell>
          <cell r="J32">
            <v>24.48</v>
          </cell>
          <cell r="K32">
            <v>0</v>
          </cell>
        </row>
        <row r="33">
          <cell r="B33">
            <v>28.512500000000003</v>
          </cell>
          <cell r="C33">
            <v>37.5</v>
          </cell>
          <cell r="D33">
            <v>21.1</v>
          </cell>
          <cell r="E33">
            <v>50.041666666666664</v>
          </cell>
          <cell r="F33">
            <v>72</v>
          </cell>
          <cell r="G33">
            <v>26</v>
          </cell>
          <cell r="H33">
            <v>23.040000000000003</v>
          </cell>
          <cell r="I33" t="str">
            <v>N</v>
          </cell>
          <cell r="J33">
            <v>47.88</v>
          </cell>
          <cell r="K33">
            <v>0</v>
          </cell>
        </row>
        <row r="34">
          <cell r="B34">
            <v>29.170833333333331</v>
          </cell>
          <cell r="C34">
            <v>37.799999999999997</v>
          </cell>
          <cell r="D34">
            <v>22.3</v>
          </cell>
          <cell r="E34">
            <v>56.5</v>
          </cell>
          <cell r="F34">
            <v>80</v>
          </cell>
          <cell r="G34">
            <v>31</v>
          </cell>
          <cell r="H34">
            <v>12.96</v>
          </cell>
          <cell r="I34" t="str">
            <v>NE</v>
          </cell>
          <cell r="J34">
            <v>52.2</v>
          </cell>
          <cell r="K34">
            <v>0</v>
          </cell>
        </row>
        <row r="35">
          <cell r="B35">
            <v>25.208333333333339</v>
          </cell>
          <cell r="C35">
            <v>33.9</v>
          </cell>
          <cell r="D35">
            <v>21.1</v>
          </cell>
          <cell r="E35">
            <v>82.041666666666671</v>
          </cell>
          <cell r="F35">
            <v>90</v>
          </cell>
          <cell r="G35">
            <v>53</v>
          </cell>
          <cell r="H35">
            <v>23.040000000000003</v>
          </cell>
          <cell r="I35" t="str">
            <v>L</v>
          </cell>
          <cell r="J35">
            <v>59.04</v>
          </cell>
          <cell r="K35">
            <v>2.1999999999999997</v>
          </cell>
        </row>
        <row r="36">
          <cell r="I36" t="str">
            <v>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25.087499999999995</v>
          </cell>
          <cell r="C5">
            <v>32.9</v>
          </cell>
          <cell r="D5">
            <v>20</v>
          </cell>
          <cell r="E5" t="str">
            <v>*</v>
          </cell>
          <cell r="F5" t="str">
            <v>*</v>
          </cell>
          <cell r="G5" t="str">
            <v>*</v>
          </cell>
          <cell r="H5">
            <v>17.28</v>
          </cell>
          <cell r="I5" t="str">
            <v>NO</v>
          </cell>
          <cell r="J5">
            <v>33.480000000000004</v>
          </cell>
          <cell r="K5">
            <v>0</v>
          </cell>
        </row>
        <row r="6">
          <cell r="B6">
            <v>25.954166666666666</v>
          </cell>
          <cell r="C6">
            <v>34</v>
          </cell>
          <cell r="D6">
            <v>22.2</v>
          </cell>
          <cell r="E6">
            <v>11</v>
          </cell>
          <cell r="F6">
            <v>11</v>
          </cell>
          <cell r="G6" t="str">
            <v>*</v>
          </cell>
          <cell r="H6">
            <v>20.88</v>
          </cell>
          <cell r="I6" t="str">
            <v>N</v>
          </cell>
          <cell r="J6">
            <v>47.519999999999996</v>
          </cell>
          <cell r="K6">
            <v>8.1999999999999993</v>
          </cell>
        </row>
        <row r="7">
          <cell r="B7">
            <v>23.962500000000002</v>
          </cell>
          <cell r="C7">
            <v>31.7</v>
          </cell>
          <cell r="D7">
            <v>21.2</v>
          </cell>
          <cell r="E7" t="str">
            <v>*</v>
          </cell>
          <cell r="F7">
            <v>15</v>
          </cell>
          <cell r="G7" t="str">
            <v>*</v>
          </cell>
          <cell r="H7">
            <v>26.28</v>
          </cell>
          <cell r="I7" t="str">
            <v>NO</v>
          </cell>
          <cell r="J7">
            <v>54</v>
          </cell>
          <cell r="K7">
            <v>16.2</v>
          </cell>
        </row>
        <row r="8">
          <cell r="B8">
            <v>26.120833333333334</v>
          </cell>
          <cell r="C8">
            <v>33.799999999999997</v>
          </cell>
          <cell r="D8">
            <v>21.9</v>
          </cell>
          <cell r="E8" t="str">
            <v>*</v>
          </cell>
          <cell r="F8" t="str">
            <v>*</v>
          </cell>
          <cell r="G8" t="str">
            <v>*</v>
          </cell>
          <cell r="H8">
            <v>19.440000000000001</v>
          </cell>
          <cell r="I8" t="str">
            <v>NO</v>
          </cell>
          <cell r="J8">
            <v>40.32</v>
          </cell>
          <cell r="K8">
            <v>6.4</v>
          </cell>
        </row>
        <row r="9">
          <cell r="B9">
            <v>25.824999999999999</v>
          </cell>
          <cell r="C9">
            <v>31.9</v>
          </cell>
          <cell r="D9">
            <v>21.4</v>
          </cell>
          <cell r="E9" t="str">
            <v>*</v>
          </cell>
          <cell r="F9" t="str">
            <v>*</v>
          </cell>
          <cell r="G9" t="str">
            <v>*</v>
          </cell>
          <cell r="H9">
            <v>18.720000000000002</v>
          </cell>
          <cell r="I9" t="str">
            <v>NO</v>
          </cell>
          <cell r="J9">
            <v>33.119999999999997</v>
          </cell>
          <cell r="K9">
            <v>0</v>
          </cell>
        </row>
        <row r="10">
          <cell r="B10">
            <v>26.849999999999998</v>
          </cell>
          <cell r="C10">
            <v>34.1</v>
          </cell>
          <cell r="D10">
            <v>22.3</v>
          </cell>
          <cell r="E10" t="str">
            <v>*</v>
          </cell>
          <cell r="F10" t="str">
            <v>*</v>
          </cell>
          <cell r="G10" t="str">
            <v>*</v>
          </cell>
          <cell r="H10">
            <v>16.2</v>
          </cell>
          <cell r="I10" t="str">
            <v>NO</v>
          </cell>
          <cell r="J10">
            <v>30.240000000000002</v>
          </cell>
          <cell r="K10">
            <v>1</v>
          </cell>
        </row>
        <row r="11">
          <cell r="B11">
            <v>26.712500000000002</v>
          </cell>
          <cell r="C11">
            <v>33.799999999999997</v>
          </cell>
          <cell r="D11">
            <v>21.4</v>
          </cell>
          <cell r="E11" t="str">
            <v>*</v>
          </cell>
          <cell r="F11" t="str">
            <v>*</v>
          </cell>
          <cell r="G11" t="str">
            <v>*</v>
          </cell>
          <cell r="H11">
            <v>13.68</v>
          </cell>
          <cell r="I11" t="str">
            <v>N</v>
          </cell>
          <cell r="J11">
            <v>26.64</v>
          </cell>
          <cell r="K11">
            <v>0</v>
          </cell>
        </row>
        <row r="12">
          <cell r="B12">
            <v>28.354166666666661</v>
          </cell>
          <cell r="C12">
            <v>35.4</v>
          </cell>
          <cell r="D12">
            <v>21.8</v>
          </cell>
          <cell r="E12" t="str">
            <v>*</v>
          </cell>
          <cell r="F12" t="str">
            <v>*</v>
          </cell>
          <cell r="G12" t="str">
            <v>*</v>
          </cell>
          <cell r="H12">
            <v>11.16</v>
          </cell>
          <cell r="I12" t="str">
            <v>O</v>
          </cell>
          <cell r="J12">
            <v>19.8</v>
          </cell>
          <cell r="K12">
            <v>0</v>
          </cell>
        </row>
        <row r="13">
          <cell r="B13">
            <v>26.862499999999994</v>
          </cell>
          <cell r="C13">
            <v>34.6</v>
          </cell>
          <cell r="D13">
            <v>22</v>
          </cell>
          <cell r="E13" t="str">
            <v>*</v>
          </cell>
          <cell r="F13" t="str">
            <v>*</v>
          </cell>
          <cell r="G13" t="str">
            <v>*</v>
          </cell>
          <cell r="H13">
            <v>32.76</v>
          </cell>
          <cell r="I13" t="str">
            <v>NO</v>
          </cell>
          <cell r="J13">
            <v>60.12</v>
          </cell>
          <cell r="K13">
            <v>45.6</v>
          </cell>
        </row>
        <row r="14">
          <cell r="B14">
            <v>27.3125</v>
          </cell>
          <cell r="C14">
            <v>34.9</v>
          </cell>
          <cell r="D14">
            <v>22</v>
          </cell>
          <cell r="E14" t="str">
            <v>*</v>
          </cell>
          <cell r="F14" t="str">
            <v>*</v>
          </cell>
          <cell r="G14" t="str">
            <v>*</v>
          </cell>
          <cell r="H14">
            <v>12.96</v>
          </cell>
          <cell r="I14" t="str">
            <v>O</v>
          </cell>
          <cell r="J14">
            <v>26.64</v>
          </cell>
          <cell r="K14">
            <v>0</v>
          </cell>
        </row>
        <row r="15">
          <cell r="B15">
            <v>27.908333333333331</v>
          </cell>
          <cell r="C15">
            <v>34.6</v>
          </cell>
          <cell r="D15">
            <v>22.1</v>
          </cell>
          <cell r="E15" t="str">
            <v>*</v>
          </cell>
          <cell r="F15" t="str">
            <v>*</v>
          </cell>
          <cell r="G15" t="str">
            <v>*</v>
          </cell>
          <cell r="H15">
            <v>10.08</v>
          </cell>
          <cell r="I15" t="str">
            <v>N</v>
          </cell>
          <cell r="J15">
            <v>32.76</v>
          </cell>
          <cell r="K15">
            <v>0</v>
          </cell>
        </row>
        <row r="16">
          <cell r="B16">
            <v>26.566666666666666</v>
          </cell>
          <cell r="C16">
            <v>33.9</v>
          </cell>
          <cell r="D16">
            <v>22.1</v>
          </cell>
          <cell r="E16" t="str">
            <v>*</v>
          </cell>
          <cell r="F16" t="str">
            <v>*</v>
          </cell>
          <cell r="G16" t="str">
            <v>*</v>
          </cell>
          <cell r="H16">
            <v>23.040000000000003</v>
          </cell>
          <cell r="I16" t="str">
            <v>L</v>
          </cell>
          <cell r="J16">
            <v>42.480000000000004</v>
          </cell>
          <cell r="K16">
            <v>10.8</v>
          </cell>
        </row>
        <row r="17">
          <cell r="B17">
            <v>25.754166666666663</v>
          </cell>
          <cell r="C17">
            <v>31.7</v>
          </cell>
          <cell r="D17">
            <v>21</v>
          </cell>
          <cell r="E17" t="str">
            <v>*</v>
          </cell>
          <cell r="F17" t="str">
            <v>*</v>
          </cell>
          <cell r="G17" t="str">
            <v>*</v>
          </cell>
          <cell r="H17">
            <v>9.7200000000000006</v>
          </cell>
          <cell r="I17" t="str">
            <v>L</v>
          </cell>
          <cell r="J17">
            <v>37.080000000000005</v>
          </cell>
          <cell r="K17">
            <v>4.2</v>
          </cell>
        </row>
        <row r="18">
          <cell r="B18">
            <v>26.825000000000003</v>
          </cell>
          <cell r="C18">
            <v>33.700000000000003</v>
          </cell>
          <cell r="D18">
            <v>20.5</v>
          </cell>
          <cell r="E18" t="str">
            <v>*</v>
          </cell>
          <cell r="F18" t="str">
            <v>*</v>
          </cell>
          <cell r="G18" t="str">
            <v>*</v>
          </cell>
          <cell r="H18">
            <v>10.8</v>
          </cell>
          <cell r="I18" t="str">
            <v>O</v>
          </cell>
          <cell r="J18">
            <v>24.48</v>
          </cell>
          <cell r="K18">
            <v>0</v>
          </cell>
        </row>
        <row r="19">
          <cell r="B19">
            <v>26.637500000000003</v>
          </cell>
          <cell r="C19">
            <v>34.1</v>
          </cell>
          <cell r="D19">
            <v>21.3</v>
          </cell>
          <cell r="E19" t="str">
            <v>*</v>
          </cell>
          <cell r="F19" t="str">
            <v>*</v>
          </cell>
          <cell r="G19" t="str">
            <v>*</v>
          </cell>
          <cell r="H19">
            <v>15.120000000000001</v>
          </cell>
          <cell r="I19" t="str">
            <v>N</v>
          </cell>
          <cell r="J19">
            <v>47.88</v>
          </cell>
          <cell r="K19">
            <v>6.2</v>
          </cell>
        </row>
        <row r="20">
          <cell r="B20">
            <v>24.962500000000006</v>
          </cell>
          <cell r="C20">
            <v>30.5</v>
          </cell>
          <cell r="D20">
            <v>22.6</v>
          </cell>
          <cell r="E20" t="str">
            <v>*</v>
          </cell>
          <cell r="F20" t="str">
            <v>*</v>
          </cell>
          <cell r="G20" t="str">
            <v>*</v>
          </cell>
          <cell r="H20">
            <v>22.68</v>
          </cell>
          <cell r="I20" t="str">
            <v>NO</v>
          </cell>
          <cell r="J20">
            <v>38.880000000000003</v>
          </cell>
          <cell r="K20">
            <v>3.4000000000000004</v>
          </cell>
        </row>
        <row r="21">
          <cell r="B21">
            <v>25.283333333333331</v>
          </cell>
          <cell r="C21">
            <v>32.5</v>
          </cell>
          <cell r="D21">
            <v>20.9</v>
          </cell>
          <cell r="E21" t="str">
            <v>*</v>
          </cell>
          <cell r="F21" t="str">
            <v>*</v>
          </cell>
          <cell r="G21" t="str">
            <v>*</v>
          </cell>
          <cell r="H21">
            <v>27</v>
          </cell>
          <cell r="I21" t="str">
            <v>O</v>
          </cell>
          <cell r="J21">
            <v>52.92</v>
          </cell>
          <cell r="K21">
            <v>3.6</v>
          </cell>
        </row>
        <row r="22">
          <cell r="B22">
            <v>25.925000000000008</v>
          </cell>
          <cell r="C22">
            <v>33.1</v>
          </cell>
          <cell r="D22">
            <v>20.3</v>
          </cell>
          <cell r="E22" t="str">
            <v>*</v>
          </cell>
          <cell r="F22" t="str">
            <v>*</v>
          </cell>
          <cell r="G22" t="str">
            <v>*</v>
          </cell>
          <cell r="H22">
            <v>14.4</v>
          </cell>
          <cell r="I22" t="str">
            <v>O</v>
          </cell>
          <cell r="J22">
            <v>40.32</v>
          </cell>
          <cell r="K22">
            <v>0.8</v>
          </cell>
        </row>
        <row r="23">
          <cell r="B23">
            <v>26.762500000000003</v>
          </cell>
          <cell r="C23">
            <v>33.1</v>
          </cell>
          <cell r="D23">
            <v>21.4</v>
          </cell>
          <cell r="E23" t="str">
            <v>*</v>
          </cell>
          <cell r="F23" t="str">
            <v>*</v>
          </cell>
          <cell r="G23" t="str">
            <v>*</v>
          </cell>
          <cell r="H23">
            <v>16.559999999999999</v>
          </cell>
          <cell r="I23" t="str">
            <v>N</v>
          </cell>
          <cell r="J23">
            <v>37.440000000000005</v>
          </cell>
          <cell r="K23">
            <v>0</v>
          </cell>
        </row>
        <row r="24">
          <cell r="B24">
            <v>24.379166666666663</v>
          </cell>
          <cell r="C24">
            <v>31</v>
          </cell>
          <cell r="D24">
            <v>21.5</v>
          </cell>
          <cell r="E24" t="str">
            <v>*</v>
          </cell>
          <cell r="F24" t="str">
            <v>*</v>
          </cell>
          <cell r="G24" t="str">
            <v>*</v>
          </cell>
          <cell r="H24">
            <v>11.520000000000001</v>
          </cell>
          <cell r="I24" t="str">
            <v>N</v>
          </cell>
          <cell r="J24">
            <v>32.04</v>
          </cell>
          <cell r="K24">
            <v>1.7999999999999998</v>
          </cell>
        </row>
        <row r="25">
          <cell r="B25">
            <v>25.020833333333329</v>
          </cell>
          <cell r="C25">
            <v>31.9</v>
          </cell>
          <cell r="D25">
            <v>20.7</v>
          </cell>
          <cell r="E25" t="str">
            <v>*</v>
          </cell>
          <cell r="F25" t="str">
            <v>*</v>
          </cell>
          <cell r="G25" t="str">
            <v>*</v>
          </cell>
          <cell r="H25">
            <v>20.88</v>
          </cell>
          <cell r="I25" t="str">
            <v>N</v>
          </cell>
          <cell r="J25">
            <v>37.800000000000004</v>
          </cell>
          <cell r="K25">
            <v>10.4</v>
          </cell>
        </row>
        <row r="26">
          <cell r="B26">
            <v>24.104166666666661</v>
          </cell>
          <cell r="C26">
            <v>31.8</v>
          </cell>
          <cell r="D26">
            <v>19.600000000000001</v>
          </cell>
          <cell r="E26" t="str">
            <v>*</v>
          </cell>
          <cell r="F26" t="str">
            <v>*</v>
          </cell>
          <cell r="G26" t="str">
            <v>*</v>
          </cell>
          <cell r="H26">
            <v>17.64</v>
          </cell>
          <cell r="I26" t="str">
            <v>O</v>
          </cell>
          <cell r="J26">
            <v>43.56</v>
          </cell>
          <cell r="K26">
            <v>7.6000000000000005</v>
          </cell>
        </row>
        <row r="27">
          <cell r="B27">
            <v>24.291666666666668</v>
          </cell>
          <cell r="C27">
            <v>31</v>
          </cell>
          <cell r="D27">
            <v>19.5</v>
          </cell>
          <cell r="E27" t="str">
            <v>*</v>
          </cell>
          <cell r="F27" t="str">
            <v>*</v>
          </cell>
          <cell r="G27" t="str">
            <v>*</v>
          </cell>
          <cell r="H27">
            <v>12.6</v>
          </cell>
          <cell r="I27" t="str">
            <v>L</v>
          </cell>
          <cell r="J27">
            <v>30.240000000000002</v>
          </cell>
          <cell r="K27">
            <v>0.60000000000000009</v>
          </cell>
        </row>
        <row r="28">
          <cell r="B28">
            <v>25.679166666666664</v>
          </cell>
          <cell r="C28">
            <v>32</v>
          </cell>
          <cell r="D28">
            <v>20.7</v>
          </cell>
          <cell r="E28" t="str">
            <v>*</v>
          </cell>
          <cell r="F28" t="str">
            <v>*</v>
          </cell>
          <cell r="G28" t="str">
            <v>*</v>
          </cell>
          <cell r="H28">
            <v>16.920000000000002</v>
          </cell>
          <cell r="I28" t="str">
            <v>NO</v>
          </cell>
          <cell r="J28">
            <v>37.440000000000005</v>
          </cell>
          <cell r="K28">
            <v>0</v>
          </cell>
        </row>
        <row r="29">
          <cell r="B29">
            <v>23.854166666666668</v>
          </cell>
          <cell r="C29">
            <v>27.7</v>
          </cell>
          <cell r="D29">
            <v>21.6</v>
          </cell>
          <cell r="E29" t="str">
            <v>*</v>
          </cell>
          <cell r="F29" t="str">
            <v>*</v>
          </cell>
          <cell r="G29" t="str">
            <v>*</v>
          </cell>
          <cell r="H29">
            <v>15.840000000000002</v>
          </cell>
          <cell r="I29" t="str">
            <v>O</v>
          </cell>
          <cell r="J29">
            <v>29.16</v>
          </cell>
          <cell r="K29">
            <v>21.400000000000002</v>
          </cell>
        </row>
        <row r="30">
          <cell r="B30">
            <v>23.779166666666669</v>
          </cell>
          <cell r="C30">
            <v>32.4</v>
          </cell>
          <cell r="D30">
            <v>20.3</v>
          </cell>
          <cell r="E30">
            <v>15</v>
          </cell>
          <cell r="F30">
            <v>9</v>
          </cell>
          <cell r="G30" t="str">
            <v>*</v>
          </cell>
          <cell r="H30">
            <v>20.88</v>
          </cell>
          <cell r="I30" t="str">
            <v>O</v>
          </cell>
          <cell r="J30">
            <v>49.680000000000007</v>
          </cell>
          <cell r="K30">
            <v>5.8</v>
          </cell>
        </row>
        <row r="31">
          <cell r="B31">
            <v>23.779166666666669</v>
          </cell>
          <cell r="C31">
            <v>31.3</v>
          </cell>
          <cell r="D31">
            <v>17.600000000000001</v>
          </cell>
          <cell r="E31" t="str">
            <v>*</v>
          </cell>
          <cell r="F31" t="str">
            <v>*</v>
          </cell>
          <cell r="G31" t="str">
            <v>*</v>
          </cell>
          <cell r="H31">
            <v>9.3600000000000012</v>
          </cell>
          <cell r="I31" t="str">
            <v>SE</v>
          </cell>
          <cell r="J31">
            <v>30.6</v>
          </cell>
          <cell r="K31">
            <v>0</v>
          </cell>
        </row>
        <row r="32">
          <cell r="B32">
            <v>23.150000000000002</v>
          </cell>
          <cell r="C32">
            <v>30.7</v>
          </cell>
          <cell r="D32">
            <v>17.600000000000001</v>
          </cell>
          <cell r="E32" t="str">
            <v>*</v>
          </cell>
          <cell r="F32" t="str">
            <v>*</v>
          </cell>
          <cell r="G32" t="str">
            <v>*</v>
          </cell>
          <cell r="H32">
            <v>10.44</v>
          </cell>
          <cell r="I32" t="str">
            <v>N</v>
          </cell>
          <cell r="J32">
            <v>26.28</v>
          </cell>
          <cell r="K32">
            <v>0</v>
          </cell>
        </row>
        <row r="33">
          <cell r="B33">
            <v>24.133333333333336</v>
          </cell>
          <cell r="C33">
            <v>30.5</v>
          </cell>
          <cell r="D33">
            <v>19.600000000000001</v>
          </cell>
          <cell r="E33" t="str">
            <v>*</v>
          </cell>
          <cell r="F33" t="str">
            <v>*</v>
          </cell>
          <cell r="G33" t="str">
            <v>*</v>
          </cell>
          <cell r="H33">
            <v>16.2</v>
          </cell>
          <cell r="I33" t="str">
            <v>N</v>
          </cell>
          <cell r="J33">
            <v>33.480000000000004</v>
          </cell>
          <cell r="K33">
            <v>0.2</v>
          </cell>
        </row>
        <row r="34">
          <cell r="B34">
            <v>24.337500000000002</v>
          </cell>
          <cell r="C34">
            <v>28.8</v>
          </cell>
          <cell r="D34">
            <v>20.6</v>
          </cell>
          <cell r="E34" t="str">
            <v>*</v>
          </cell>
          <cell r="F34" t="str">
            <v>*</v>
          </cell>
          <cell r="G34" t="str">
            <v>*</v>
          </cell>
          <cell r="H34">
            <v>17.64</v>
          </cell>
          <cell r="I34" t="str">
            <v>N</v>
          </cell>
          <cell r="J34">
            <v>30.6</v>
          </cell>
          <cell r="K34">
            <v>1.8</v>
          </cell>
        </row>
        <row r="35">
          <cell r="B35">
            <v>24.754166666666663</v>
          </cell>
          <cell r="C35">
            <v>31.5</v>
          </cell>
          <cell r="D35">
            <v>19.2</v>
          </cell>
          <cell r="E35" t="str">
            <v>*</v>
          </cell>
          <cell r="F35" t="str">
            <v>*</v>
          </cell>
          <cell r="G35" t="str">
            <v>*</v>
          </cell>
          <cell r="H35">
            <v>18</v>
          </cell>
          <cell r="I35" t="str">
            <v>NE</v>
          </cell>
          <cell r="J35">
            <v>64.44</v>
          </cell>
          <cell r="K35">
            <v>28.200000000000003</v>
          </cell>
        </row>
        <row r="36">
          <cell r="I36" t="str">
            <v>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23.975000000000005</v>
          </cell>
          <cell r="C5">
            <v>31.1</v>
          </cell>
          <cell r="D5">
            <v>20.6</v>
          </cell>
          <cell r="E5">
            <v>78.708333333333329</v>
          </cell>
          <cell r="F5">
            <v>96</v>
          </cell>
          <cell r="G5">
            <v>49</v>
          </cell>
          <cell r="H5">
            <v>19.079999999999998</v>
          </cell>
          <cell r="I5" t="str">
            <v>N</v>
          </cell>
          <cell r="J5">
            <v>37.800000000000004</v>
          </cell>
          <cell r="K5">
            <v>0</v>
          </cell>
        </row>
        <row r="6">
          <cell r="B6">
            <v>23.733333333333324</v>
          </cell>
          <cell r="C6">
            <v>29.2</v>
          </cell>
          <cell r="D6">
            <v>20.5</v>
          </cell>
          <cell r="E6">
            <v>84.125</v>
          </cell>
          <cell r="F6">
            <v>95</v>
          </cell>
          <cell r="G6">
            <v>57</v>
          </cell>
          <cell r="H6">
            <v>24.12</v>
          </cell>
          <cell r="I6" t="str">
            <v>O</v>
          </cell>
          <cell r="J6">
            <v>43.56</v>
          </cell>
          <cell r="K6">
            <v>23.2</v>
          </cell>
        </row>
        <row r="7">
          <cell r="B7">
            <v>24.733333333333331</v>
          </cell>
          <cell r="C7">
            <v>31.5</v>
          </cell>
          <cell r="D7">
            <v>19.899999999999999</v>
          </cell>
          <cell r="E7">
            <v>78.541666666666671</v>
          </cell>
          <cell r="F7">
            <v>96</v>
          </cell>
          <cell r="G7">
            <v>47</v>
          </cell>
          <cell r="H7">
            <v>8.64</v>
          </cell>
          <cell r="I7" t="str">
            <v>L</v>
          </cell>
          <cell r="J7">
            <v>32.76</v>
          </cell>
          <cell r="K7">
            <v>0</v>
          </cell>
        </row>
        <row r="8">
          <cell r="B8">
            <v>24.3</v>
          </cell>
          <cell r="C8">
            <v>31.1</v>
          </cell>
          <cell r="D8">
            <v>19.5</v>
          </cell>
          <cell r="E8">
            <v>78.166666666666671</v>
          </cell>
          <cell r="F8">
            <v>95</v>
          </cell>
          <cell r="G8">
            <v>46</v>
          </cell>
          <cell r="H8">
            <v>20.88</v>
          </cell>
          <cell r="I8" t="str">
            <v>N</v>
          </cell>
          <cell r="J8">
            <v>41.76</v>
          </cell>
          <cell r="K8">
            <v>10</v>
          </cell>
        </row>
        <row r="9">
          <cell r="B9">
            <v>23.762499999999999</v>
          </cell>
          <cell r="C9">
            <v>29.4</v>
          </cell>
          <cell r="D9">
            <v>19.600000000000001</v>
          </cell>
          <cell r="E9">
            <v>80.041666666666671</v>
          </cell>
          <cell r="F9">
            <v>97</v>
          </cell>
          <cell r="G9">
            <v>55</v>
          </cell>
          <cell r="H9">
            <v>5.04</v>
          </cell>
          <cell r="I9" t="str">
            <v>NE</v>
          </cell>
          <cell r="J9">
            <v>34.56</v>
          </cell>
          <cell r="K9">
            <v>5.2</v>
          </cell>
        </row>
        <row r="10">
          <cell r="B10">
            <v>24.295833333333331</v>
          </cell>
          <cell r="C10">
            <v>32.799999999999997</v>
          </cell>
          <cell r="D10">
            <v>19.399999999999999</v>
          </cell>
          <cell r="E10">
            <v>80.25</v>
          </cell>
          <cell r="F10">
            <v>96</v>
          </cell>
          <cell r="G10">
            <v>45</v>
          </cell>
          <cell r="H10">
            <v>0.36000000000000004</v>
          </cell>
          <cell r="I10" t="str">
            <v>O</v>
          </cell>
          <cell r="J10">
            <v>33.840000000000003</v>
          </cell>
          <cell r="K10">
            <v>0.4</v>
          </cell>
        </row>
        <row r="11">
          <cell r="B11">
            <v>24.545833333333331</v>
          </cell>
          <cell r="C11">
            <v>32.5</v>
          </cell>
          <cell r="D11">
            <v>19.5</v>
          </cell>
          <cell r="E11">
            <v>78.75</v>
          </cell>
          <cell r="F11">
            <v>96</v>
          </cell>
          <cell r="G11">
            <v>49</v>
          </cell>
          <cell r="H11">
            <v>9.3600000000000012</v>
          </cell>
          <cell r="I11" t="str">
            <v>NE</v>
          </cell>
          <cell r="J11">
            <v>33.840000000000003</v>
          </cell>
          <cell r="K11">
            <v>26.2</v>
          </cell>
        </row>
        <row r="12">
          <cell r="B12">
            <v>26.537500000000005</v>
          </cell>
          <cell r="C12">
            <v>33.4</v>
          </cell>
          <cell r="D12">
            <v>19.5</v>
          </cell>
          <cell r="E12">
            <v>70.25</v>
          </cell>
          <cell r="F12">
            <v>93</v>
          </cell>
          <cell r="G12">
            <v>38</v>
          </cell>
          <cell r="H12">
            <v>0</v>
          </cell>
          <cell r="I12" t="str">
            <v>NE</v>
          </cell>
          <cell r="J12">
            <v>14.4</v>
          </cell>
          <cell r="K12">
            <v>0</v>
          </cell>
        </row>
        <row r="13">
          <cell r="B13">
            <v>25.866666666666671</v>
          </cell>
          <cell r="C13">
            <v>31.8</v>
          </cell>
          <cell r="D13">
            <v>21.2</v>
          </cell>
          <cell r="E13">
            <v>76.583333333333329</v>
          </cell>
          <cell r="F13">
            <v>92</v>
          </cell>
          <cell r="G13">
            <v>52</v>
          </cell>
          <cell r="H13">
            <v>12.24</v>
          </cell>
          <cell r="I13" t="str">
            <v>NO</v>
          </cell>
          <cell r="J13">
            <v>37.800000000000004</v>
          </cell>
          <cell r="K13">
            <v>0</v>
          </cell>
        </row>
        <row r="14">
          <cell r="B14">
            <v>26.054166666666671</v>
          </cell>
          <cell r="C14">
            <v>32.299999999999997</v>
          </cell>
          <cell r="D14">
            <v>20.5</v>
          </cell>
          <cell r="E14">
            <v>72.583333333333329</v>
          </cell>
          <cell r="F14">
            <v>92</v>
          </cell>
          <cell r="G14">
            <v>44</v>
          </cell>
          <cell r="H14">
            <v>1.8</v>
          </cell>
          <cell r="I14" t="str">
            <v>NO</v>
          </cell>
          <cell r="J14">
            <v>29.16</v>
          </cell>
          <cell r="K14">
            <v>0</v>
          </cell>
        </row>
        <row r="15">
          <cell r="B15">
            <v>26.475000000000005</v>
          </cell>
          <cell r="C15">
            <v>33</v>
          </cell>
          <cell r="D15">
            <v>20.2</v>
          </cell>
          <cell r="E15">
            <v>68.666666666666671</v>
          </cell>
          <cell r="F15">
            <v>91</v>
          </cell>
          <cell r="G15">
            <v>40</v>
          </cell>
          <cell r="H15">
            <v>1.8</v>
          </cell>
          <cell r="I15" t="str">
            <v>O</v>
          </cell>
          <cell r="J15">
            <v>19.079999999999998</v>
          </cell>
          <cell r="K15">
            <v>0</v>
          </cell>
        </row>
        <row r="16">
          <cell r="B16">
            <v>23.638888888888889</v>
          </cell>
          <cell r="C16">
            <v>28.8</v>
          </cell>
          <cell r="D16">
            <v>20.6</v>
          </cell>
          <cell r="E16">
            <v>80.5</v>
          </cell>
          <cell r="F16">
            <v>92</v>
          </cell>
          <cell r="G16">
            <v>65</v>
          </cell>
          <cell r="H16">
            <v>16.2</v>
          </cell>
          <cell r="I16" t="str">
            <v>L</v>
          </cell>
          <cell r="J16">
            <v>33.480000000000004</v>
          </cell>
          <cell r="K16">
            <v>0.2</v>
          </cell>
        </row>
        <row r="17">
          <cell r="B17">
            <v>29.042857142857141</v>
          </cell>
          <cell r="C17">
            <v>31.1</v>
          </cell>
          <cell r="D17">
            <v>24.2</v>
          </cell>
          <cell r="E17">
            <v>64.285714285714292</v>
          </cell>
          <cell r="F17">
            <v>81</v>
          </cell>
          <cell r="G17">
            <v>55</v>
          </cell>
          <cell r="H17">
            <v>17.28</v>
          </cell>
          <cell r="I17" t="str">
            <v>SO</v>
          </cell>
          <cell r="J17">
            <v>40.32</v>
          </cell>
          <cell r="K17">
            <v>0</v>
          </cell>
        </row>
        <row r="18">
          <cell r="B18">
            <v>26.6</v>
          </cell>
          <cell r="C18">
            <v>30</v>
          </cell>
          <cell r="D18">
            <v>23</v>
          </cell>
          <cell r="E18">
            <v>75</v>
          </cell>
          <cell r="F18">
            <v>89</v>
          </cell>
          <cell r="G18">
            <v>63</v>
          </cell>
          <cell r="H18">
            <v>14.04</v>
          </cell>
          <cell r="I18" t="str">
            <v>O</v>
          </cell>
          <cell r="J18">
            <v>29.16</v>
          </cell>
          <cell r="K18">
            <v>0.2</v>
          </cell>
        </row>
        <row r="19">
          <cell r="B19">
            <v>24.314285714285717</v>
          </cell>
          <cell r="C19">
            <v>28</v>
          </cell>
          <cell r="D19">
            <v>20.8</v>
          </cell>
          <cell r="E19">
            <v>84.571428571428569</v>
          </cell>
          <cell r="F19">
            <v>94</v>
          </cell>
          <cell r="G19">
            <v>68</v>
          </cell>
          <cell r="H19">
            <v>9.7200000000000006</v>
          </cell>
          <cell r="I19" t="str">
            <v>NO</v>
          </cell>
          <cell r="J19">
            <v>30.6</v>
          </cell>
          <cell r="K19">
            <v>1</v>
          </cell>
        </row>
        <row r="20">
          <cell r="B20">
            <v>23.291666666666661</v>
          </cell>
          <cell r="C20">
            <v>27.9</v>
          </cell>
          <cell r="D20">
            <v>20.6</v>
          </cell>
          <cell r="E20">
            <v>89.583333333333329</v>
          </cell>
          <cell r="F20">
            <v>97</v>
          </cell>
          <cell r="G20">
            <v>72</v>
          </cell>
          <cell r="H20">
            <v>11.879999999999999</v>
          </cell>
          <cell r="I20" t="str">
            <v>NO</v>
          </cell>
          <cell r="J20">
            <v>36.36</v>
          </cell>
          <cell r="K20">
            <v>4.8</v>
          </cell>
        </row>
        <row r="21">
          <cell r="B21">
            <v>24.425000000000001</v>
          </cell>
          <cell r="C21">
            <v>30.1</v>
          </cell>
          <cell r="D21">
            <v>20.7</v>
          </cell>
          <cell r="E21">
            <v>82.625</v>
          </cell>
          <cell r="F21">
            <v>96</v>
          </cell>
          <cell r="G21">
            <v>58</v>
          </cell>
          <cell r="H21">
            <v>20.16</v>
          </cell>
          <cell r="I21" t="str">
            <v>O</v>
          </cell>
          <cell r="J21">
            <v>33.840000000000003</v>
          </cell>
          <cell r="K21">
            <v>0.2</v>
          </cell>
        </row>
        <row r="22">
          <cell r="B22">
            <v>23.358333333333334</v>
          </cell>
          <cell r="C22">
            <v>30.5</v>
          </cell>
          <cell r="D22">
            <v>19.2</v>
          </cell>
          <cell r="E22">
            <v>87.125</v>
          </cell>
          <cell r="F22">
            <v>98</v>
          </cell>
          <cell r="G22">
            <v>58</v>
          </cell>
          <cell r="H22">
            <v>28.44</v>
          </cell>
          <cell r="I22" t="str">
            <v>NO</v>
          </cell>
          <cell r="J22">
            <v>54.36</v>
          </cell>
          <cell r="K22">
            <v>35.799999999999997</v>
          </cell>
        </row>
        <row r="23">
          <cell r="B23">
            <v>23.9375</v>
          </cell>
          <cell r="C23">
            <v>30</v>
          </cell>
          <cell r="D23">
            <v>20.100000000000001</v>
          </cell>
          <cell r="E23">
            <v>81.791666666666671</v>
          </cell>
          <cell r="F23">
            <v>96</v>
          </cell>
          <cell r="G23">
            <v>55</v>
          </cell>
          <cell r="H23">
            <v>3.6</v>
          </cell>
          <cell r="I23" t="str">
            <v>N</v>
          </cell>
          <cell r="J23">
            <v>29.16</v>
          </cell>
          <cell r="K23">
            <v>30.8</v>
          </cell>
        </row>
        <row r="24">
          <cell r="B24">
            <v>23.104166666666668</v>
          </cell>
          <cell r="C24">
            <v>28.8</v>
          </cell>
          <cell r="D24">
            <v>20.5</v>
          </cell>
          <cell r="E24">
            <v>86.291666666666671</v>
          </cell>
          <cell r="F24">
            <v>97</v>
          </cell>
          <cell r="G24">
            <v>61</v>
          </cell>
          <cell r="H24">
            <v>16.2</v>
          </cell>
          <cell r="I24" t="str">
            <v>L</v>
          </cell>
          <cell r="J24">
            <v>42.12</v>
          </cell>
          <cell r="K24">
            <v>2.8000000000000007</v>
          </cell>
        </row>
        <row r="25">
          <cell r="B25">
            <v>21.858333333333334</v>
          </cell>
          <cell r="C25">
            <v>26</v>
          </cell>
          <cell r="D25">
            <v>20</v>
          </cell>
          <cell r="E25">
            <v>88.416666666666671</v>
          </cell>
          <cell r="F25">
            <v>96</v>
          </cell>
          <cell r="G25">
            <v>65</v>
          </cell>
          <cell r="H25">
            <v>6.84</v>
          </cell>
          <cell r="I25" t="str">
            <v>NE</v>
          </cell>
          <cell r="J25">
            <v>36.36</v>
          </cell>
          <cell r="K25">
            <v>6.8</v>
          </cell>
        </row>
        <row r="26">
          <cell r="B26">
            <v>23.033333333333335</v>
          </cell>
          <cell r="C26">
            <v>29.4</v>
          </cell>
          <cell r="D26">
            <v>18.7</v>
          </cell>
          <cell r="E26">
            <v>83.625</v>
          </cell>
          <cell r="F26">
            <v>98</v>
          </cell>
          <cell r="G26">
            <v>55</v>
          </cell>
          <cell r="H26">
            <v>7.9200000000000008</v>
          </cell>
          <cell r="I26" t="str">
            <v>L</v>
          </cell>
          <cell r="J26">
            <v>38.880000000000003</v>
          </cell>
          <cell r="K26">
            <v>3.8000000000000003</v>
          </cell>
        </row>
        <row r="27">
          <cell r="B27">
            <v>22.345833333333331</v>
          </cell>
          <cell r="C27">
            <v>28.2</v>
          </cell>
          <cell r="D27">
            <v>19.100000000000001</v>
          </cell>
          <cell r="E27">
            <v>87.666666666666671</v>
          </cell>
          <cell r="F27">
            <v>97</v>
          </cell>
          <cell r="G27">
            <v>65</v>
          </cell>
          <cell r="H27">
            <v>14.04</v>
          </cell>
          <cell r="I27" t="str">
            <v>NO</v>
          </cell>
          <cell r="J27">
            <v>45.72</v>
          </cell>
          <cell r="K27">
            <v>10.4</v>
          </cell>
        </row>
        <row r="28">
          <cell r="B28">
            <v>23.975000000000005</v>
          </cell>
          <cell r="C28">
            <v>30.1</v>
          </cell>
          <cell r="D28">
            <v>19.7</v>
          </cell>
          <cell r="E28">
            <v>81.333333333333329</v>
          </cell>
          <cell r="F28">
            <v>98</v>
          </cell>
          <cell r="G28">
            <v>56</v>
          </cell>
          <cell r="H28">
            <v>9</v>
          </cell>
          <cell r="I28" t="str">
            <v>N</v>
          </cell>
          <cell r="J28">
            <v>32.4</v>
          </cell>
          <cell r="K28">
            <v>4.6000000000000023</v>
          </cell>
        </row>
        <row r="29">
          <cell r="B29">
            <v>22.012500000000003</v>
          </cell>
          <cell r="C29">
            <v>26.5</v>
          </cell>
          <cell r="D29">
            <v>19.899999999999999</v>
          </cell>
          <cell r="E29">
            <v>91.5</v>
          </cell>
          <cell r="F29">
            <v>96</v>
          </cell>
          <cell r="G29">
            <v>76</v>
          </cell>
          <cell r="H29">
            <v>16.2</v>
          </cell>
          <cell r="I29" t="str">
            <v>O</v>
          </cell>
          <cell r="J29">
            <v>41.4</v>
          </cell>
          <cell r="K29">
            <v>2.1999999999999997</v>
          </cell>
        </row>
        <row r="30">
          <cell r="B30">
            <v>22.329166666666666</v>
          </cell>
          <cell r="C30">
            <v>26.5</v>
          </cell>
          <cell r="D30">
            <v>19.399999999999999</v>
          </cell>
          <cell r="E30">
            <v>90.958333333333329</v>
          </cell>
          <cell r="F30">
            <v>97</v>
          </cell>
          <cell r="G30">
            <v>70</v>
          </cell>
          <cell r="H30">
            <v>0</v>
          </cell>
          <cell r="I30" t="str">
            <v>NE</v>
          </cell>
          <cell r="J30">
            <v>34.200000000000003</v>
          </cell>
          <cell r="K30">
            <v>2.4</v>
          </cell>
        </row>
        <row r="31">
          <cell r="B31">
            <v>22.491666666666664</v>
          </cell>
          <cell r="C31">
            <v>29.6</v>
          </cell>
          <cell r="D31">
            <v>19.2</v>
          </cell>
          <cell r="E31">
            <v>82.583333333333329</v>
          </cell>
          <cell r="F31">
            <v>94</v>
          </cell>
          <cell r="G31">
            <v>56</v>
          </cell>
          <cell r="H31">
            <v>20.52</v>
          </cell>
          <cell r="I31" t="str">
            <v>S</v>
          </cell>
          <cell r="J31">
            <v>34.56</v>
          </cell>
          <cell r="K31">
            <v>2.4</v>
          </cell>
        </row>
        <row r="32">
          <cell r="B32">
            <v>22.112499999999997</v>
          </cell>
          <cell r="C32">
            <v>28.1</v>
          </cell>
          <cell r="D32">
            <v>20</v>
          </cell>
          <cell r="E32">
            <v>89.208333333333329</v>
          </cell>
          <cell r="F32">
            <v>98</v>
          </cell>
          <cell r="G32">
            <v>64</v>
          </cell>
          <cell r="H32">
            <v>24.48</v>
          </cell>
          <cell r="I32" t="str">
            <v>L</v>
          </cell>
          <cell r="J32">
            <v>45.72</v>
          </cell>
          <cell r="K32">
            <v>7.2000000000000028</v>
          </cell>
        </row>
        <row r="33">
          <cell r="B33">
            <v>21.995833333333337</v>
          </cell>
          <cell r="C33">
            <v>26.9</v>
          </cell>
          <cell r="D33">
            <v>18.899999999999999</v>
          </cell>
          <cell r="E33">
            <v>87.458333333333329</v>
          </cell>
          <cell r="F33">
            <v>98</v>
          </cell>
          <cell r="G33">
            <v>67</v>
          </cell>
          <cell r="H33">
            <v>1.4400000000000002</v>
          </cell>
          <cell r="I33" t="str">
            <v>L</v>
          </cell>
          <cell r="J33">
            <v>28.08</v>
          </cell>
          <cell r="K33">
            <v>6.2000000000000011</v>
          </cell>
        </row>
        <row r="34">
          <cell r="B34">
            <v>22.083333333333332</v>
          </cell>
          <cell r="C34">
            <v>27.4</v>
          </cell>
          <cell r="D34">
            <v>19.899999999999999</v>
          </cell>
          <cell r="E34">
            <v>88.291666666666671</v>
          </cell>
          <cell r="F34">
            <v>98</v>
          </cell>
          <cell r="G34">
            <v>66</v>
          </cell>
          <cell r="H34">
            <v>1.08</v>
          </cell>
          <cell r="I34" t="str">
            <v>L</v>
          </cell>
          <cell r="J34">
            <v>33.480000000000004</v>
          </cell>
          <cell r="K34">
            <v>5.6000000000000005</v>
          </cell>
        </row>
        <row r="35">
          <cell r="B35">
            <v>22.058333333333334</v>
          </cell>
          <cell r="C35">
            <v>26.9</v>
          </cell>
          <cell r="D35">
            <v>19.8</v>
          </cell>
          <cell r="E35">
            <v>86.75</v>
          </cell>
          <cell r="F35">
            <v>98</v>
          </cell>
          <cell r="G35">
            <v>66</v>
          </cell>
          <cell r="H35">
            <v>13.32</v>
          </cell>
          <cell r="I35" t="str">
            <v>L</v>
          </cell>
          <cell r="J35">
            <v>34.200000000000003</v>
          </cell>
          <cell r="K35">
            <v>3.0000000000000004</v>
          </cell>
        </row>
        <row r="36">
          <cell r="I36" t="str">
            <v>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24.824999999999999</v>
          </cell>
          <cell r="C5">
            <v>31.2</v>
          </cell>
          <cell r="D5">
            <v>21.7</v>
          </cell>
          <cell r="E5">
            <v>85.6875</v>
          </cell>
          <cell r="F5">
            <v>100</v>
          </cell>
          <cell r="G5">
            <v>57</v>
          </cell>
          <cell r="H5">
            <v>12.6</v>
          </cell>
          <cell r="I5" t="str">
            <v>N</v>
          </cell>
          <cell r="J5">
            <v>33.840000000000003</v>
          </cell>
          <cell r="K5">
            <v>9.4</v>
          </cell>
        </row>
        <row r="6">
          <cell r="B6">
            <v>26.245833333333334</v>
          </cell>
          <cell r="C6">
            <v>33.9</v>
          </cell>
          <cell r="D6">
            <v>20.7</v>
          </cell>
          <cell r="E6">
            <v>72.857142857142861</v>
          </cell>
          <cell r="F6">
            <v>100</v>
          </cell>
          <cell r="G6">
            <v>46</v>
          </cell>
          <cell r="H6">
            <v>12.24</v>
          </cell>
          <cell r="I6" t="str">
            <v>N</v>
          </cell>
          <cell r="J6">
            <v>30.240000000000002</v>
          </cell>
          <cell r="K6">
            <v>0</v>
          </cell>
        </row>
        <row r="7">
          <cell r="B7">
            <v>26.162500000000005</v>
          </cell>
          <cell r="C7">
            <v>33</v>
          </cell>
          <cell r="D7">
            <v>21</v>
          </cell>
          <cell r="E7">
            <v>69.875</v>
          </cell>
          <cell r="F7">
            <v>100</v>
          </cell>
          <cell r="G7">
            <v>46</v>
          </cell>
          <cell r="H7">
            <v>14.4</v>
          </cell>
          <cell r="I7" t="str">
            <v>N</v>
          </cell>
          <cell r="J7">
            <v>28.44</v>
          </cell>
          <cell r="K7">
            <v>1.2</v>
          </cell>
        </row>
        <row r="8">
          <cell r="B8">
            <v>26.250000000000004</v>
          </cell>
          <cell r="C8">
            <v>33.6</v>
          </cell>
          <cell r="D8">
            <v>22.3</v>
          </cell>
          <cell r="E8">
            <v>79</v>
          </cell>
          <cell r="F8">
            <v>100</v>
          </cell>
          <cell r="G8">
            <v>47</v>
          </cell>
          <cell r="H8">
            <v>14.76</v>
          </cell>
          <cell r="I8" t="str">
            <v>NE</v>
          </cell>
          <cell r="J8">
            <v>45.72</v>
          </cell>
          <cell r="K8">
            <v>0.8</v>
          </cell>
        </row>
        <row r="9">
          <cell r="B9">
            <v>24.92916666666666</v>
          </cell>
          <cell r="C9">
            <v>33.700000000000003</v>
          </cell>
          <cell r="D9">
            <v>21.7</v>
          </cell>
          <cell r="E9">
            <v>82.3125</v>
          </cell>
          <cell r="F9">
            <v>100</v>
          </cell>
          <cell r="G9">
            <v>47</v>
          </cell>
          <cell r="H9">
            <v>17.64</v>
          </cell>
          <cell r="I9" t="str">
            <v>N</v>
          </cell>
          <cell r="J9">
            <v>42.12</v>
          </cell>
          <cell r="K9">
            <v>37.400000000000013</v>
          </cell>
        </row>
        <row r="10">
          <cell r="B10">
            <v>24.316666666666666</v>
          </cell>
          <cell r="C10">
            <v>28.9</v>
          </cell>
          <cell r="D10">
            <v>21.4</v>
          </cell>
          <cell r="E10">
            <v>78.083333333333329</v>
          </cell>
          <cell r="F10">
            <v>100</v>
          </cell>
          <cell r="G10">
            <v>63</v>
          </cell>
          <cell r="H10">
            <v>13.68</v>
          </cell>
          <cell r="I10" t="str">
            <v>O</v>
          </cell>
          <cell r="J10">
            <v>26.64</v>
          </cell>
          <cell r="K10">
            <v>0.2</v>
          </cell>
        </row>
        <row r="11">
          <cell r="B11">
            <v>25.729166666666668</v>
          </cell>
          <cell r="C11">
            <v>33.799999999999997</v>
          </cell>
          <cell r="D11">
            <v>21.6</v>
          </cell>
          <cell r="E11">
            <v>70.083333333333329</v>
          </cell>
          <cell r="F11">
            <v>100</v>
          </cell>
          <cell r="G11">
            <v>40</v>
          </cell>
          <cell r="H11">
            <v>14.4</v>
          </cell>
          <cell r="I11" t="str">
            <v>NE</v>
          </cell>
          <cell r="J11">
            <v>42.12</v>
          </cell>
          <cell r="K11">
            <v>29.400000000000002</v>
          </cell>
        </row>
        <row r="12">
          <cell r="B12">
            <v>27.129166666666666</v>
          </cell>
          <cell r="C12">
            <v>34.1</v>
          </cell>
          <cell r="D12">
            <v>22.3</v>
          </cell>
          <cell r="E12">
            <v>69</v>
          </cell>
          <cell r="F12">
            <v>100</v>
          </cell>
          <cell r="G12">
            <v>42</v>
          </cell>
          <cell r="H12">
            <v>11.520000000000001</v>
          </cell>
          <cell r="I12" t="str">
            <v>NE</v>
          </cell>
          <cell r="J12">
            <v>27</v>
          </cell>
          <cell r="K12">
            <v>0</v>
          </cell>
        </row>
        <row r="13">
          <cell r="B13">
            <v>28.816666666666663</v>
          </cell>
          <cell r="C13">
            <v>35.299999999999997</v>
          </cell>
          <cell r="D13">
            <v>23.5</v>
          </cell>
          <cell r="E13">
            <v>71.458333333333329</v>
          </cell>
          <cell r="F13">
            <v>100</v>
          </cell>
          <cell r="G13">
            <v>39</v>
          </cell>
          <cell r="H13">
            <v>12.96</v>
          </cell>
          <cell r="I13" t="str">
            <v>NE</v>
          </cell>
          <cell r="J13">
            <v>38.159999999999997</v>
          </cell>
          <cell r="K13">
            <v>0</v>
          </cell>
        </row>
        <row r="14">
          <cell r="B14">
            <v>27.895833333333339</v>
          </cell>
          <cell r="C14">
            <v>34.799999999999997</v>
          </cell>
          <cell r="D14">
            <v>22.6</v>
          </cell>
          <cell r="E14">
            <v>71.904761904761898</v>
          </cell>
          <cell r="F14">
            <v>100</v>
          </cell>
          <cell r="G14">
            <v>41</v>
          </cell>
          <cell r="H14">
            <v>16.920000000000002</v>
          </cell>
          <cell r="I14" t="str">
            <v>NE</v>
          </cell>
          <cell r="J14">
            <v>35.64</v>
          </cell>
          <cell r="K14">
            <v>0</v>
          </cell>
        </row>
        <row r="15">
          <cell r="B15">
            <v>25.083333333333329</v>
          </cell>
          <cell r="C15">
            <v>32.4</v>
          </cell>
          <cell r="D15">
            <v>22.3</v>
          </cell>
          <cell r="E15">
            <v>87.95</v>
          </cell>
          <cell r="F15">
            <v>100</v>
          </cell>
          <cell r="G15">
            <v>56</v>
          </cell>
          <cell r="H15">
            <v>10.44</v>
          </cell>
          <cell r="I15" t="str">
            <v>NE</v>
          </cell>
          <cell r="J15">
            <v>21.6</v>
          </cell>
          <cell r="K15">
            <v>10.200000000000001</v>
          </cell>
        </row>
        <row r="16">
          <cell r="B16">
            <v>27.249999999999996</v>
          </cell>
          <cell r="C16">
            <v>33.6</v>
          </cell>
          <cell r="D16">
            <v>22.8</v>
          </cell>
          <cell r="E16">
            <v>75</v>
          </cell>
          <cell r="F16">
            <v>100</v>
          </cell>
          <cell r="G16">
            <v>49</v>
          </cell>
          <cell r="H16">
            <v>10.44</v>
          </cell>
          <cell r="I16" t="str">
            <v>S</v>
          </cell>
          <cell r="J16">
            <v>26.64</v>
          </cell>
          <cell r="K16">
            <v>0</v>
          </cell>
        </row>
        <row r="17">
          <cell r="B17">
            <v>26.916666666666671</v>
          </cell>
          <cell r="C17">
            <v>32.799999999999997</v>
          </cell>
          <cell r="D17">
            <v>22.6</v>
          </cell>
          <cell r="E17">
            <v>78.36363636363636</v>
          </cell>
          <cell r="F17">
            <v>100</v>
          </cell>
          <cell r="G17">
            <v>49</v>
          </cell>
          <cell r="H17">
            <v>16.559999999999999</v>
          </cell>
          <cell r="I17" t="str">
            <v>NE</v>
          </cell>
          <cell r="J17">
            <v>33.119999999999997</v>
          </cell>
          <cell r="K17">
            <v>0</v>
          </cell>
        </row>
        <row r="18">
          <cell r="B18">
            <v>27.387499999999999</v>
          </cell>
          <cell r="C18">
            <v>34.200000000000003</v>
          </cell>
          <cell r="D18">
            <v>22.1</v>
          </cell>
          <cell r="E18">
            <v>73.652173913043484</v>
          </cell>
          <cell r="F18">
            <v>100</v>
          </cell>
          <cell r="G18">
            <v>37</v>
          </cell>
          <cell r="H18">
            <v>8.64</v>
          </cell>
          <cell r="I18" t="str">
            <v>NE</v>
          </cell>
          <cell r="J18">
            <v>20.16</v>
          </cell>
          <cell r="K18">
            <v>0</v>
          </cell>
        </row>
        <row r="19">
          <cell r="B19">
            <v>26.874999999999996</v>
          </cell>
          <cell r="C19">
            <v>34.200000000000003</v>
          </cell>
          <cell r="D19">
            <v>22.3</v>
          </cell>
          <cell r="E19">
            <v>77.75</v>
          </cell>
          <cell r="F19">
            <v>100</v>
          </cell>
          <cell r="G19">
            <v>43</v>
          </cell>
          <cell r="H19">
            <v>17.64</v>
          </cell>
          <cell r="I19" t="str">
            <v>NE</v>
          </cell>
          <cell r="J19">
            <v>39.96</v>
          </cell>
          <cell r="K19">
            <v>3.4000000000000004</v>
          </cell>
        </row>
        <row r="20">
          <cell r="B20">
            <v>25.183333333333334</v>
          </cell>
          <cell r="C20">
            <v>32.9</v>
          </cell>
          <cell r="D20">
            <v>22.6</v>
          </cell>
          <cell r="E20">
            <v>86.058823529411768</v>
          </cell>
          <cell r="F20">
            <v>100</v>
          </cell>
          <cell r="G20">
            <v>48</v>
          </cell>
          <cell r="H20">
            <v>12.24</v>
          </cell>
          <cell r="I20" t="str">
            <v>N</v>
          </cell>
          <cell r="J20">
            <v>42.84</v>
          </cell>
          <cell r="K20">
            <v>20.199999999999996</v>
          </cell>
        </row>
        <row r="21">
          <cell r="B21">
            <v>25.05</v>
          </cell>
          <cell r="C21">
            <v>31.6</v>
          </cell>
          <cell r="D21">
            <v>20.8</v>
          </cell>
          <cell r="E21">
            <v>64</v>
          </cell>
          <cell r="F21">
            <v>100</v>
          </cell>
          <cell r="G21">
            <v>37</v>
          </cell>
          <cell r="H21">
            <v>16.920000000000002</v>
          </cell>
          <cell r="I21" t="str">
            <v>N</v>
          </cell>
          <cell r="J21">
            <v>32.04</v>
          </cell>
          <cell r="K21">
            <v>0.60000000000000009</v>
          </cell>
        </row>
        <row r="22">
          <cell r="B22">
            <v>25.583333333333332</v>
          </cell>
          <cell r="C22">
            <v>32.5</v>
          </cell>
          <cell r="D22">
            <v>20</v>
          </cell>
          <cell r="E22">
            <v>73.791666666666671</v>
          </cell>
          <cell r="F22">
            <v>100</v>
          </cell>
          <cell r="G22">
            <v>41</v>
          </cell>
          <cell r="H22">
            <v>13.32</v>
          </cell>
          <cell r="I22" t="str">
            <v>S</v>
          </cell>
          <cell r="J22">
            <v>26.28</v>
          </cell>
          <cell r="K22">
            <v>0</v>
          </cell>
        </row>
        <row r="23">
          <cell r="B23">
            <v>26.962500000000002</v>
          </cell>
          <cell r="C23">
            <v>34.4</v>
          </cell>
          <cell r="D23">
            <v>21.9</v>
          </cell>
          <cell r="E23">
            <v>73.833333333333329</v>
          </cell>
          <cell r="F23">
            <v>100</v>
          </cell>
          <cell r="G23">
            <v>39</v>
          </cell>
          <cell r="H23">
            <v>10.8</v>
          </cell>
          <cell r="I23" t="str">
            <v>S</v>
          </cell>
          <cell r="J23">
            <v>28.8</v>
          </cell>
          <cell r="K23">
            <v>0</v>
          </cell>
        </row>
        <row r="24">
          <cell r="B24">
            <v>26.012499999999992</v>
          </cell>
          <cell r="C24">
            <v>31.8</v>
          </cell>
          <cell r="D24">
            <v>21.4</v>
          </cell>
          <cell r="E24">
            <v>77.652173913043484</v>
          </cell>
          <cell r="F24">
            <v>100</v>
          </cell>
          <cell r="G24">
            <v>53</v>
          </cell>
          <cell r="H24">
            <v>15.48</v>
          </cell>
          <cell r="I24" t="str">
            <v>L</v>
          </cell>
          <cell r="J24">
            <v>29.16</v>
          </cell>
          <cell r="K24">
            <v>0</v>
          </cell>
        </row>
        <row r="25">
          <cell r="B25">
            <v>26.083333333333329</v>
          </cell>
          <cell r="C25">
            <v>33.6</v>
          </cell>
          <cell r="D25">
            <v>20.8</v>
          </cell>
          <cell r="E25">
            <v>68.444444444444443</v>
          </cell>
          <cell r="F25">
            <v>100</v>
          </cell>
          <cell r="G25">
            <v>39</v>
          </cell>
          <cell r="H25">
            <v>11.16</v>
          </cell>
          <cell r="I25" t="str">
            <v>NE</v>
          </cell>
          <cell r="J25">
            <v>51.12</v>
          </cell>
          <cell r="K25">
            <v>0</v>
          </cell>
        </row>
        <row r="26">
          <cell r="B26">
            <v>25.837500000000006</v>
          </cell>
          <cell r="C26">
            <v>33.6</v>
          </cell>
          <cell r="D26">
            <v>20.399999999999999</v>
          </cell>
          <cell r="E26">
            <v>69.650000000000006</v>
          </cell>
          <cell r="F26">
            <v>100</v>
          </cell>
          <cell r="G26">
            <v>34</v>
          </cell>
          <cell r="H26">
            <v>14.04</v>
          </cell>
          <cell r="I26" t="str">
            <v>NE</v>
          </cell>
          <cell r="J26">
            <v>29.16</v>
          </cell>
          <cell r="K26">
            <v>0</v>
          </cell>
        </row>
        <row r="27">
          <cell r="B27">
            <v>25.258333333333329</v>
          </cell>
          <cell r="C27">
            <v>33.200000000000003</v>
          </cell>
          <cell r="D27">
            <v>20</v>
          </cell>
          <cell r="E27">
            <v>71.571428571428569</v>
          </cell>
          <cell r="F27">
            <v>100</v>
          </cell>
          <cell r="G27">
            <v>38</v>
          </cell>
          <cell r="H27">
            <v>14.76</v>
          </cell>
          <cell r="I27" t="str">
            <v>NE</v>
          </cell>
          <cell r="J27">
            <v>33.480000000000004</v>
          </cell>
          <cell r="K27">
            <v>0</v>
          </cell>
        </row>
        <row r="28">
          <cell r="B28">
            <v>25.420833333333334</v>
          </cell>
          <cell r="C28">
            <v>32.799999999999997</v>
          </cell>
          <cell r="D28">
            <v>21.7</v>
          </cell>
          <cell r="E28">
            <v>77.695652173913047</v>
          </cell>
          <cell r="F28">
            <v>100</v>
          </cell>
          <cell r="G28">
            <v>45</v>
          </cell>
          <cell r="H28">
            <v>12.24</v>
          </cell>
          <cell r="I28" t="str">
            <v>N</v>
          </cell>
          <cell r="J28">
            <v>29.880000000000003</v>
          </cell>
          <cell r="K28">
            <v>0.2</v>
          </cell>
        </row>
        <row r="29">
          <cell r="B29">
            <v>24.808333333333337</v>
          </cell>
          <cell r="C29">
            <v>30.7</v>
          </cell>
          <cell r="D29">
            <v>21.9</v>
          </cell>
          <cell r="E29">
            <v>77.928571428571431</v>
          </cell>
          <cell r="F29">
            <v>100</v>
          </cell>
          <cell r="G29">
            <v>55</v>
          </cell>
          <cell r="H29">
            <v>14.4</v>
          </cell>
          <cell r="I29" t="str">
            <v>O</v>
          </cell>
          <cell r="J29">
            <v>27</v>
          </cell>
          <cell r="K29">
            <v>2</v>
          </cell>
        </row>
        <row r="30">
          <cell r="B30">
            <v>25.370833333333337</v>
          </cell>
          <cell r="C30">
            <v>32.1</v>
          </cell>
          <cell r="D30">
            <v>21.1</v>
          </cell>
          <cell r="E30">
            <v>65.941176470588232</v>
          </cell>
          <cell r="F30">
            <v>100</v>
          </cell>
          <cell r="G30">
            <v>36</v>
          </cell>
          <cell r="H30">
            <v>16.2</v>
          </cell>
          <cell r="I30" t="str">
            <v>SO</v>
          </cell>
          <cell r="J30">
            <v>43.92</v>
          </cell>
          <cell r="K30">
            <v>0</v>
          </cell>
        </row>
        <row r="31">
          <cell r="B31">
            <v>22.291666666666661</v>
          </cell>
          <cell r="C31">
            <v>30.2</v>
          </cell>
          <cell r="D31">
            <v>15.3</v>
          </cell>
          <cell r="E31">
            <v>63.458333333333336</v>
          </cell>
          <cell r="F31">
            <v>95</v>
          </cell>
          <cell r="G31">
            <v>29</v>
          </cell>
          <cell r="H31">
            <v>11.879999999999999</v>
          </cell>
          <cell r="I31" t="str">
            <v>S</v>
          </cell>
          <cell r="J31">
            <v>29.880000000000003</v>
          </cell>
          <cell r="K31">
            <v>0</v>
          </cell>
        </row>
        <row r="32">
          <cell r="B32">
            <v>24.162500000000005</v>
          </cell>
          <cell r="C32">
            <v>33.700000000000003</v>
          </cell>
          <cell r="D32">
            <v>17</v>
          </cell>
          <cell r="E32">
            <v>55.833333333333336</v>
          </cell>
          <cell r="F32">
            <v>82</v>
          </cell>
          <cell r="G32">
            <v>28</v>
          </cell>
          <cell r="H32">
            <v>12.96</v>
          </cell>
          <cell r="I32" t="str">
            <v>S</v>
          </cell>
          <cell r="J32">
            <v>25.2</v>
          </cell>
          <cell r="K32">
            <v>0</v>
          </cell>
        </row>
        <row r="33">
          <cell r="B33">
            <v>25.370833333333334</v>
          </cell>
          <cell r="C33">
            <v>32.6</v>
          </cell>
          <cell r="D33">
            <v>20.8</v>
          </cell>
          <cell r="E33">
            <v>64.470588235294116</v>
          </cell>
          <cell r="F33">
            <v>100</v>
          </cell>
          <cell r="G33">
            <v>39</v>
          </cell>
          <cell r="H33">
            <v>18.36</v>
          </cell>
          <cell r="I33" t="str">
            <v>NE</v>
          </cell>
          <cell r="J33">
            <v>36.36</v>
          </cell>
          <cell r="K33">
            <v>0</v>
          </cell>
        </row>
        <row r="34">
          <cell r="B34">
            <v>25.320833333333326</v>
          </cell>
          <cell r="C34">
            <v>32.299999999999997</v>
          </cell>
          <cell r="D34">
            <v>20.8</v>
          </cell>
          <cell r="E34">
            <v>71.5</v>
          </cell>
          <cell r="F34">
            <v>100</v>
          </cell>
          <cell r="G34">
            <v>40</v>
          </cell>
          <cell r="H34">
            <v>23.040000000000003</v>
          </cell>
          <cell r="I34" t="str">
            <v>NE</v>
          </cell>
          <cell r="J34">
            <v>40.32</v>
          </cell>
          <cell r="K34">
            <v>2</v>
          </cell>
        </row>
        <row r="35">
          <cell r="B35">
            <v>22.325000000000003</v>
          </cell>
          <cell r="C35">
            <v>27.1</v>
          </cell>
          <cell r="D35">
            <v>19</v>
          </cell>
          <cell r="E35">
            <v>90.5</v>
          </cell>
          <cell r="F35">
            <v>100</v>
          </cell>
          <cell r="G35">
            <v>66</v>
          </cell>
          <cell r="H35">
            <v>13.68</v>
          </cell>
          <cell r="I35" t="str">
            <v>NE</v>
          </cell>
          <cell r="J35">
            <v>59.760000000000005</v>
          </cell>
          <cell r="K35">
            <v>20.2</v>
          </cell>
        </row>
        <row r="36">
          <cell r="I36" t="str">
            <v>NE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25.225000000000005</v>
          </cell>
          <cell r="C5">
            <v>31.7</v>
          </cell>
          <cell r="D5">
            <v>21</v>
          </cell>
          <cell r="E5">
            <v>77.166666666666671</v>
          </cell>
          <cell r="F5">
            <v>94</v>
          </cell>
          <cell r="G5">
            <v>51</v>
          </cell>
          <cell r="H5">
            <v>11.879999999999999</v>
          </cell>
          <cell r="I5" t="str">
            <v>NO</v>
          </cell>
          <cell r="J5">
            <v>32.4</v>
          </cell>
          <cell r="K5">
            <v>1</v>
          </cell>
        </row>
        <row r="6">
          <cell r="B6">
            <v>25.983333333333334</v>
          </cell>
          <cell r="C6">
            <v>32.5</v>
          </cell>
          <cell r="D6">
            <v>22</v>
          </cell>
          <cell r="E6">
            <v>76.458333333333329</v>
          </cell>
          <cell r="F6">
            <v>94</v>
          </cell>
          <cell r="G6">
            <v>53</v>
          </cell>
          <cell r="H6">
            <v>25.56</v>
          </cell>
          <cell r="I6" t="str">
            <v>NO</v>
          </cell>
          <cell r="J6">
            <v>49.680000000000007</v>
          </cell>
          <cell r="K6">
            <v>27.799999999999997</v>
          </cell>
        </row>
        <row r="7">
          <cell r="B7">
            <v>24.370833333333337</v>
          </cell>
          <cell r="C7">
            <v>31.9</v>
          </cell>
          <cell r="D7">
            <v>20.9</v>
          </cell>
          <cell r="E7">
            <v>83.208333333333329</v>
          </cell>
          <cell r="F7">
            <v>95</v>
          </cell>
          <cell r="G7">
            <v>52</v>
          </cell>
          <cell r="H7">
            <v>11.879999999999999</v>
          </cell>
          <cell r="I7" t="str">
            <v>NO</v>
          </cell>
          <cell r="J7">
            <v>36.72</v>
          </cell>
          <cell r="K7">
            <v>5.0000000000000009</v>
          </cell>
        </row>
        <row r="8">
          <cell r="B8">
            <v>26.037499999999998</v>
          </cell>
          <cell r="C8">
            <v>32.9</v>
          </cell>
          <cell r="D8">
            <v>21.5</v>
          </cell>
          <cell r="E8">
            <v>75.916666666666671</v>
          </cell>
          <cell r="F8">
            <v>94</v>
          </cell>
          <cell r="G8">
            <v>48</v>
          </cell>
          <cell r="H8">
            <v>19.079999999999998</v>
          </cell>
          <cell r="I8" t="str">
            <v>N</v>
          </cell>
          <cell r="J8">
            <v>41.04</v>
          </cell>
          <cell r="K8">
            <v>17.8</v>
          </cell>
        </row>
        <row r="9">
          <cell r="B9">
            <v>25.012500000000003</v>
          </cell>
          <cell r="C9">
            <v>30.5</v>
          </cell>
          <cell r="D9">
            <v>21.6</v>
          </cell>
          <cell r="E9">
            <v>77.833333333333329</v>
          </cell>
          <cell r="F9">
            <v>90</v>
          </cell>
          <cell r="G9">
            <v>56</v>
          </cell>
          <cell r="H9">
            <v>11.16</v>
          </cell>
          <cell r="I9" t="str">
            <v>NO</v>
          </cell>
          <cell r="J9">
            <v>31.680000000000003</v>
          </cell>
          <cell r="K9">
            <v>3.4000000000000008</v>
          </cell>
        </row>
        <row r="10">
          <cell r="B10">
            <v>25.945833333333336</v>
          </cell>
          <cell r="C10">
            <v>32.1</v>
          </cell>
          <cell r="D10">
            <v>21.2</v>
          </cell>
          <cell r="E10">
            <v>73.291666666666671</v>
          </cell>
          <cell r="F10">
            <v>90</v>
          </cell>
          <cell r="G10">
            <v>47</v>
          </cell>
          <cell r="H10">
            <v>12.6</v>
          </cell>
          <cell r="I10" t="str">
            <v>NO</v>
          </cell>
          <cell r="J10">
            <v>32.04</v>
          </cell>
          <cell r="K10">
            <v>0</v>
          </cell>
        </row>
        <row r="11">
          <cell r="B11">
            <v>26.387500000000003</v>
          </cell>
          <cell r="C11">
            <v>33.299999999999997</v>
          </cell>
          <cell r="D11">
            <v>19.7</v>
          </cell>
          <cell r="E11">
            <v>69.25</v>
          </cell>
          <cell r="F11">
            <v>92</v>
          </cell>
          <cell r="G11">
            <v>36</v>
          </cell>
          <cell r="H11">
            <v>13.68</v>
          </cell>
          <cell r="I11" t="str">
            <v>NO</v>
          </cell>
          <cell r="J11">
            <v>31.680000000000003</v>
          </cell>
          <cell r="K11">
            <v>0</v>
          </cell>
        </row>
        <row r="12">
          <cell r="B12">
            <v>28.162499999999994</v>
          </cell>
          <cell r="C12">
            <v>34.9</v>
          </cell>
          <cell r="D12">
            <v>22.4</v>
          </cell>
          <cell r="E12">
            <v>62.541666666666664</v>
          </cell>
          <cell r="F12">
            <v>85</v>
          </cell>
          <cell r="G12">
            <v>36</v>
          </cell>
          <cell r="H12">
            <v>10.8</v>
          </cell>
          <cell r="I12" t="str">
            <v>NO</v>
          </cell>
          <cell r="J12">
            <v>32.04</v>
          </cell>
          <cell r="K12">
            <v>0</v>
          </cell>
        </row>
        <row r="13">
          <cell r="B13">
            <v>27.791666666666671</v>
          </cell>
          <cell r="C13">
            <v>33.9</v>
          </cell>
          <cell r="D13">
            <v>23.6</v>
          </cell>
          <cell r="E13">
            <v>69.208333333333329</v>
          </cell>
          <cell r="F13">
            <v>84</v>
          </cell>
          <cell r="G13">
            <v>48</v>
          </cell>
          <cell r="H13">
            <v>14.4</v>
          </cell>
          <cell r="I13" t="str">
            <v>NO</v>
          </cell>
          <cell r="J13">
            <v>31.319999999999997</v>
          </cell>
          <cell r="K13">
            <v>0</v>
          </cell>
        </row>
        <row r="14">
          <cell r="B14">
            <v>27.970833333333335</v>
          </cell>
          <cell r="C14">
            <v>34.700000000000003</v>
          </cell>
          <cell r="D14">
            <v>22.7</v>
          </cell>
          <cell r="E14">
            <v>64.5</v>
          </cell>
          <cell r="F14">
            <v>88</v>
          </cell>
          <cell r="G14">
            <v>29</v>
          </cell>
          <cell r="H14">
            <v>16.559999999999999</v>
          </cell>
          <cell r="I14" t="str">
            <v>NO</v>
          </cell>
          <cell r="J14">
            <v>36.36</v>
          </cell>
          <cell r="K14">
            <v>0</v>
          </cell>
        </row>
        <row r="15">
          <cell r="B15">
            <v>28.324999999999999</v>
          </cell>
          <cell r="C15">
            <v>33.700000000000003</v>
          </cell>
          <cell r="D15">
            <v>23.2</v>
          </cell>
          <cell r="E15">
            <v>60.625</v>
          </cell>
          <cell r="F15">
            <v>80</v>
          </cell>
          <cell r="G15">
            <v>42</v>
          </cell>
          <cell r="H15">
            <v>8.64</v>
          </cell>
          <cell r="I15" t="str">
            <v>NO</v>
          </cell>
          <cell r="J15">
            <v>25.2</v>
          </cell>
          <cell r="K15">
            <v>0</v>
          </cell>
        </row>
        <row r="16">
          <cell r="B16">
            <v>24.958333333333329</v>
          </cell>
          <cell r="C16">
            <v>32.299999999999997</v>
          </cell>
          <cell r="D16">
            <v>20.9</v>
          </cell>
          <cell r="E16">
            <v>80.708333333333329</v>
          </cell>
          <cell r="F16">
            <v>96</v>
          </cell>
          <cell r="G16">
            <v>51</v>
          </cell>
          <cell r="H16">
            <v>12.24</v>
          </cell>
          <cell r="I16" t="str">
            <v>SE</v>
          </cell>
          <cell r="J16">
            <v>42.84</v>
          </cell>
          <cell r="K16">
            <v>52.2</v>
          </cell>
        </row>
        <row r="17">
          <cell r="B17">
            <v>25.308333333333334</v>
          </cell>
          <cell r="C17">
            <v>32.1</v>
          </cell>
          <cell r="D17">
            <v>20.399999999999999</v>
          </cell>
          <cell r="E17">
            <v>79.666666666666671</v>
          </cell>
          <cell r="F17">
            <v>95</v>
          </cell>
          <cell r="G17">
            <v>52</v>
          </cell>
          <cell r="H17">
            <v>9.7200000000000006</v>
          </cell>
          <cell r="I17" t="str">
            <v>SE</v>
          </cell>
          <cell r="J17">
            <v>24.12</v>
          </cell>
          <cell r="K17">
            <v>0</v>
          </cell>
        </row>
        <row r="18">
          <cell r="B18">
            <v>26.991666666666664</v>
          </cell>
          <cell r="C18">
            <v>33.299999999999997</v>
          </cell>
          <cell r="D18">
            <v>21.7</v>
          </cell>
          <cell r="E18">
            <v>72.125</v>
          </cell>
          <cell r="F18">
            <v>94</v>
          </cell>
          <cell r="G18">
            <v>43</v>
          </cell>
          <cell r="H18">
            <v>7.5600000000000005</v>
          </cell>
          <cell r="I18" t="str">
            <v>NO</v>
          </cell>
          <cell r="J18">
            <v>27.720000000000002</v>
          </cell>
          <cell r="K18">
            <v>0</v>
          </cell>
        </row>
        <row r="19">
          <cell r="B19">
            <v>25.837500000000002</v>
          </cell>
          <cell r="C19">
            <v>30.4</v>
          </cell>
          <cell r="D19">
            <v>21.7</v>
          </cell>
          <cell r="E19">
            <v>77.25</v>
          </cell>
          <cell r="F19">
            <v>93</v>
          </cell>
          <cell r="G19">
            <v>57</v>
          </cell>
          <cell r="H19">
            <v>16.920000000000002</v>
          </cell>
          <cell r="I19" t="str">
            <v>NO</v>
          </cell>
          <cell r="J19">
            <v>30.96</v>
          </cell>
          <cell r="K19">
            <v>13.2</v>
          </cell>
        </row>
        <row r="20">
          <cell r="B20">
            <v>24.854166666666661</v>
          </cell>
          <cell r="C20">
            <v>30</v>
          </cell>
          <cell r="D20">
            <v>22.4</v>
          </cell>
          <cell r="E20">
            <v>85.916666666666671</v>
          </cell>
          <cell r="F20">
            <v>93</v>
          </cell>
          <cell r="G20">
            <v>67</v>
          </cell>
          <cell r="H20">
            <v>14.4</v>
          </cell>
          <cell r="I20" t="str">
            <v>NO</v>
          </cell>
          <cell r="J20">
            <v>41.76</v>
          </cell>
          <cell r="K20">
            <v>14.2</v>
          </cell>
        </row>
        <row r="21">
          <cell r="B21">
            <v>24.966666666666669</v>
          </cell>
          <cell r="C21">
            <v>31.4</v>
          </cell>
          <cell r="D21">
            <v>21.4</v>
          </cell>
          <cell r="E21">
            <v>84.75</v>
          </cell>
          <cell r="F21">
            <v>95</v>
          </cell>
          <cell r="G21">
            <v>61</v>
          </cell>
          <cell r="H21">
            <v>16.2</v>
          </cell>
          <cell r="I21" t="str">
            <v>NO</v>
          </cell>
          <cell r="J21">
            <v>38.159999999999997</v>
          </cell>
          <cell r="K21">
            <v>11.2</v>
          </cell>
        </row>
        <row r="22">
          <cell r="B22">
            <v>25.970833333333335</v>
          </cell>
          <cell r="C22">
            <v>32.5</v>
          </cell>
          <cell r="D22">
            <v>21.7</v>
          </cell>
          <cell r="E22">
            <v>76.125</v>
          </cell>
          <cell r="F22">
            <v>94</v>
          </cell>
          <cell r="G22">
            <v>46</v>
          </cell>
          <cell r="H22">
            <v>12.6</v>
          </cell>
          <cell r="I22" t="str">
            <v>NO</v>
          </cell>
          <cell r="J22">
            <v>33.119999999999997</v>
          </cell>
          <cell r="K22">
            <v>0</v>
          </cell>
        </row>
        <row r="23">
          <cell r="B23">
            <v>26.054166666666656</v>
          </cell>
          <cell r="C23">
            <v>32.700000000000003</v>
          </cell>
          <cell r="D23">
            <v>21</v>
          </cell>
          <cell r="E23">
            <v>72.958333333333329</v>
          </cell>
          <cell r="F23">
            <v>94</v>
          </cell>
          <cell r="G23">
            <v>43</v>
          </cell>
          <cell r="H23">
            <v>13.68</v>
          </cell>
          <cell r="I23" t="str">
            <v>NE</v>
          </cell>
          <cell r="J23">
            <v>40.32</v>
          </cell>
          <cell r="K23">
            <v>16.399999999999999</v>
          </cell>
        </row>
        <row r="24">
          <cell r="B24">
            <v>24.387500000000003</v>
          </cell>
          <cell r="C24">
            <v>29.6</v>
          </cell>
          <cell r="D24">
            <v>21.1</v>
          </cell>
          <cell r="E24">
            <v>82.666666666666671</v>
          </cell>
          <cell r="F24">
            <v>94</v>
          </cell>
          <cell r="G24">
            <v>59</v>
          </cell>
          <cell r="H24">
            <v>12.6</v>
          </cell>
          <cell r="I24" t="str">
            <v>NE</v>
          </cell>
          <cell r="J24">
            <v>24.840000000000003</v>
          </cell>
          <cell r="K24">
            <v>1</v>
          </cell>
        </row>
        <row r="25">
          <cell r="B25">
            <v>23.066666666666663</v>
          </cell>
          <cell r="C25">
            <v>28.9</v>
          </cell>
          <cell r="D25">
            <v>20</v>
          </cell>
          <cell r="E25">
            <v>86.375</v>
          </cell>
          <cell r="F25">
            <v>95</v>
          </cell>
          <cell r="G25">
            <v>64</v>
          </cell>
          <cell r="H25">
            <v>14.4</v>
          </cell>
          <cell r="I25" t="str">
            <v>NO</v>
          </cell>
          <cell r="J25">
            <v>29.880000000000003</v>
          </cell>
          <cell r="K25">
            <v>15.4</v>
          </cell>
        </row>
        <row r="26">
          <cell r="B26">
            <v>24.508333333333329</v>
          </cell>
          <cell r="C26">
            <v>30.8</v>
          </cell>
          <cell r="D26">
            <v>20.100000000000001</v>
          </cell>
          <cell r="E26">
            <v>78.458333333333329</v>
          </cell>
          <cell r="F26">
            <v>96</v>
          </cell>
          <cell r="G26">
            <v>51</v>
          </cell>
          <cell r="H26">
            <v>11.520000000000001</v>
          </cell>
          <cell r="I26" t="str">
            <v>NO</v>
          </cell>
          <cell r="J26">
            <v>30.240000000000002</v>
          </cell>
          <cell r="K26">
            <v>0.2</v>
          </cell>
        </row>
        <row r="27">
          <cell r="B27">
            <v>24.741666666666671</v>
          </cell>
          <cell r="C27">
            <v>31.3</v>
          </cell>
          <cell r="D27">
            <v>20.8</v>
          </cell>
          <cell r="E27">
            <v>77.333333333333329</v>
          </cell>
          <cell r="F27">
            <v>93</v>
          </cell>
          <cell r="G27">
            <v>50</v>
          </cell>
          <cell r="H27">
            <v>11.520000000000001</v>
          </cell>
          <cell r="I27" t="str">
            <v>NO</v>
          </cell>
          <cell r="J27">
            <v>28.8</v>
          </cell>
          <cell r="K27">
            <v>0</v>
          </cell>
        </row>
        <row r="28">
          <cell r="B28">
            <v>24.866666666666664</v>
          </cell>
          <cell r="C28">
            <v>30.8</v>
          </cell>
          <cell r="D28">
            <v>20.8</v>
          </cell>
          <cell r="E28">
            <v>79.875</v>
          </cell>
          <cell r="F28">
            <v>96</v>
          </cell>
          <cell r="G28">
            <v>51</v>
          </cell>
          <cell r="H28">
            <v>14.04</v>
          </cell>
          <cell r="I28" t="str">
            <v>NO</v>
          </cell>
          <cell r="J28">
            <v>34.56</v>
          </cell>
          <cell r="K28">
            <v>1</v>
          </cell>
        </row>
        <row r="29">
          <cell r="B29">
            <v>23.737499999999994</v>
          </cell>
          <cell r="C29">
            <v>28.7</v>
          </cell>
          <cell r="D29">
            <v>21.2</v>
          </cell>
          <cell r="E29">
            <v>87.208333333333329</v>
          </cell>
          <cell r="F29">
            <v>95</v>
          </cell>
          <cell r="G29">
            <v>66</v>
          </cell>
          <cell r="H29">
            <v>12.24</v>
          </cell>
          <cell r="I29" t="str">
            <v>NO</v>
          </cell>
          <cell r="J29">
            <v>38.519999999999996</v>
          </cell>
          <cell r="K29">
            <v>78.199999999999989</v>
          </cell>
        </row>
        <row r="30">
          <cell r="B30">
            <v>23.820833333333329</v>
          </cell>
          <cell r="C30">
            <v>30.2</v>
          </cell>
          <cell r="D30">
            <v>20.100000000000001</v>
          </cell>
          <cell r="E30">
            <v>84.583333333333329</v>
          </cell>
          <cell r="F30">
            <v>96</v>
          </cell>
          <cell r="G30">
            <v>55</v>
          </cell>
          <cell r="H30">
            <v>9.7200000000000006</v>
          </cell>
          <cell r="I30" t="str">
            <v>SE</v>
          </cell>
          <cell r="J30">
            <v>49.680000000000007</v>
          </cell>
          <cell r="K30">
            <v>6.8</v>
          </cell>
        </row>
        <row r="31">
          <cell r="B31">
            <v>23.079166666666666</v>
          </cell>
          <cell r="C31">
            <v>29.6</v>
          </cell>
          <cell r="D31">
            <v>17.2</v>
          </cell>
          <cell r="E31">
            <v>72.458333333333329</v>
          </cell>
          <cell r="F31">
            <v>93</v>
          </cell>
          <cell r="G31">
            <v>46</v>
          </cell>
          <cell r="H31">
            <v>15.840000000000002</v>
          </cell>
          <cell r="I31" t="str">
            <v>S</v>
          </cell>
          <cell r="J31">
            <v>28.44</v>
          </cell>
          <cell r="K31">
            <v>0</v>
          </cell>
        </row>
        <row r="32">
          <cell r="B32">
            <v>23.4375</v>
          </cell>
          <cell r="C32">
            <v>30.8</v>
          </cell>
          <cell r="D32">
            <v>18.100000000000001</v>
          </cell>
          <cell r="E32">
            <v>72.916666666666671</v>
          </cell>
          <cell r="F32">
            <v>88</v>
          </cell>
          <cell r="G32">
            <v>50</v>
          </cell>
          <cell r="H32">
            <v>11.520000000000001</v>
          </cell>
          <cell r="I32" t="str">
            <v>SE</v>
          </cell>
          <cell r="J32">
            <v>31.680000000000003</v>
          </cell>
          <cell r="K32">
            <v>0</v>
          </cell>
        </row>
        <row r="33">
          <cell r="B33">
            <v>23.533333333333335</v>
          </cell>
          <cell r="C33">
            <v>29.5</v>
          </cell>
          <cell r="D33">
            <v>17.8</v>
          </cell>
          <cell r="E33">
            <v>78</v>
          </cell>
          <cell r="F33">
            <v>96</v>
          </cell>
          <cell r="G33">
            <v>53</v>
          </cell>
          <cell r="H33">
            <v>16.559999999999999</v>
          </cell>
          <cell r="I33" t="str">
            <v>NE</v>
          </cell>
          <cell r="J33">
            <v>41.4</v>
          </cell>
          <cell r="K33">
            <v>1.4</v>
          </cell>
        </row>
        <row r="34">
          <cell r="B34">
            <v>23.812500000000004</v>
          </cell>
          <cell r="C34">
            <v>28</v>
          </cell>
          <cell r="D34">
            <v>21.5</v>
          </cell>
          <cell r="E34">
            <v>78.625</v>
          </cell>
          <cell r="F34">
            <v>92</v>
          </cell>
          <cell r="G34">
            <v>54</v>
          </cell>
          <cell r="H34">
            <v>12.6</v>
          </cell>
          <cell r="I34" t="str">
            <v>NE</v>
          </cell>
          <cell r="J34">
            <v>27.720000000000002</v>
          </cell>
          <cell r="K34">
            <v>1.2</v>
          </cell>
        </row>
        <row r="35">
          <cell r="B35">
            <v>23.720833333333331</v>
          </cell>
          <cell r="C35">
            <v>29.9</v>
          </cell>
          <cell r="D35">
            <v>19.8</v>
          </cell>
          <cell r="E35">
            <v>78.333333333333329</v>
          </cell>
          <cell r="F35">
            <v>95</v>
          </cell>
          <cell r="G35">
            <v>55</v>
          </cell>
          <cell r="H35">
            <v>14.04</v>
          </cell>
          <cell r="I35" t="str">
            <v>NE</v>
          </cell>
          <cell r="J35">
            <v>62.28</v>
          </cell>
          <cell r="K35">
            <v>16.8</v>
          </cell>
        </row>
        <row r="36">
          <cell r="I36" t="str">
            <v>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25.666666666666668</v>
          </cell>
          <cell r="C5">
            <v>31.8</v>
          </cell>
          <cell r="D5">
            <v>21.8</v>
          </cell>
          <cell r="E5">
            <v>70.041666666666671</v>
          </cell>
          <cell r="F5">
            <v>86</v>
          </cell>
          <cell r="G5">
            <v>42</v>
          </cell>
          <cell r="H5">
            <v>15.840000000000002</v>
          </cell>
          <cell r="I5" t="str">
            <v>N</v>
          </cell>
          <cell r="J5">
            <v>30.96</v>
          </cell>
          <cell r="K5" t="str">
            <v>*</v>
          </cell>
        </row>
        <row r="6">
          <cell r="B6">
            <v>25.433333333333334</v>
          </cell>
          <cell r="C6">
            <v>31.3</v>
          </cell>
          <cell r="D6">
            <v>21</v>
          </cell>
          <cell r="E6">
            <v>75.5</v>
          </cell>
          <cell r="F6">
            <v>92</v>
          </cell>
          <cell r="G6">
            <v>48</v>
          </cell>
          <cell r="H6">
            <v>11.879999999999999</v>
          </cell>
          <cell r="I6" t="str">
            <v>NO</v>
          </cell>
          <cell r="J6">
            <v>34.200000000000003</v>
          </cell>
          <cell r="K6" t="str">
            <v>*</v>
          </cell>
        </row>
        <row r="7">
          <cell r="B7">
            <v>26.673913043478265</v>
          </cell>
          <cell r="C7">
            <v>33.1</v>
          </cell>
          <cell r="D7">
            <v>21</v>
          </cell>
          <cell r="E7">
            <v>69.478260869565219</v>
          </cell>
          <cell r="F7">
            <v>93</v>
          </cell>
          <cell r="G7">
            <v>43</v>
          </cell>
          <cell r="H7">
            <v>17.64</v>
          </cell>
          <cell r="I7" t="str">
            <v>L</v>
          </cell>
          <cell r="J7">
            <v>30.240000000000002</v>
          </cell>
          <cell r="K7" t="str">
            <v>*</v>
          </cell>
        </row>
        <row r="8">
          <cell r="B8">
            <v>24.549999999999997</v>
          </cell>
          <cell r="C8">
            <v>32.1</v>
          </cell>
          <cell r="D8">
            <v>19.3</v>
          </cell>
          <cell r="E8">
            <v>79.791666666666671</v>
          </cell>
          <cell r="F8">
            <v>96</v>
          </cell>
          <cell r="G8">
            <v>55</v>
          </cell>
          <cell r="H8">
            <v>34.56</v>
          </cell>
          <cell r="I8" t="str">
            <v>L</v>
          </cell>
          <cell r="J8">
            <v>76.319999999999993</v>
          </cell>
          <cell r="K8" t="str">
            <v>*</v>
          </cell>
        </row>
        <row r="9">
          <cell r="B9">
            <v>24.858333333333334</v>
          </cell>
          <cell r="C9">
            <v>32.200000000000003</v>
          </cell>
          <cell r="D9">
            <v>20.9</v>
          </cell>
          <cell r="E9">
            <v>75.041666666666671</v>
          </cell>
          <cell r="F9">
            <v>92</v>
          </cell>
          <cell r="G9">
            <v>50</v>
          </cell>
          <cell r="H9">
            <v>20.88</v>
          </cell>
          <cell r="I9" t="str">
            <v>NE</v>
          </cell>
          <cell r="J9">
            <v>46.080000000000005</v>
          </cell>
          <cell r="K9" t="str">
            <v>*</v>
          </cell>
        </row>
        <row r="10">
          <cell r="B10">
            <v>24.799999999999997</v>
          </cell>
          <cell r="C10">
            <v>33.299999999999997</v>
          </cell>
          <cell r="D10">
            <v>20.3</v>
          </cell>
          <cell r="E10">
            <v>76.208333333333329</v>
          </cell>
          <cell r="F10">
            <v>94</v>
          </cell>
          <cell r="G10">
            <v>44</v>
          </cell>
          <cell r="H10">
            <v>20.52</v>
          </cell>
          <cell r="I10" t="str">
            <v>L</v>
          </cell>
          <cell r="J10">
            <v>43.92</v>
          </cell>
          <cell r="K10" t="str">
            <v>*</v>
          </cell>
        </row>
        <row r="11">
          <cell r="B11">
            <v>26.124999999999989</v>
          </cell>
          <cell r="C11">
            <v>33.9</v>
          </cell>
          <cell r="D11">
            <v>21</v>
          </cell>
          <cell r="E11">
            <v>71.333333333333329</v>
          </cell>
          <cell r="F11">
            <v>93</v>
          </cell>
          <cell r="G11">
            <v>41</v>
          </cell>
          <cell r="H11">
            <v>25.2</v>
          </cell>
          <cell r="I11" t="str">
            <v>L</v>
          </cell>
          <cell r="J11">
            <v>35.64</v>
          </cell>
          <cell r="K11" t="str">
            <v>*</v>
          </cell>
        </row>
        <row r="12">
          <cell r="B12">
            <v>26.683333333333337</v>
          </cell>
          <cell r="C12">
            <v>33.799999999999997</v>
          </cell>
          <cell r="D12">
            <v>22.6</v>
          </cell>
          <cell r="E12">
            <v>74.708333333333329</v>
          </cell>
          <cell r="F12">
            <v>92</v>
          </cell>
          <cell r="G12">
            <v>42</v>
          </cell>
          <cell r="H12">
            <v>12.6</v>
          </cell>
          <cell r="I12" t="str">
            <v>L</v>
          </cell>
          <cell r="J12">
            <v>31.319999999999997</v>
          </cell>
          <cell r="K12" t="str">
            <v>*</v>
          </cell>
        </row>
        <row r="13">
          <cell r="B13">
            <v>26.483333333333331</v>
          </cell>
          <cell r="C13">
            <v>32.6</v>
          </cell>
          <cell r="D13">
            <v>21.5</v>
          </cell>
          <cell r="E13">
            <v>70.958333333333329</v>
          </cell>
          <cell r="F13">
            <v>92</v>
          </cell>
          <cell r="G13">
            <v>45</v>
          </cell>
          <cell r="H13">
            <v>24.840000000000003</v>
          </cell>
          <cell r="I13" t="str">
            <v>NO</v>
          </cell>
          <cell r="J13">
            <v>42.84</v>
          </cell>
          <cell r="K13" t="str">
            <v>*</v>
          </cell>
        </row>
        <row r="14">
          <cell r="B14">
            <v>27.633333333333326</v>
          </cell>
          <cell r="C14">
            <v>33.700000000000003</v>
          </cell>
          <cell r="D14">
            <v>22</v>
          </cell>
          <cell r="E14">
            <v>64.666666666666671</v>
          </cell>
          <cell r="F14">
            <v>87</v>
          </cell>
          <cell r="G14">
            <v>32</v>
          </cell>
          <cell r="H14">
            <v>17.28</v>
          </cell>
          <cell r="I14" t="str">
            <v>L</v>
          </cell>
          <cell r="J14">
            <v>33.480000000000004</v>
          </cell>
          <cell r="K14" t="str">
            <v>*</v>
          </cell>
        </row>
        <row r="15">
          <cell r="B15">
            <v>27.987500000000001</v>
          </cell>
          <cell r="C15">
            <v>33.299999999999997</v>
          </cell>
          <cell r="D15">
            <v>23.5</v>
          </cell>
          <cell r="E15">
            <v>63.083333333333336</v>
          </cell>
          <cell r="F15">
            <v>82</v>
          </cell>
          <cell r="G15">
            <v>38</v>
          </cell>
          <cell r="H15">
            <v>14.76</v>
          </cell>
          <cell r="I15" t="str">
            <v>NE</v>
          </cell>
          <cell r="J15">
            <v>25.2</v>
          </cell>
          <cell r="K15" t="str">
            <v>*</v>
          </cell>
        </row>
        <row r="16">
          <cell r="B16">
            <v>24.454166666666666</v>
          </cell>
          <cell r="C16">
            <v>29.2</v>
          </cell>
          <cell r="D16">
            <v>20.6</v>
          </cell>
          <cell r="E16">
            <v>81.416666666666671</v>
          </cell>
          <cell r="F16">
            <v>96</v>
          </cell>
          <cell r="G16">
            <v>55</v>
          </cell>
          <cell r="H16">
            <v>24.840000000000003</v>
          </cell>
          <cell r="I16" t="str">
            <v>N</v>
          </cell>
          <cell r="J16">
            <v>58.680000000000007</v>
          </cell>
          <cell r="K16" t="str">
            <v>*</v>
          </cell>
        </row>
        <row r="17">
          <cell r="B17">
            <v>25.816666666666666</v>
          </cell>
          <cell r="C17">
            <v>31.2</v>
          </cell>
          <cell r="D17">
            <v>22.4</v>
          </cell>
          <cell r="E17">
            <v>77.291666666666671</v>
          </cell>
          <cell r="F17">
            <v>94</v>
          </cell>
          <cell r="G17">
            <v>47</v>
          </cell>
          <cell r="H17">
            <v>11.520000000000001</v>
          </cell>
          <cell r="I17" t="str">
            <v>NO</v>
          </cell>
          <cell r="J17">
            <v>24.840000000000003</v>
          </cell>
          <cell r="K17" t="str">
            <v>*</v>
          </cell>
        </row>
        <row r="18">
          <cell r="B18">
            <v>24.308333333333334</v>
          </cell>
          <cell r="C18">
            <v>29.3</v>
          </cell>
          <cell r="D18">
            <v>19.399999999999999</v>
          </cell>
          <cell r="E18">
            <v>83.666666666666671</v>
          </cell>
          <cell r="F18">
            <v>96</v>
          </cell>
          <cell r="G18">
            <v>64</v>
          </cell>
          <cell r="H18">
            <v>18</v>
          </cell>
          <cell r="I18" t="str">
            <v>NO</v>
          </cell>
          <cell r="J18">
            <v>50.4</v>
          </cell>
          <cell r="K18" t="str">
            <v>*</v>
          </cell>
        </row>
        <row r="19">
          <cell r="B19">
            <v>25.333333333333332</v>
          </cell>
          <cell r="C19">
            <v>30.4</v>
          </cell>
          <cell r="D19">
            <v>21.8</v>
          </cell>
          <cell r="E19">
            <v>78.583333333333329</v>
          </cell>
          <cell r="F19">
            <v>92</v>
          </cell>
          <cell r="G19">
            <v>56</v>
          </cell>
          <cell r="H19">
            <v>23.400000000000002</v>
          </cell>
          <cell r="I19" t="str">
            <v>NO</v>
          </cell>
          <cell r="J19">
            <v>38.519999999999996</v>
          </cell>
          <cell r="K19" t="str">
            <v>*</v>
          </cell>
        </row>
        <row r="20">
          <cell r="B20">
            <v>24.779166666666665</v>
          </cell>
          <cell r="C20">
            <v>30</v>
          </cell>
          <cell r="D20">
            <v>21.9</v>
          </cell>
          <cell r="E20">
            <v>84.333333333333329</v>
          </cell>
          <cell r="F20">
            <v>95</v>
          </cell>
          <cell r="G20">
            <v>61</v>
          </cell>
          <cell r="H20">
            <v>25.56</v>
          </cell>
          <cell r="I20" t="str">
            <v>NE</v>
          </cell>
          <cell r="J20">
            <v>42.12</v>
          </cell>
          <cell r="K20" t="str">
            <v>*</v>
          </cell>
        </row>
        <row r="21">
          <cell r="B21">
            <v>24.591666666666665</v>
          </cell>
          <cell r="C21">
            <v>30.1</v>
          </cell>
          <cell r="D21">
            <v>22.4</v>
          </cell>
          <cell r="E21">
            <v>85.041666666666671</v>
          </cell>
          <cell r="F21">
            <v>94</v>
          </cell>
          <cell r="G21">
            <v>58</v>
          </cell>
          <cell r="H21">
            <v>20.16</v>
          </cell>
          <cell r="I21" t="str">
            <v>N</v>
          </cell>
          <cell r="J21">
            <v>32.04</v>
          </cell>
          <cell r="K21" t="str">
            <v>*</v>
          </cell>
        </row>
        <row r="22">
          <cell r="B22">
            <v>24.162499999999998</v>
          </cell>
          <cell r="C22">
            <v>29.1</v>
          </cell>
          <cell r="D22">
            <v>21.9</v>
          </cell>
          <cell r="E22">
            <v>86.125</v>
          </cell>
          <cell r="F22">
            <v>95</v>
          </cell>
          <cell r="G22">
            <v>64</v>
          </cell>
          <cell r="H22">
            <v>16.920000000000002</v>
          </cell>
          <cell r="I22" t="str">
            <v>NE</v>
          </cell>
          <cell r="J22">
            <v>30.6</v>
          </cell>
          <cell r="K22" t="str">
            <v>*</v>
          </cell>
        </row>
        <row r="23">
          <cell r="B23">
            <v>24.941666666666674</v>
          </cell>
          <cell r="C23">
            <v>29.2</v>
          </cell>
          <cell r="D23">
            <v>22.2</v>
          </cell>
          <cell r="E23">
            <v>78.125</v>
          </cell>
          <cell r="F23">
            <v>93</v>
          </cell>
          <cell r="G23">
            <v>56</v>
          </cell>
          <cell r="H23">
            <v>25.56</v>
          </cell>
          <cell r="I23" t="str">
            <v>NE</v>
          </cell>
          <cell r="J23">
            <v>38.880000000000003</v>
          </cell>
          <cell r="K23" t="str">
            <v>*</v>
          </cell>
        </row>
        <row r="24">
          <cell r="B24">
            <v>24.237500000000001</v>
          </cell>
          <cell r="C24">
            <v>30.3</v>
          </cell>
          <cell r="D24">
            <v>22.4</v>
          </cell>
          <cell r="E24">
            <v>83.583333333333329</v>
          </cell>
          <cell r="F24">
            <v>94</v>
          </cell>
          <cell r="G24">
            <v>53</v>
          </cell>
          <cell r="H24">
            <v>21.240000000000002</v>
          </cell>
          <cell r="I24" t="str">
            <v>NE</v>
          </cell>
          <cell r="J24">
            <v>41.04</v>
          </cell>
          <cell r="K24" t="str">
            <v>*</v>
          </cell>
        </row>
        <row r="25">
          <cell r="B25">
            <v>22.783333333333331</v>
          </cell>
          <cell r="C25">
            <v>26.4</v>
          </cell>
          <cell r="D25">
            <v>20.5</v>
          </cell>
          <cell r="E25">
            <v>86.541666666666671</v>
          </cell>
          <cell r="F25">
            <v>95</v>
          </cell>
          <cell r="G25">
            <v>61</v>
          </cell>
          <cell r="H25">
            <v>20.52</v>
          </cell>
          <cell r="I25" t="str">
            <v>NE</v>
          </cell>
          <cell r="J25">
            <v>33.840000000000003</v>
          </cell>
          <cell r="K25" t="str">
            <v>*</v>
          </cell>
        </row>
        <row r="26">
          <cell r="B26">
            <v>23.570833333333336</v>
          </cell>
          <cell r="C26">
            <v>28.3</v>
          </cell>
          <cell r="D26">
            <v>21.3</v>
          </cell>
          <cell r="E26">
            <v>81.791666666666671</v>
          </cell>
          <cell r="F26">
            <v>92</v>
          </cell>
          <cell r="G26">
            <v>58</v>
          </cell>
          <cell r="H26">
            <v>24.48</v>
          </cell>
          <cell r="I26" t="str">
            <v>N</v>
          </cell>
          <cell r="J26">
            <v>36.36</v>
          </cell>
          <cell r="K26" t="str">
            <v>*</v>
          </cell>
        </row>
        <row r="27">
          <cell r="B27">
            <v>23.845833333333331</v>
          </cell>
          <cell r="C27">
            <v>29.4</v>
          </cell>
          <cell r="D27">
            <v>20.9</v>
          </cell>
          <cell r="E27">
            <v>81.75</v>
          </cell>
          <cell r="F27">
            <v>95</v>
          </cell>
          <cell r="G27">
            <v>58</v>
          </cell>
          <cell r="H27">
            <v>25.56</v>
          </cell>
          <cell r="I27" t="str">
            <v>NE</v>
          </cell>
          <cell r="J27">
            <v>51.480000000000004</v>
          </cell>
          <cell r="K27" t="str">
            <v>*</v>
          </cell>
        </row>
        <row r="28">
          <cell r="B28">
            <v>25.291666666666661</v>
          </cell>
          <cell r="C28">
            <v>31.1</v>
          </cell>
          <cell r="D28">
            <v>21.3</v>
          </cell>
          <cell r="E28">
            <v>74.625</v>
          </cell>
          <cell r="F28">
            <v>92</v>
          </cell>
          <cell r="G28">
            <v>48</v>
          </cell>
          <cell r="H28">
            <v>24.12</v>
          </cell>
          <cell r="I28" t="str">
            <v>NE</v>
          </cell>
          <cell r="J28">
            <v>34.56</v>
          </cell>
          <cell r="K28" t="str">
            <v>*</v>
          </cell>
        </row>
        <row r="29">
          <cell r="B29">
            <v>24.625000000000004</v>
          </cell>
          <cell r="C29">
            <v>28.8</v>
          </cell>
          <cell r="D29">
            <v>21.8</v>
          </cell>
          <cell r="E29">
            <v>81.875</v>
          </cell>
          <cell r="F29">
            <v>96</v>
          </cell>
          <cell r="G29">
            <v>62</v>
          </cell>
          <cell r="H29">
            <v>20.88</v>
          </cell>
          <cell r="I29" t="str">
            <v>NO</v>
          </cell>
          <cell r="J29">
            <v>34.92</v>
          </cell>
          <cell r="K29" t="str">
            <v>*</v>
          </cell>
        </row>
        <row r="30">
          <cell r="B30">
            <v>23.3125</v>
          </cell>
          <cell r="C30">
            <v>27</v>
          </cell>
          <cell r="D30">
            <v>21.1</v>
          </cell>
          <cell r="E30">
            <v>90.625</v>
          </cell>
          <cell r="F30">
            <v>96</v>
          </cell>
          <cell r="G30">
            <v>69</v>
          </cell>
          <cell r="H30">
            <v>16.559999999999999</v>
          </cell>
          <cell r="I30" t="str">
            <v>L</v>
          </cell>
          <cell r="J30">
            <v>30.240000000000002</v>
          </cell>
          <cell r="K30" t="str">
            <v>*</v>
          </cell>
        </row>
        <row r="31">
          <cell r="B31">
            <v>22.954166666666666</v>
          </cell>
          <cell r="C31">
            <v>27.3</v>
          </cell>
          <cell r="D31">
            <v>21.7</v>
          </cell>
          <cell r="E31">
            <v>91.5</v>
          </cell>
          <cell r="F31">
            <v>96</v>
          </cell>
          <cell r="G31">
            <v>67</v>
          </cell>
          <cell r="H31">
            <v>9.7200000000000006</v>
          </cell>
          <cell r="I31" t="str">
            <v>L</v>
          </cell>
          <cell r="J31">
            <v>31.319999999999997</v>
          </cell>
          <cell r="K31" t="str">
            <v>*</v>
          </cell>
        </row>
        <row r="32">
          <cell r="B32">
            <v>23.424999999999997</v>
          </cell>
          <cell r="C32">
            <v>27.5</v>
          </cell>
          <cell r="D32">
            <v>21</v>
          </cell>
          <cell r="E32">
            <v>89.083333333333329</v>
          </cell>
          <cell r="F32">
            <v>96</v>
          </cell>
          <cell r="G32">
            <v>71</v>
          </cell>
          <cell r="H32">
            <v>15.120000000000001</v>
          </cell>
          <cell r="I32" t="str">
            <v>SE</v>
          </cell>
          <cell r="J32">
            <v>35.64</v>
          </cell>
          <cell r="K32" t="str">
            <v>*</v>
          </cell>
        </row>
        <row r="33">
          <cell r="B33">
            <v>23.4375</v>
          </cell>
          <cell r="C33">
            <v>29</v>
          </cell>
          <cell r="D33">
            <v>20.7</v>
          </cell>
          <cell r="E33">
            <v>83.875</v>
          </cell>
          <cell r="F33">
            <v>97</v>
          </cell>
          <cell r="G33">
            <v>60</v>
          </cell>
          <cell r="H33">
            <v>29.16</v>
          </cell>
          <cell r="I33" t="str">
            <v>SE</v>
          </cell>
          <cell r="J33">
            <v>38.519999999999996</v>
          </cell>
          <cell r="K33" t="str">
            <v>*</v>
          </cell>
        </row>
        <row r="34">
          <cell r="B34">
            <v>23.987500000000001</v>
          </cell>
          <cell r="C34">
            <v>31.6</v>
          </cell>
          <cell r="D34">
            <v>20.100000000000001</v>
          </cell>
          <cell r="E34">
            <v>81.083333333333329</v>
          </cell>
          <cell r="F34">
            <v>97</v>
          </cell>
          <cell r="G34">
            <v>48</v>
          </cell>
          <cell r="H34">
            <v>22.32</v>
          </cell>
          <cell r="I34" t="str">
            <v>L</v>
          </cell>
          <cell r="J34">
            <v>51.480000000000004</v>
          </cell>
          <cell r="K34" t="str">
            <v>*</v>
          </cell>
        </row>
        <row r="35">
          <cell r="B35">
            <v>23.670833333333331</v>
          </cell>
          <cell r="C35">
            <v>28</v>
          </cell>
          <cell r="D35">
            <v>21</v>
          </cell>
          <cell r="E35">
            <v>81.291666666666671</v>
          </cell>
          <cell r="F35">
            <v>93</v>
          </cell>
          <cell r="G35">
            <v>60</v>
          </cell>
          <cell r="H35">
            <v>16.920000000000002</v>
          </cell>
          <cell r="I35" t="str">
            <v>NE</v>
          </cell>
          <cell r="J35">
            <v>29.52</v>
          </cell>
          <cell r="K35" t="str">
            <v>*</v>
          </cell>
        </row>
        <row r="36">
          <cell r="I36" t="str">
            <v>NE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27.804166666666671</v>
          </cell>
          <cell r="C5">
            <v>34.5</v>
          </cell>
          <cell r="D5">
            <v>23.6</v>
          </cell>
          <cell r="E5">
            <v>64.291666666666671</v>
          </cell>
          <cell r="F5">
            <v>85</v>
          </cell>
          <cell r="G5">
            <v>35</v>
          </cell>
          <cell r="H5">
            <v>13.68</v>
          </cell>
          <cell r="I5" t="str">
            <v>NE</v>
          </cell>
          <cell r="J5">
            <v>30.96</v>
          </cell>
          <cell r="K5">
            <v>0</v>
          </cell>
        </row>
        <row r="6">
          <cell r="B6">
            <v>25.616666666666671</v>
          </cell>
          <cell r="C6">
            <v>32</v>
          </cell>
          <cell r="D6">
            <v>21.3</v>
          </cell>
          <cell r="E6">
            <v>74.541666666666671</v>
          </cell>
          <cell r="F6">
            <v>94</v>
          </cell>
          <cell r="G6">
            <v>44</v>
          </cell>
          <cell r="H6">
            <v>20.88</v>
          </cell>
          <cell r="I6" t="str">
            <v>S</v>
          </cell>
          <cell r="J6">
            <v>42.84</v>
          </cell>
          <cell r="K6">
            <v>7.2000000000000011</v>
          </cell>
        </row>
        <row r="7">
          <cell r="B7">
            <v>27.941666666666663</v>
          </cell>
          <cell r="C7">
            <v>34.700000000000003</v>
          </cell>
          <cell r="D7">
            <v>23.1</v>
          </cell>
          <cell r="E7">
            <v>65.208333333333329</v>
          </cell>
          <cell r="F7">
            <v>86</v>
          </cell>
          <cell r="G7">
            <v>39</v>
          </cell>
          <cell r="H7">
            <v>10.08</v>
          </cell>
          <cell r="I7" t="str">
            <v>S</v>
          </cell>
          <cell r="J7">
            <v>29.16</v>
          </cell>
          <cell r="K7">
            <v>0</v>
          </cell>
        </row>
        <row r="8">
          <cell r="B8">
            <v>26.900000000000002</v>
          </cell>
          <cell r="C8">
            <v>33</v>
          </cell>
          <cell r="D8">
            <v>24</v>
          </cell>
          <cell r="E8">
            <v>68.291666666666671</v>
          </cell>
          <cell r="F8">
            <v>83</v>
          </cell>
          <cell r="G8">
            <v>44</v>
          </cell>
          <cell r="H8">
            <v>19.079999999999998</v>
          </cell>
          <cell r="I8" t="str">
            <v>NE</v>
          </cell>
          <cell r="J8">
            <v>51.84</v>
          </cell>
          <cell r="K8">
            <v>0</v>
          </cell>
        </row>
        <row r="9">
          <cell r="B9">
            <v>27.770833333333332</v>
          </cell>
          <cell r="C9">
            <v>34.5</v>
          </cell>
          <cell r="D9">
            <v>22.7</v>
          </cell>
          <cell r="E9">
            <v>64.25</v>
          </cell>
          <cell r="F9">
            <v>89</v>
          </cell>
          <cell r="G9">
            <v>39</v>
          </cell>
          <cell r="H9">
            <v>10.44</v>
          </cell>
          <cell r="I9" t="str">
            <v>N</v>
          </cell>
          <cell r="J9">
            <v>24.12</v>
          </cell>
          <cell r="K9">
            <v>0</v>
          </cell>
        </row>
        <row r="10">
          <cell r="B10">
            <v>29.55</v>
          </cell>
          <cell r="C10">
            <v>37.799999999999997</v>
          </cell>
          <cell r="D10">
            <v>23.1</v>
          </cell>
          <cell r="E10">
            <v>60.041666666666664</v>
          </cell>
          <cell r="F10">
            <v>87</v>
          </cell>
          <cell r="G10">
            <v>31</v>
          </cell>
          <cell r="H10">
            <v>14.04</v>
          </cell>
          <cell r="I10" t="str">
            <v>O</v>
          </cell>
          <cell r="J10">
            <v>64.8</v>
          </cell>
          <cell r="K10">
            <v>9.1999999999999993</v>
          </cell>
        </row>
        <row r="11">
          <cell r="B11">
            <v>26.587500000000002</v>
          </cell>
          <cell r="C11">
            <v>34.200000000000003</v>
          </cell>
          <cell r="D11">
            <v>21.5</v>
          </cell>
          <cell r="E11">
            <v>76.333333333333329</v>
          </cell>
          <cell r="F11">
            <v>95</v>
          </cell>
          <cell r="G11">
            <v>49</v>
          </cell>
          <cell r="H11">
            <v>13.68</v>
          </cell>
          <cell r="I11" t="str">
            <v>S</v>
          </cell>
          <cell r="J11">
            <v>33.119999999999997</v>
          </cell>
          <cell r="K11">
            <v>34</v>
          </cell>
        </row>
        <row r="12">
          <cell r="B12">
            <v>30.141666666666666</v>
          </cell>
          <cell r="C12">
            <v>37.9</v>
          </cell>
          <cell r="D12">
            <v>23.5</v>
          </cell>
          <cell r="E12">
            <v>57.75</v>
          </cell>
          <cell r="F12">
            <v>88</v>
          </cell>
          <cell r="G12">
            <v>24</v>
          </cell>
          <cell r="H12">
            <v>7.2</v>
          </cell>
          <cell r="I12" t="str">
            <v>S</v>
          </cell>
          <cell r="J12">
            <v>19.8</v>
          </cell>
          <cell r="K12">
            <v>0</v>
          </cell>
        </row>
        <row r="13">
          <cell r="B13">
            <v>29.570833333333329</v>
          </cell>
          <cell r="C13">
            <v>35.1</v>
          </cell>
          <cell r="D13">
            <v>25.2</v>
          </cell>
          <cell r="E13">
            <v>60.125</v>
          </cell>
          <cell r="F13">
            <v>77</v>
          </cell>
          <cell r="G13">
            <v>42</v>
          </cell>
          <cell r="H13">
            <v>14.4</v>
          </cell>
          <cell r="I13" t="str">
            <v>N</v>
          </cell>
          <cell r="J13">
            <v>36.36</v>
          </cell>
          <cell r="K13">
            <v>0</v>
          </cell>
        </row>
        <row r="14">
          <cell r="B14">
            <v>28.387499999999999</v>
          </cell>
          <cell r="C14">
            <v>33.9</v>
          </cell>
          <cell r="D14">
            <v>24.9</v>
          </cell>
          <cell r="E14">
            <v>65.5</v>
          </cell>
          <cell r="F14">
            <v>83</v>
          </cell>
          <cell r="G14">
            <v>38</v>
          </cell>
          <cell r="H14">
            <v>10.08</v>
          </cell>
          <cell r="I14" t="str">
            <v>N</v>
          </cell>
          <cell r="J14">
            <v>25.56</v>
          </cell>
          <cell r="K14">
            <v>0</v>
          </cell>
        </row>
        <row r="15">
          <cell r="B15">
            <v>27.925000000000001</v>
          </cell>
          <cell r="C15">
            <v>34.4</v>
          </cell>
          <cell r="D15">
            <v>23.4</v>
          </cell>
          <cell r="E15">
            <v>62.208333333333336</v>
          </cell>
          <cell r="F15">
            <v>83</v>
          </cell>
          <cell r="G15">
            <v>37</v>
          </cell>
          <cell r="H15">
            <v>16.2</v>
          </cell>
          <cell r="I15" t="str">
            <v>N</v>
          </cell>
          <cell r="J15">
            <v>43.56</v>
          </cell>
          <cell r="K15">
            <v>0</v>
          </cell>
        </row>
        <row r="16">
          <cell r="B16">
            <v>27.312500000000004</v>
          </cell>
          <cell r="C16">
            <v>32.200000000000003</v>
          </cell>
          <cell r="D16">
            <v>22.4</v>
          </cell>
          <cell r="E16">
            <v>71.208333333333329</v>
          </cell>
          <cell r="F16">
            <v>95</v>
          </cell>
          <cell r="G16">
            <v>49</v>
          </cell>
          <cell r="H16">
            <v>10.8</v>
          </cell>
          <cell r="I16" t="str">
            <v>S</v>
          </cell>
          <cell r="J16">
            <v>26.28</v>
          </cell>
          <cell r="K16">
            <v>19.2</v>
          </cell>
        </row>
        <row r="17">
          <cell r="B17">
            <v>25.454166666666669</v>
          </cell>
          <cell r="C17">
            <v>30.7</v>
          </cell>
          <cell r="D17">
            <v>22.7</v>
          </cell>
          <cell r="E17">
            <v>81.875</v>
          </cell>
          <cell r="F17">
            <v>95</v>
          </cell>
          <cell r="G17">
            <v>57</v>
          </cell>
          <cell r="H17">
            <v>11.16</v>
          </cell>
          <cell r="I17" t="str">
            <v>SE</v>
          </cell>
          <cell r="J17">
            <v>29.16</v>
          </cell>
          <cell r="K17">
            <v>4</v>
          </cell>
        </row>
        <row r="18">
          <cell r="B18">
            <v>26.458333333333329</v>
          </cell>
          <cell r="C18">
            <v>32.200000000000003</v>
          </cell>
          <cell r="D18">
            <v>23.6</v>
          </cell>
          <cell r="E18">
            <v>77.416666666666671</v>
          </cell>
          <cell r="F18">
            <v>93</v>
          </cell>
          <cell r="G18">
            <v>50</v>
          </cell>
          <cell r="H18">
            <v>16.559999999999999</v>
          </cell>
          <cell r="I18" t="str">
            <v>NE</v>
          </cell>
          <cell r="J18">
            <v>37.800000000000004</v>
          </cell>
          <cell r="K18">
            <v>1.2</v>
          </cell>
        </row>
        <row r="19">
          <cell r="B19">
            <v>26.908333333333335</v>
          </cell>
          <cell r="C19">
            <v>34.1</v>
          </cell>
          <cell r="D19">
            <v>22.7</v>
          </cell>
          <cell r="E19">
            <v>73.583333333333329</v>
          </cell>
          <cell r="F19">
            <v>91</v>
          </cell>
          <cell r="G19">
            <v>42</v>
          </cell>
          <cell r="H19">
            <v>10.08</v>
          </cell>
          <cell r="I19" t="str">
            <v>SE</v>
          </cell>
          <cell r="J19">
            <v>26.28</v>
          </cell>
          <cell r="K19">
            <v>0</v>
          </cell>
        </row>
        <row r="20">
          <cell r="B20">
            <v>24.962500000000002</v>
          </cell>
          <cell r="C20">
            <v>28.4</v>
          </cell>
          <cell r="D20">
            <v>23.1</v>
          </cell>
          <cell r="E20">
            <v>84</v>
          </cell>
          <cell r="F20">
            <v>94</v>
          </cell>
          <cell r="G20">
            <v>68</v>
          </cell>
          <cell r="H20">
            <v>11.879999999999999</v>
          </cell>
          <cell r="I20" t="str">
            <v>O</v>
          </cell>
          <cell r="J20">
            <v>26.28</v>
          </cell>
          <cell r="K20">
            <v>17.400000000000002</v>
          </cell>
        </row>
        <row r="21">
          <cell r="B21">
            <v>24.704166666666666</v>
          </cell>
          <cell r="C21">
            <v>30.3</v>
          </cell>
          <cell r="D21">
            <v>22.2</v>
          </cell>
          <cell r="E21">
            <v>85.041666666666671</v>
          </cell>
          <cell r="F21">
            <v>95</v>
          </cell>
          <cell r="G21">
            <v>63</v>
          </cell>
          <cell r="H21">
            <v>19.079999999999998</v>
          </cell>
          <cell r="I21" t="str">
            <v>N</v>
          </cell>
          <cell r="J21">
            <v>36.72</v>
          </cell>
          <cell r="K21">
            <v>35.4</v>
          </cell>
        </row>
        <row r="22">
          <cell r="B22">
            <v>25.479166666666668</v>
          </cell>
          <cell r="C22">
            <v>33.5</v>
          </cell>
          <cell r="D22">
            <v>22.1</v>
          </cell>
          <cell r="E22">
            <v>82.041666666666671</v>
          </cell>
          <cell r="F22">
            <v>95</v>
          </cell>
          <cell r="G22">
            <v>48</v>
          </cell>
          <cell r="H22">
            <v>8.2799999999999994</v>
          </cell>
          <cell r="I22" t="str">
            <v>N</v>
          </cell>
          <cell r="J22">
            <v>37.440000000000005</v>
          </cell>
          <cell r="K22">
            <v>22.2</v>
          </cell>
        </row>
        <row r="23">
          <cell r="B23">
            <v>25.45</v>
          </cell>
          <cell r="C23">
            <v>30.5</v>
          </cell>
          <cell r="D23">
            <v>22.2</v>
          </cell>
          <cell r="E23">
            <v>80.541666666666671</v>
          </cell>
          <cell r="F23">
            <v>94</v>
          </cell>
          <cell r="G23">
            <v>58</v>
          </cell>
          <cell r="H23">
            <v>12.24</v>
          </cell>
          <cell r="I23" t="str">
            <v>NE</v>
          </cell>
          <cell r="J23">
            <v>30.6</v>
          </cell>
          <cell r="K23">
            <v>12.999999999999998</v>
          </cell>
        </row>
        <row r="24">
          <cell r="B24">
            <v>24.254166666666666</v>
          </cell>
          <cell r="C24">
            <v>30.3</v>
          </cell>
          <cell r="D24">
            <v>20.100000000000001</v>
          </cell>
          <cell r="E24">
            <v>83.5</v>
          </cell>
          <cell r="F24">
            <v>96</v>
          </cell>
          <cell r="G24">
            <v>58</v>
          </cell>
          <cell r="H24">
            <v>9.3600000000000012</v>
          </cell>
          <cell r="I24" t="str">
            <v>NE</v>
          </cell>
          <cell r="J24">
            <v>45</v>
          </cell>
          <cell r="K24">
            <v>41.2</v>
          </cell>
        </row>
        <row r="25">
          <cell r="B25">
            <v>25.137499999999999</v>
          </cell>
          <cell r="C25">
            <v>29.6</v>
          </cell>
          <cell r="D25">
            <v>21.6</v>
          </cell>
          <cell r="E25">
            <v>75</v>
          </cell>
          <cell r="F25">
            <v>92</v>
          </cell>
          <cell r="G25">
            <v>51</v>
          </cell>
          <cell r="H25">
            <v>9.3600000000000012</v>
          </cell>
          <cell r="I25" t="str">
            <v>N</v>
          </cell>
          <cell r="J25">
            <v>23.759999999999998</v>
          </cell>
          <cell r="K25">
            <v>0</v>
          </cell>
        </row>
        <row r="26">
          <cell r="B26">
            <v>24.008333333333336</v>
          </cell>
          <cell r="C26">
            <v>28.5</v>
          </cell>
          <cell r="D26">
            <v>21.2</v>
          </cell>
          <cell r="E26">
            <v>83.75</v>
          </cell>
          <cell r="F26">
            <v>95</v>
          </cell>
          <cell r="G26">
            <v>60</v>
          </cell>
          <cell r="H26">
            <v>8.2799999999999994</v>
          </cell>
          <cell r="I26" t="str">
            <v>N</v>
          </cell>
          <cell r="J26">
            <v>23.040000000000003</v>
          </cell>
          <cell r="K26">
            <v>3.4000000000000004</v>
          </cell>
        </row>
        <row r="27">
          <cell r="B27">
            <v>25.570833333333329</v>
          </cell>
          <cell r="C27">
            <v>31.9</v>
          </cell>
          <cell r="D27">
            <v>21.8</v>
          </cell>
          <cell r="E27">
            <v>75.708333333333329</v>
          </cell>
          <cell r="F27">
            <v>94</v>
          </cell>
          <cell r="G27">
            <v>47</v>
          </cell>
          <cell r="H27">
            <v>9</v>
          </cell>
          <cell r="I27" t="str">
            <v>N</v>
          </cell>
          <cell r="J27">
            <v>27.720000000000002</v>
          </cell>
          <cell r="K27">
            <v>0.2</v>
          </cell>
        </row>
        <row r="28">
          <cell r="B28">
            <v>26.862499999999997</v>
          </cell>
          <cell r="C28">
            <v>33.299999999999997</v>
          </cell>
          <cell r="D28">
            <v>21.3</v>
          </cell>
          <cell r="E28">
            <v>71.5</v>
          </cell>
          <cell r="F28">
            <v>95</v>
          </cell>
          <cell r="G28">
            <v>43</v>
          </cell>
          <cell r="H28">
            <v>13.32</v>
          </cell>
          <cell r="I28" t="str">
            <v>NO</v>
          </cell>
          <cell r="J28">
            <v>31.680000000000003</v>
          </cell>
          <cell r="K28">
            <v>8.7999999999999989</v>
          </cell>
        </row>
        <row r="29">
          <cell r="B29">
            <v>25.962499999999995</v>
          </cell>
          <cell r="C29">
            <v>32.6</v>
          </cell>
          <cell r="D29">
            <v>21</v>
          </cell>
          <cell r="E29">
            <v>76.5</v>
          </cell>
          <cell r="F29">
            <v>96</v>
          </cell>
          <cell r="G29">
            <v>48</v>
          </cell>
          <cell r="H29">
            <v>14.76</v>
          </cell>
          <cell r="I29" t="str">
            <v>N</v>
          </cell>
          <cell r="J29">
            <v>60.839999999999996</v>
          </cell>
          <cell r="K29">
            <v>25.6</v>
          </cell>
        </row>
        <row r="30">
          <cell r="B30">
            <v>24.6875</v>
          </cell>
          <cell r="C30">
            <v>30.7</v>
          </cell>
          <cell r="D30">
            <v>22.5</v>
          </cell>
          <cell r="E30">
            <v>84.083333333333329</v>
          </cell>
          <cell r="F30">
            <v>94</v>
          </cell>
          <cell r="G30">
            <v>60</v>
          </cell>
          <cell r="H30">
            <v>7.2</v>
          </cell>
          <cell r="I30" t="str">
            <v>NO</v>
          </cell>
          <cell r="J30">
            <v>25.2</v>
          </cell>
          <cell r="K30">
            <v>3</v>
          </cell>
        </row>
        <row r="31">
          <cell r="B31">
            <v>24.941666666666666</v>
          </cell>
          <cell r="C31">
            <v>28.6</v>
          </cell>
          <cell r="D31">
            <v>22.3</v>
          </cell>
          <cell r="E31">
            <v>77.291666666666671</v>
          </cell>
          <cell r="F31">
            <v>91</v>
          </cell>
          <cell r="G31">
            <v>58</v>
          </cell>
          <cell r="H31">
            <v>7.2</v>
          </cell>
          <cell r="I31" t="str">
            <v>NE</v>
          </cell>
          <cell r="J31">
            <v>19.079999999999998</v>
          </cell>
          <cell r="K31">
            <v>0</v>
          </cell>
        </row>
        <row r="32">
          <cell r="B32">
            <v>23.404166666666669</v>
          </cell>
          <cell r="C32">
            <v>26.8</v>
          </cell>
          <cell r="D32">
            <v>20.100000000000001</v>
          </cell>
          <cell r="E32">
            <v>89.125</v>
          </cell>
          <cell r="F32">
            <v>95</v>
          </cell>
          <cell r="G32">
            <v>72</v>
          </cell>
          <cell r="H32">
            <v>9.7200000000000006</v>
          </cell>
          <cell r="I32" t="str">
            <v>S</v>
          </cell>
          <cell r="J32">
            <v>35.64</v>
          </cell>
          <cell r="K32">
            <v>24.6</v>
          </cell>
        </row>
        <row r="33">
          <cell r="B33">
            <v>24.137499999999999</v>
          </cell>
          <cell r="C33">
            <v>31.2</v>
          </cell>
          <cell r="D33">
            <v>20.399999999999999</v>
          </cell>
          <cell r="E33">
            <v>81.291666666666671</v>
          </cell>
          <cell r="F33">
            <v>96</v>
          </cell>
          <cell r="G33">
            <v>57</v>
          </cell>
          <cell r="H33">
            <v>9</v>
          </cell>
          <cell r="I33" t="str">
            <v>S</v>
          </cell>
          <cell r="J33">
            <v>39.6</v>
          </cell>
          <cell r="K33">
            <v>15</v>
          </cell>
        </row>
        <row r="34">
          <cell r="B34">
            <v>25.154166666666658</v>
          </cell>
          <cell r="C34">
            <v>31.6</v>
          </cell>
          <cell r="D34">
            <v>21.7</v>
          </cell>
          <cell r="E34">
            <v>76.166666666666671</v>
          </cell>
          <cell r="F34">
            <v>89</v>
          </cell>
          <cell r="G34">
            <v>56</v>
          </cell>
          <cell r="H34">
            <v>12.24</v>
          </cell>
          <cell r="I34" t="str">
            <v>S</v>
          </cell>
          <cell r="J34">
            <v>27</v>
          </cell>
          <cell r="K34">
            <v>0.2</v>
          </cell>
        </row>
        <row r="35">
          <cell r="B35">
            <v>23.833333333333332</v>
          </cell>
          <cell r="C35">
            <v>29.3</v>
          </cell>
          <cell r="D35">
            <v>21.1</v>
          </cell>
          <cell r="E35">
            <v>83.083333333333329</v>
          </cell>
          <cell r="F35">
            <v>94</v>
          </cell>
          <cell r="G35">
            <v>53</v>
          </cell>
          <cell r="H35">
            <v>11.879999999999999</v>
          </cell>
          <cell r="I35" t="str">
            <v>SE</v>
          </cell>
          <cell r="J35">
            <v>47.16</v>
          </cell>
          <cell r="K35">
            <v>5</v>
          </cell>
        </row>
        <row r="36">
          <cell r="I36" t="str">
            <v>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27.824999999999999</v>
          </cell>
          <cell r="C5">
            <v>34.200000000000003</v>
          </cell>
          <cell r="D5">
            <v>23.4</v>
          </cell>
          <cell r="E5">
            <v>67</v>
          </cell>
          <cell r="F5">
            <v>91</v>
          </cell>
          <cell r="G5">
            <v>41</v>
          </cell>
          <cell r="H5">
            <v>16.559999999999999</v>
          </cell>
          <cell r="I5" t="str">
            <v>N</v>
          </cell>
          <cell r="J5">
            <v>31.680000000000003</v>
          </cell>
          <cell r="K5">
            <v>0</v>
          </cell>
        </row>
        <row r="6">
          <cell r="B6">
            <v>28.462500000000002</v>
          </cell>
          <cell r="C6">
            <v>34.9</v>
          </cell>
          <cell r="D6">
            <v>24.5</v>
          </cell>
          <cell r="E6">
            <v>68</v>
          </cell>
          <cell r="F6">
            <v>95</v>
          </cell>
          <cell r="G6">
            <v>39</v>
          </cell>
          <cell r="H6">
            <v>13.68</v>
          </cell>
          <cell r="I6" t="str">
            <v>N</v>
          </cell>
          <cell r="J6">
            <v>37.080000000000005</v>
          </cell>
          <cell r="K6">
            <v>1.2</v>
          </cell>
        </row>
        <row r="7">
          <cell r="B7">
            <v>26.291666666666668</v>
          </cell>
          <cell r="C7">
            <v>34.299999999999997</v>
          </cell>
          <cell r="D7">
            <v>22.5</v>
          </cell>
          <cell r="E7">
            <v>74.458333333333329</v>
          </cell>
          <cell r="F7">
            <v>94</v>
          </cell>
          <cell r="G7">
            <v>44</v>
          </cell>
          <cell r="H7">
            <v>12.6</v>
          </cell>
          <cell r="I7" t="str">
            <v>SE</v>
          </cell>
          <cell r="J7">
            <v>51.84</v>
          </cell>
          <cell r="K7">
            <v>0</v>
          </cell>
        </row>
        <row r="8">
          <cell r="B8">
            <v>27.129166666666663</v>
          </cell>
          <cell r="C8">
            <v>35.9</v>
          </cell>
          <cell r="D8">
            <v>23</v>
          </cell>
          <cell r="E8">
            <v>74.375</v>
          </cell>
          <cell r="F8">
            <v>95</v>
          </cell>
          <cell r="G8">
            <v>40</v>
          </cell>
          <cell r="H8">
            <v>17.64</v>
          </cell>
          <cell r="I8" t="str">
            <v>NO</v>
          </cell>
          <cell r="J8">
            <v>63</v>
          </cell>
          <cell r="K8">
            <v>0.4</v>
          </cell>
        </row>
        <row r="9">
          <cell r="B9">
            <v>26.745833333333326</v>
          </cell>
          <cell r="C9">
            <v>33.799999999999997</v>
          </cell>
          <cell r="D9">
            <v>22.8</v>
          </cell>
          <cell r="E9">
            <v>70.333333333333329</v>
          </cell>
          <cell r="F9">
            <v>93</v>
          </cell>
          <cell r="G9">
            <v>44</v>
          </cell>
          <cell r="H9">
            <v>11.879999999999999</v>
          </cell>
          <cell r="I9" t="str">
            <v>NE</v>
          </cell>
          <cell r="J9">
            <v>36.72</v>
          </cell>
          <cell r="K9">
            <v>0.2</v>
          </cell>
        </row>
        <row r="10">
          <cell r="B10">
            <v>27.9375</v>
          </cell>
          <cell r="C10">
            <v>35.5</v>
          </cell>
          <cell r="D10">
            <v>22.2</v>
          </cell>
          <cell r="E10">
            <v>66.25</v>
          </cell>
          <cell r="F10">
            <v>93</v>
          </cell>
          <cell r="G10">
            <v>37</v>
          </cell>
          <cell r="H10">
            <v>13.68</v>
          </cell>
          <cell r="I10" t="str">
            <v>SE</v>
          </cell>
          <cell r="J10">
            <v>32.04</v>
          </cell>
          <cell r="K10">
            <v>0</v>
          </cell>
        </row>
        <row r="11">
          <cell r="B11">
            <v>28.504166666666666</v>
          </cell>
          <cell r="C11">
            <v>35.200000000000003</v>
          </cell>
          <cell r="D11">
            <v>23</v>
          </cell>
          <cell r="E11">
            <v>60.125</v>
          </cell>
          <cell r="F11">
            <v>83</v>
          </cell>
          <cell r="G11">
            <v>34</v>
          </cell>
          <cell r="H11">
            <v>10.8</v>
          </cell>
          <cell r="I11" t="str">
            <v>NO</v>
          </cell>
          <cell r="J11">
            <v>33.840000000000003</v>
          </cell>
          <cell r="K11">
            <v>0</v>
          </cell>
        </row>
        <row r="12">
          <cell r="B12">
            <v>29.704166666666662</v>
          </cell>
          <cell r="C12">
            <v>37.799999999999997</v>
          </cell>
          <cell r="D12">
            <v>22.4</v>
          </cell>
          <cell r="E12">
            <v>60.666666666666664</v>
          </cell>
          <cell r="F12">
            <v>95</v>
          </cell>
          <cell r="G12">
            <v>27</v>
          </cell>
          <cell r="H12">
            <v>10.08</v>
          </cell>
          <cell r="I12" t="str">
            <v>SE</v>
          </cell>
          <cell r="J12">
            <v>27</v>
          </cell>
          <cell r="K12">
            <v>0</v>
          </cell>
        </row>
        <row r="13">
          <cell r="B13">
            <v>30.224999999999998</v>
          </cell>
          <cell r="C13">
            <v>36.4</v>
          </cell>
          <cell r="D13">
            <v>25.2</v>
          </cell>
          <cell r="E13">
            <v>60.458333333333336</v>
          </cell>
          <cell r="F13">
            <v>85</v>
          </cell>
          <cell r="G13">
            <v>35</v>
          </cell>
          <cell r="H13">
            <v>14.76</v>
          </cell>
          <cell r="I13" t="str">
            <v>N</v>
          </cell>
          <cell r="J13">
            <v>34.56</v>
          </cell>
          <cell r="K13">
            <v>0</v>
          </cell>
        </row>
        <row r="14">
          <cell r="B14">
            <v>30.945833333333329</v>
          </cell>
          <cell r="C14">
            <v>37.9</v>
          </cell>
          <cell r="D14">
            <v>24.1</v>
          </cell>
          <cell r="E14">
            <v>53.041666666666664</v>
          </cell>
          <cell r="F14">
            <v>82</v>
          </cell>
          <cell r="G14">
            <v>24</v>
          </cell>
          <cell r="H14">
            <v>14.4</v>
          </cell>
          <cell r="I14" t="str">
            <v>NO</v>
          </cell>
          <cell r="J14">
            <v>35.28</v>
          </cell>
          <cell r="K14">
            <v>0</v>
          </cell>
        </row>
        <row r="15">
          <cell r="B15">
            <v>30.654166666666665</v>
          </cell>
          <cell r="C15">
            <v>37.5</v>
          </cell>
          <cell r="D15">
            <v>24.2</v>
          </cell>
          <cell r="E15">
            <v>55.583333333333336</v>
          </cell>
          <cell r="F15">
            <v>84</v>
          </cell>
          <cell r="G15">
            <v>30</v>
          </cell>
          <cell r="H15">
            <v>13.32</v>
          </cell>
          <cell r="I15" t="str">
            <v>NO</v>
          </cell>
          <cell r="J15">
            <v>28.8</v>
          </cell>
          <cell r="K15">
            <v>0</v>
          </cell>
        </row>
        <row r="16">
          <cell r="B16">
            <v>26.491666666666671</v>
          </cell>
          <cell r="C16">
            <v>35.200000000000003</v>
          </cell>
          <cell r="D16">
            <v>23.1</v>
          </cell>
          <cell r="E16">
            <v>73.458333333333329</v>
          </cell>
          <cell r="F16">
            <v>94</v>
          </cell>
          <cell r="G16">
            <v>42</v>
          </cell>
          <cell r="H16">
            <v>9.7200000000000006</v>
          </cell>
          <cell r="I16" t="str">
            <v>S</v>
          </cell>
          <cell r="J16">
            <v>39.24</v>
          </cell>
          <cell r="K16">
            <v>32.4</v>
          </cell>
        </row>
        <row r="17">
          <cell r="B17">
            <v>27.645833333333329</v>
          </cell>
          <cell r="C17">
            <v>34.799999999999997</v>
          </cell>
          <cell r="D17">
            <v>22.4</v>
          </cell>
          <cell r="E17">
            <v>72.916666666666671</v>
          </cell>
          <cell r="F17">
            <v>96</v>
          </cell>
          <cell r="G17">
            <v>37</v>
          </cell>
          <cell r="H17">
            <v>5.04</v>
          </cell>
          <cell r="I17" t="str">
            <v>SO</v>
          </cell>
          <cell r="J17">
            <v>20.88</v>
          </cell>
          <cell r="K17">
            <v>0.2</v>
          </cell>
        </row>
        <row r="18">
          <cell r="B18">
            <v>28.412499999999998</v>
          </cell>
          <cell r="C18">
            <v>35.299999999999997</v>
          </cell>
          <cell r="D18">
            <v>22.8</v>
          </cell>
          <cell r="E18">
            <v>69.416666666666671</v>
          </cell>
          <cell r="F18">
            <v>95</v>
          </cell>
          <cell r="G18">
            <v>39</v>
          </cell>
          <cell r="H18">
            <v>7.5600000000000005</v>
          </cell>
          <cell r="I18" t="str">
            <v>NO</v>
          </cell>
          <cell r="J18">
            <v>38.519999999999996</v>
          </cell>
          <cell r="K18">
            <v>5.6000000000000005</v>
          </cell>
        </row>
        <row r="19">
          <cell r="B19">
            <v>28.1875</v>
          </cell>
          <cell r="C19">
            <v>34.799999999999997</v>
          </cell>
          <cell r="D19">
            <v>23.2</v>
          </cell>
          <cell r="E19">
            <v>70.041666666666671</v>
          </cell>
          <cell r="F19">
            <v>94</v>
          </cell>
          <cell r="G19">
            <v>41</v>
          </cell>
          <cell r="H19">
            <v>17.64</v>
          </cell>
          <cell r="I19" t="str">
            <v>N</v>
          </cell>
          <cell r="J19">
            <v>36</v>
          </cell>
          <cell r="K19">
            <v>10.999999999999998</v>
          </cell>
        </row>
        <row r="20">
          <cell r="B20">
            <v>27.795833333333334</v>
          </cell>
          <cell r="C20">
            <v>32.4</v>
          </cell>
          <cell r="D20">
            <v>24.5</v>
          </cell>
          <cell r="E20">
            <v>74.666666666666671</v>
          </cell>
          <cell r="F20">
            <v>95</v>
          </cell>
          <cell r="G20">
            <v>51</v>
          </cell>
          <cell r="H20">
            <v>12.96</v>
          </cell>
          <cell r="I20" t="str">
            <v>NO</v>
          </cell>
          <cell r="J20">
            <v>33.840000000000003</v>
          </cell>
          <cell r="K20">
            <v>0</v>
          </cell>
        </row>
        <row r="21">
          <cell r="B21">
            <v>28.454166666666666</v>
          </cell>
          <cell r="C21">
            <v>35.5</v>
          </cell>
          <cell r="D21">
            <v>24.4</v>
          </cell>
          <cell r="E21">
            <v>72</v>
          </cell>
          <cell r="F21">
            <v>93</v>
          </cell>
          <cell r="G21">
            <v>45</v>
          </cell>
          <cell r="H21">
            <v>9.3600000000000012</v>
          </cell>
          <cell r="I21" t="str">
            <v>NO</v>
          </cell>
          <cell r="J21">
            <v>24.840000000000003</v>
          </cell>
          <cell r="K21">
            <v>0</v>
          </cell>
        </row>
        <row r="22">
          <cell r="B22">
            <v>28.504166666666674</v>
          </cell>
          <cell r="C22">
            <v>36.299999999999997</v>
          </cell>
          <cell r="D22">
            <v>22.2</v>
          </cell>
          <cell r="E22">
            <v>65.666666666666671</v>
          </cell>
          <cell r="F22">
            <v>95</v>
          </cell>
          <cell r="G22">
            <v>33</v>
          </cell>
          <cell r="H22">
            <v>9</v>
          </cell>
          <cell r="I22" t="str">
            <v>N</v>
          </cell>
          <cell r="J22">
            <v>26.28</v>
          </cell>
          <cell r="K22">
            <v>0</v>
          </cell>
        </row>
        <row r="23">
          <cell r="B23">
            <v>28.716666666666658</v>
          </cell>
          <cell r="C23">
            <v>35.200000000000003</v>
          </cell>
          <cell r="D23">
            <v>23.8</v>
          </cell>
          <cell r="E23">
            <v>64.25</v>
          </cell>
          <cell r="F23">
            <v>86</v>
          </cell>
          <cell r="G23">
            <v>36</v>
          </cell>
          <cell r="H23">
            <v>23.400000000000002</v>
          </cell>
          <cell r="I23" t="str">
            <v>NE</v>
          </cell>
          <cell r="J23">
            <v>37.800000000000004</v>
          </cell>
          <cell r="K23">
            <v>0</v>
          </cell>
        </row>
        <row r="24">
          <cell r="B24">
            <v>26.808333333333326</v>
          </cell>
          <cell r="C24">
            <v>32.5</v>
          </cell>
          <cell r="D24">
            <v>22.9</v>
          </cell>
          <cell r="E24">
            <v>72.875</v>
          </cell>
          <cell r="F24">
            <v>95</v>
          </cell>
          <cell r="G24">
            <v>49</v>
          </cell>
          <cell r="H24">
            <v>11.16</v>
          </cell>
          <cell r="I24" t="str">
            <v>SE</v>
          </cell>
          <cell r="J24">
            <v>36</v>
          </cell>
          <cell r="K24">
            <v>3.8</v>
          </cell>
        </row>
        <row r="25">
          <cell r="B25">
            <v>26.154166666666669</v>
          </cell>
          <cell r="C25">
            <v>32.299999999999997</v>
          </cell>
          <cell r="D25">
            <v>21.7</v>
          </cell>
          <cell r="E25">
            <v>72.041666666666671</v>
          </cell>
          <cell r="F25">
            <v>94</v>
          </cell>
          <cell r="G25">
            <v>47</v>
          </cell>
          <cell r="H25">
            <v>12.24</v>
          </cell>
          <cell r="I25" t="str">
            <v>SE</v>
          </cell>
          <cell r="J25">
            <v>38.159999999999997</v>
          </cell>
          <cell r="K25">
            <v>4.4000000000000004</v>
          </cell>
        </row>
        <row r="26">
          <cell r="B26">
            <v>25.879166666666666</v>
          </cell>
          <cell r="C26">
            <v>33.5</v>
          </cell>
          <cell r="D26">
            <v>20.5</v>
          </cell>
          <cell r="E26">
            <v>76</v>
          </cell>
          <cell r="F26">
            <v>97</v>
          </cell>
          <cell r="G26">
            <v>40</v>
          </cell>
          <cell r="H26">
            <v>9.3600000000000012</v>
          </cell>
          <cell r="I26" t="str">
            <v>NO</v>
          </cell>
          <cell r="J26">
            <v>27</v>
          </cell>
          <cell r="K26">
            <v>0.60000000000000009</v>
          </cell>
        </row>
        <row r="27">
          <cell r="B27">
            <v>27.266666666666669</v>
          </cell>
          <cell r="C27">
            <v>33.5</v>
          </cell>
          <cell r="D27">
            <v>21.9</v>
          </cell>
          <cell r="E27">
            <v>67.166666666666671</v>
          </cell>
          <cell r="F27">
            <v>86</v>
          </cell>
          <cell r="G27">
            <v>43</v>
          </cell>
          <cell r="H27">
            <v>23.759999999999998</v>
          </cell>
          <cell r="I27" t="str">
            <v>NE</v>
          </cell>
          <cell r="J27">
            <v>45.36</v>
          </cell>
          <cell r="K27">
            <v>0</v>
          </cell>
        </row>
        <row r="28">
          <cell r="B28">
            <v>27.191666666666666</v>
          </cell>
          <cell r="C28">
            <v>32.4</v>
          </cell>
          <cell r="D28">
            <v>22.6</v>
          </cell>
          <cell r="E28">
            <v>71.541666666666671</v>
          </cell>
          <cell r="F28">
            <v>95</v>
          </cell>
          <cell r="G28">
            <v>45</v>
          </cell>
          <cell r="H28">
            <v>15.48</v>
          </cell>
          <cell r="I28" t="str">
            <v>N</v>
          </cell>
          <cell r="J28">
            <v>35.28</v>
          </cell>
          <cell r="K28">
            <v>2.2000000000000002</v>
          </cell>
        </row>
        <row r="29">
          <cell r="B29">
            <v>26.324999999999999</v>
          </cell>
          <cell r="C29">
            <v>32.200000000000003</v>
          </cell>
          <cell r="D29">
            <v>23.5</v>
          </cell>
          <cell r="E29">
            <v>76.416666666666671</v>
          </cell>
          <cell r="F29">
            <v>94</v>
          </cell>
          <cell r="G29">
            <v>53</v>
          </cell>
          <cell r="H29">
            <v>19.8</v>
          </cell>
          <cell r="I29" t="str">
            <v>NO</v>
          </cell>
          <cell r="J29">
            <v>48.6</v>
          </cell>
          <cell r="K29">
            <v>6</v>
          </cell>
        </row>
        <row r="30">
          <cell r="B30">
            <v>25.341666666666665</v>
          </cell>
          <cell r="C30">
            <v>32.700000000000003</v>
          </cell>
          <cell r="D30">
            <v>22.5</v>
          </cell>
          <cell r="E30">
            <v>82.958333333333329</v>
          </cell>
          <cell r="F30">
            <v>98</v>
          </cell>
          <cell r="G30">
            <v>48</v>
          </cell>
          <cell r="H30">
            <v>11.16</v>
          </cell>
          <cell r="I30" t="str">
            <v>S</v>
          </cell>
          <cell r="J30">
            <v>31.680000000000003</v>
          </cell>
          <cell r="K30">
            <v>1.2</v>
          </cell>
        </row>
        <row r="31">
          <cell r="B31">
            <v>25.583333333333343</v>
          </cell>
          <cell r="C31">
            <v>32.700000000000003</v>
          </cell>
          <cell r="D31">
            <v>19.3</v>
          </cell>
          <cell r="E31">
            <v>62.791666666666664</v>
          </cell>
          <cell r="F31">
            <v>94</v>
          </cell>
          <cell r="G31">
            <v>30</v>
          </cell>
          <cell r="H31">
            <v>5.04</v>
          </cell>
          <cell r="I31" t="str">
            <v>S</v>
          </cell>
          <cell r="J31">
            <v>21.6</v>
          </cell>
          <cell r="K31">
            <v>0</v>
          </cell>
        </row>
        <row r="32">
          <cell r="B32">
            <v>25.425000000000001</v>
          </cell>
          <cell r="C32">
            <v>34.799999999999997</v>
          </cell>
          <cell r="D32">
            <v>18.3</v>
          </cell>
          <cell r="E32">
            <v>59.041666666666664</v>
          </cell>
          <cell r="F32">
            <v>79</v>
          </cell>
          <cell r="G32">
            <v>32</v>
          </cell>
          <cell r="H32">
            <v>19.079999999999998</v>
          </cell>
          <cell r="I32" t="str">
            <v>S</v>
          </cell>
          <cell r="J32">
            <v>34.56</v>
          </cell>
          <cell r="K32">
            <v>0.2</v>
          </cell>
        </row>
        <row r="33">
          <cell r="B33">
            <v>24.349999999999998</v>
          </cell>
          <cell r="C33">
            <v>30</v>
          </cell>
          <cell r="D33">
            <v>21</v>
          </cell>
          <cell r="E33">
            <v>80.75</v>
          </cell>
          <cell r="F33">
            <v>96</v>
          </cell>
          <cell r="G33">
            <v>54</v>
          </cell>
          <cell r="H33">
            <v>13.32</v>
          </cell>
          <cell r="I33" t="str">
            <v>L</v>
          </cell>
          <cell r="J33">
            <v>23.400000000000002</v>
          </cell>
          <cell r="K33">
            <v>13</v>
          </cell>
        </row>
        <row r="34">
          <cell r="B34">
            <v>25.274999999999995</v>
          </cell>
          <cell r="C34">
            <v>30.1</v>
          </cell>
          <cell r="D34">
            <v>22.4</v>
          </cell>
          <cell r="E34">
            <v>80.333333333333329</v>
          </cell>
          <cell r="F34">
            <v>95</v>
          </cell>
          <cell r="G34">
            <v>52</v>
          </cell>
          <cell r="H34">
            <v>8.2799999999999994</v>
          </cell>
          <cell r="I34" t="str">
            <v>S</v>
          </cell>
          <cell r="J34">
            <v>25.2</v>
          </cell>
          <cell r="K34">
            <v>4.1999999999999993</v>
          </cell>
        </row>
        <row r="35">
          <cell r="B35">
            <v>25.770833333333332</v>
          </cell>
          <cell r="C35">
            <v>32.5</v>
          </cell>
          <cell r="D35">
            <v>20.7</v>
          </cell>
          <cell r="E35">
            <v>72.75</v>
          </cell>
          <cell r="F35">
            <v>96</v>
          </cell>
          <cell r="G35">
            <v>44</v>
          </cell>
          <cell r="H35">
            <v>33.840000000000003</v>
          </cell>
          <cell r="I35" t="str">
            <v>SE</v>
          </cell>
          <cell r="J35">
            <v>69.84</v>
          </cell>
          <cell r="K35">
            <v>21.599999999999994</v>
          </cell>
        </row>
        <row r="36">
          <cell r="I36" t="str">
            <v>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26.583333333333332</v>
          </cell>
          <cell r="C5">
            <v>32.6</v>
          </cell>
          <cell r="D5">
            <v>23.1</v>
          </cell>
          <cell r="E5">
            <v>72.666666666666671</v>
          </cell>
          <cell r="F5">
            <v>95</v>
          </cell>
          <cell r="G5">
            <v>52</v>
          </cell>
          <cell r="H5">
            <v>12.6</v>
          </cell>
          <cell r="I5" t="str">
            <v>N</v>
          </cell>
          <cell r="J5">
            <v>29.16</v>
          </cell>
          <cell r="K5">
            <v>1</v>
          </cell>
        </row>
        <row r="6">
          <cell r="B6">
            <v>24.220833333333335</v>
          </cell>
          <cell r="C6">
            <v>30.7</v>
          </cell>
          <cell r="D6">
            <v>20.5</v>
          </cell>
          <cell r="E6">
            <v>75.214285714285708</v>
          </cell>
          <cell r="F6">
            <v>100</v>
          </cell>
          <cell r="G6">
            <v>56</v>
          </cell>
          <cell r="H6">
            <v>21.240000000000002</v>
          </cell>
          <cell r="I6" t="str">
            <v>N</v>
          </cell>
          <cell r="J6">
            <v>45.72</v>
          </cell>
          <cell r="K6">
            <v>18.399999999999999</v>
          </cell>
        </row>
        <row r="7">
          <cell r="B7">
            <v>26.033333333333342</v>
          </cell>
          <cell r="C7">
            <v>33.799999999999997</v>
          </cell>
          <cell r="D7">
            <v>22.2</v>
          </cell>
          <cell r="E7">
            <v>74.714285714285708</v>
          </cell>
          <cell r="F7">
            <v>100</v>
          </cell>
          <cell r="G7">
            <v>45</v>
          </cell>
          <cell r="H7">
            <v>15.120000000000001</v>
          </cell>
          <cell r="I7" t="str">
            <v>SO</v>
          </cell>
          <cell r="J7">
            <v>43.92</v>
          </cell>
          <cell r="K7">
            <v>15.200000000000001</v>
          </cell>
        </row>
        <row r="8">
          <cell r="B8">
            <v>25.950000000000003</v>
          </cell>
          <cell r="C8">
            <v>33.1</v>
          </cell>
          <cell r="D8">
            <v>21.1</v>
          </cell>
          <cell r="E8">
            <v>78.5</v>
          </cell>
          <cell r="F8">
            <v>100</v>
          </cell>
          <cell r="G8">
            <v>51</v>
          </cell>
          <cell r="H8">
            <v>24.12</v>
          </cell>
          <cell r="I8" t="str">
            <v>NE</v>
          </cell>
          <cell r="J8">
            <v>46.800000000000004</v>
          </cell>
          <cell r="K8">
            <v>39.6</v>
          </cell>
        </row>
        <row r="9">
          <cell r="B9">
            <v>25.725000000000005</v>
          </cell>
          <cell r="C9">
            <v>32.799999999999997</v>
          </cell>
          <cell r="D9">
            <v>21.2</v>
          </cell>
          <cell r="E9">
            <v>67</v>
          </cell>
          <cell r="F9">
            <v>100</v>
          </cell>
          <cell r="G9">
            <v>41</v>
          </cell>
          <cell r="H9">
            <v>20.16</v>
          </cell>
          <cell r="I9" t="str">
            <v>NO</v>
          </cell>
          <cell r="J9">
            <v>33.119999999999997</v>
          </cell>
          <cell r="K9">
            <v>2</v>
          </cell>
        </row>
        <row r="10">
          <cell r="B10">
            <v>28.212499999999995</v>
          </cell>
          <cell r="C10">
            <v>34.5</v>
          </cell>
          <cell r="D10">
            <v>23.9</v>
          </cell>
          <cell r="E10">
            <v>70.476190476190482</v>
          </cell>
          <cell r="F10">
            <v>99</v>
          </cell>
          <cell r="G10">
            <v>37</v>
          </cell>
          <cell r="H10">
            <v>19.440000000000001</v>
          </cell>
          <cell r="I10" t="str">
            <v>SE</v>
          </cell>
          <cell r="J10">
            <v>38.880000000000003</v>
          </cell>
          <cell r="K10">
            <v>0</v>
          </cell>
        </row>
        <row r="11">
          <cell r="B11">
            <v>26.058333333333326</v>
          </cell>
          <cell r="C11">
            <v>31.5</v>
          </cell>
          <cell r="D11">
            <v>22.1</v>
          </cell>
          <cell r="E11">
            <v>71.117647058823536</v>
          </cell>
          <cell r="F11">
            <v>100</v>
          </cell>
          <cell r="G11">
            <v>49</v>
          </cell>
          <cell r="H11">
            <v>19.8</v>
          </cell>
          <cell r="I11" t="str">
            <v>L</v>
          </cell>
          <cell r="J11">
            <v>31.680000000000003</v>
          </cell>
          <cell r="K11">
            <v>0</v>
          </cell>
        </row>
        <row r="12">
          <cell r="B12">
            <v>29.266666666666666</v>
          </cell>
          <cell r="C12">
            <v>36.700000000000003</v>
          </cell>
          <cell r="D12">
            <v>22.6</v>
          </cell>
          <cell r="E12">
            <v>64.916666666666671</v>
          </cell>
          <cell r="F12">
            <v>98</v>
          </cell>
          <cell r="G12">
            <v>34</v>
          </cell>
          <cell r="H12">
            <v>14.4</v>
          </cell>
          <cell r="I12" t="str">
            <v>L</v>
          </cell>
          <cell r="J12">
            <v>23.759999999999998</v>
          </cell>
          <cell r="K12">
            <v>0</v>
          </cell>
        </row>
        <row r="13">
          <cell r="B13">
            <v>28.345833333333328</v>
          </cell>
          <cell r="C13">
            <v>35</v>
          </cell>
          <cell r="D13">
            <v>23.7</v>
          </cell>
          <cell r="E13">
            <v>65.166666666666671</v>
          </cell>
          <cell r="F13">
            <v>84</v>
          </cell>
          <cell r="G13">
            <v>42</v>
          </cell>
          <cell r="H13">
            <v>25.2</v>
          </cell>
          <cell r="I13" t="str">
            <v>N</v>
          </cell>
          <cell r="J13">
            <v>59.760000000000005</v>
          </cell>
          <cell r="K13">
            <v>0</v>
          </cell>
        </row>
        <row r="14">
          <cell r="B14">
            <v>26.866666666666671</v>
          </cell>
          <cell r="C14">
            <v>33.799999999999997</v>
          </cell>
          <cell r="D14">
            <v>23</v>
          </cell>
          <cell r="E14">
            <v>78.428571428571431</v>
          </cell>
          <cell r="F14">
            <v>100</v>
          </cell>
          <cell r="G14">
            <v>45</v>
          </cell>
          <cell r="H14">
            <v>20.88</v>
          </cell>
          <cell r="I14" t="str">
            <v>NE</v>
          </cell>
          <cell r="J14">
            <v>42.480000000000004</v>
          </cell>
          <cell r="K14">
            <v>0</v>
          </cell>
        </row>
        <row r="15">
          <cell r="B15">
            <v>28.095833333333328</v>
          </cell>
          <cell r="C15">
            <v>34.799999999999997</v>
          </cell>
          <cell r="D15">
            <v>23.6</v>
          </cell>
          <cell r="E15">
            <v>71.583333333333329</v>
          </cell>
          <cell r="F15">
            <v>98</v>
          </cell>
          <cell r="G15">
            <v>39</v>
          </cell>
          <cell r="H15">
            <v>16.559999999999999</v>
          </cell>
          <cell r="I15" t="str">
            <v>N</v>
          </cell>
          <cell r="J15">
            <v>27</v>
          </cell>
          <cell r="K15">
            <v>0</v>
          </cell>
        </row>
        <row r="16">
          <cell r="B16">
            <v>27.508333333333326</v>
          </cell>
          <cell r="C16">
            <v>33.4</v>
          </cell>
          <cell r="D16">
            <v>23.3</v>
          </cell>
          <cell r="E16">
            <v>72.333333333333329</v>
          </cell>
          <cell r="F16">
            <v>100</v>
          </cell>
          <cell r="G16">
            <v>47</v>
          </cell>
          <cell r="H16">
            <v>17.64</v>
          </cell>
          <cell r="I16" t="str">
            <v>L</v>
          </cell>
          <cell r="J16">
            <v>28.44</v>
          </cell>
          <cell r="K16">
            <v>0</v>
          </cell>
        </row>
        <row r="17">
          <cell r="B17">
            <v>26.116666666666664</v>
          </cell>
          <cell r="C17">
            <v>31.4</v>
          </cell>
          <cell r="D17">
            <v>22.6</v>
          </cell>
          <cell r="E17">
            <v>77.349999999999994</v>
          </cell>
          <cell r="F17">
            <v>100</v>
          </cell>
          <cell r="G17">
            <v>52</v>
          </cell>
          <cell r="H17">
            <v>21.6</v>
          </cell>
          <cell r="I17" t="str">
            <v>SE</v>
          </cell>
          <cell r="J17">
            <v>50.04</v>
          </cell>
          <cell r="K17">
            <v>7.3999999999999995</v>
          </cell>
        </row>
        <row r="18">
          <cell r="B18">
            <v>27.162499999999998</v>
          </cell>
          <cell r="C18">
            <v>32.299999999999997</v>
          </cell>
          <cell r="D18">
            <v>23.6</v>
          </cell>
          <cell r="E18">
            <v>71.833333333333329</v>
          </cell>
          <cell r="F18">
            <v>100</v>
          </cell>
          <cell r="G18">
            <v>49</v>
          </cell>
          <cell r="H18">
            <v>12.24</v>
          </cell>
          <cell r="I18" t="str">
            <v>L</v>
          </cell>
          <cell r="J18">
            <v>24.12</v>
          </cell>
          <cell r="K18">
            <v>0</v>
          </cell>
        </row>
        <row r="19">
          <cell r="B19">
            <v>27.062499999999996</v>
          </cell>
          <cell r="C19">
            <v>32.799999999999997</v>
          </cell>
          <cell r="D19">
            <v>22.7</v>
          </cell>
          <cell r="E19">
            <v>70.94736842105263</v>
          </cell>
          <cell r="F19">
            <v>100</v>
          </cell>
          <cell r="G19">
            <v>47</v>
          </cell>
          <cell r="H19">
            <v>15.840000000000002</v>
          </cell>
          <cell r="I19" t="str">
            <v>L</v>
          </cell>
          <cell r="J19">
            <v>46.800000000000004</v>
          </cell>
          <cell r="K19">
            <v>0</v>
          </cell>
        </row>
        <row r="20">
          <cell r="B20">
            <v>25.562499999999996</v>
          </cell>
          <cell r="C20">
            <v>32.200000000000003</v>
          </cell>
          <cell r="D20">
            <v>23.5</v>
          </cell>
          <cell r="E20">
            <v>85</v>
          </cell>
          <cell r="F20">
            <v>100</v>
          </cell>
          <cell r="G20">
            <v>56</v>
          </cell>
          <cell r="H20">
            <v>24.840000000000003</v>
          </cell>
          <cell r="I20" t="str">
            <v>O</v>
          </cell>
          <cell r="J20">
            <v>37.080000000000005</v>
          </cell>
          <cell r="K20">
            <v>7.3999999999999995</v>
          </cell>
        </row>
        <row r="21">
          <cell r="B21">
            <v>25.120833333333337</v>
          </cell>
          <cell r="C21">
            <v>31.2</v>
          </cell>
          <cell r="D21">
            <v>22.3</v>
          </cell>
          <cell r="E21">
            <v>86.166666666666671</v>
          </cell>
          <cell r="F21">
            <v>100</v>
          </cell>
          <cell r="G21">
            <v>62</v>
          </cell>
          <cell r="H21">
            <v>23.400000000000002</v>
          </cell>
          <cell r="I21" t="str">
            <v>N</v>
          </cell>
          <cell r="J21">
            <v>57.24</v>
          </cell>
          <cell r="K21">
            <v>26.4</v>
          </cell>
        </row>
        <row r="22">
          <cell r="B22">
            <v>25.224999999999998</v>
          </cell>
          <cell r="C22">
            <v>33.200000000000003</v>
          </cell>
          <cell r="D22">
            <v>21.2</v>
          </cell>
          <cell r="E22">
            <v>80.461538461538467</v>
          </cell>
          <cell r="F22">
            <v>100</v>
          </cell>
          <cell r="G22">
            <v>49</v>
          </cell>
          <cell r="H22">
            <v>17.28</v>
          </cell>
          <cell r="I22" t="str">
            <v>NO</v>
          </cell>
          <cell r="J22">
            <v>48.6</v>
          </cell>
          <cell r="K22">
            <v>27.4</v>
          </cell>
        </row>
        <row r="23">
          <cell r="B23">
            <v>24.466666666666669</v>
          </cell>
          <cell r="C23">
            <v>31.3</v>
          </cell>
          <cell r="D23">
            <v>22.6</v>
          </cell>
          <cell r="E23">
            <v>88.384615384615387</v>
          </cell>
          <cell r="F23">
            <v>100</v>
          </cell>
          <cell r="G23">
            <v>60</v>
          </cell>
          <cell r="H23">
            <v>20.52</v>
          </cell>
          <cell r="I23" t="str">
            <v>NE</v>
          </cell>
          <cell r="J23">
            <v>32.76</v>
          </cell>
          <cell r="K23">
            <v>21.599999999999994</v>
          </cell>
        </row>
        <row r="24">
          <cell r="B24">
            <v>24.95</v>
          </cell>
          <cell r="C24">
            <v>30.3</v>
          </cell>
          <cell r="D24">
            <v>22.1</v>
          </cell>
          <cell r="E24">
            <v>78.933333333333337</v>
          </cell>
          <cell r="F24">
            <v>100</v>
          </cell>
          <cell r="G24">
            <v>54</v>
          </cell>
          <cell r="H24">
            <v>15.840000000000002</v>
          </cell>
          <cell r="I24" t="str">
            <v>L</v>
          </cell>
          <cell r="J24">
            <v>28.44</v>
          </cell>
          <cell r="K24">
            <v>0</v>
          </cell>
        </row>
        <row r="25">
          <cell r="B25">
            <v>24.574999999999999</v>
          </cell>
          <cell r="C25">
            <v>30.7</v>
          </cell>
          <cell r="D25">
            <v>21.9</v>
          </cell>
          <cell r="E25">
            <v>86.705882352941174</v>
          </cell>
          <cell r="F25">
            <v>100</v>
          </cell>
          <cell r="G25">
            <v>57</v>
          </cell>
          <cell r="H25">
            <v>19.079999999999998</v>
          </cell>
          <cell r="I25" t="str">
            <v>L</v>
          </cell>
          <cell r="J25">
            <v>36.72</v>
          </cell>
          <cell r="K25">
            <v>1.4</v>
          </cell>
        </row>
        <row r="26">
          <cell r="B26">
            <v>23.858333333333331</v>
          </cell>
          <cell r="C26">
            <v>27.8</v>
          </cell>
          <cell r="D26">
            <v>20.9</v>
          </cell>
          <cell r="E26">
            <v>84.857142857142861</v>
          </cell>
          <cell r="F26">
            <v>100</v>
          </cell>
          <cell r="G26">
            <v>66</v>
          </cell>
          <cell r="H26">
            <v>11.879999999999999</v>
          </cell>
          <cell r="I26" t="str">
            <v>NE</v>
          </cell>
          <cell r="J26">
            <v>43.92</v>
          </cell>
          <cell r="K26">
            <v>8.7999999999999972</v>
          </cell>
        </row>
        <row r="27">
          <cell r="B27">
            <v>25.545833333333334</v>
          </cell>
          <cell r="C27">
            <v>32.700000000000003</v>
          </cell>
          <cell r="D27">
            <v>20.8</v>
          </cell>
          <cell r="E27">
            <v>64.230769230769226</v>
          </cell>
          <cell r="F27">
            <v>100</v>
          </cell>
          <cell r="G27">
            <v>42</v>
          </cell>
          <cell r="H27">
            <v>14.04</v>
          </cell>
          <cell r="I27" t="str">
            <v>NE</v>
          </cell>
          <cell r="J27">
            <v>21.6</v>
          </cell>
          <cell r="K27">
            <v>0</v>
          </cell>
        </row>
        <row r="28">
          <cell r="B28">
            <v>26.083333333333332</v>
          </cell>
          <cell r="C28">
            <v>33.1</v>
          </cell>
          <cell r="D28">
            <v>21.4</v>
          </cell>
          <cell r="E28">
            <v>77.25</v>
          </cell>
          <cell r="F28">
            <v>100</v>
          </cell>
          <cell r="G28">
            <v>48</v>
          </cell>
          <cell r="H28">
            <v>18.720000000000002</v>
          </cell>
          <cell r="I28" t="str">
            <v>NE</v>
          </cell>
          <cell r="J28">
            <v>34.92</v>
          </cell>
          <cell r="K28">
            <v>8</v>
          </cell>
        </row>
        <row r="29">
          <cell r="B29">
            <v>23.212499999999991</v>
          </cell>
          <cell r="C29">
            <v>26.7</v>
          </cell>
          <cell r="D29">
            <v>21.7</v>
          </cell>
          <cell r="E29">
            <v>96.6</v>
          </cell>
          <cell r="F29">
            <v>100</v>
          </cell>
          <cell r="G29">
            <v>77</v>
          </cell>
          <cell r="H29">
            <v>20.52</v>
          </cell>
          <cell r="I29" t="str">
            <v>NE</v>
          </cell>
          <cell r="J29">
            <v>86.76</v>
          </cell>
          <cell r="K29">
            <v>31.599999999999998</v>
          </cell>
        </row>
        <row r="30">
          <cell r="B30">
            <v>24.912499999999998</v>
          </cell>
          <cell r="C30">
            <v>29.9</v>
          </cell>
          <cell r="D30">
            <v>21.7</v>
          </cell>
          <cell r="E30">
            <v>72.583333333333329</v>
          </cell>
          <cell r="F30">
            <v>100</v>
          </cell>
          <cell r="G30">
            <v>57</v>
          </cell>
          <cell r="H30">
            <v>15.48</v>
          </cell>
          <cell r="I30" t="str">
            <v>NO</v>
          </cell>
          <cell r="J30">
            <v>30.240000000000002</v>
          </cell>
          <cell r="K30">
            <v>2.6</v>
          </cell>
        </row>
        <row r="31">
          <cell r="B31">
            <v>25.337500000000002</v>
          </cell>
          <cell r="C31">
            <v>32.1</v>
          </cell>
          <cell r="D31">
            <v>20.9</v>
          </cell>
          <cell r="E31">
            <v>72.333333333333329</v>
          </cell>
          <cell r="F31">
            <v>100</v>
          </cell>
          <cell r="G31">
            <v>46</v>
          </cell>
          <cell r="H31">
            <v>14.04</v>
          </cell>
          <cell r="I31" t="str">
            <v>SO</v>
          </cell>
          <cell r="J31">
            <v>30.96</v>
          </cell>
          <cell r="K31">
            <v>0</v>
          </cell>
        </row>
        <row r="32">
          <cell r="B32">
            <v>23.608333333333331</v>
          </cell>
          <cell r="C32">
            <v>26.3</v>
          </cell>
          <cell r="D32">
            <v>21</v>
          </cell>
          <cell r="E32">
            <v>84.1</v>
          </cell>
          <cell r="F32">
            <v>100</v>
          </cell>
          <cell r="G32">
            <v>73</v>
          </cell>
          <cell r="H32">
            <v>18</v>
          </cell>
          <cell r="I32" t="str">
            <v>NE</v>
          </cell>
          <cell r="J32">
            <v>30.240000000000002</v>
          </cell>
          <cell r="K32">
            <v>5</v>
          </cell>
        </row>
        <row r="33">
          <cell r="B33">
            <v>23.183333333333334</v>
          </cell>
          <cell r="C33">
            <v>27.5</v>
          </cell>
          <cell r="D33">
            <v>20.3</v>
          </cell>
          <cell r="E33">
            <v>87.615384615384613</v>
          </cell>
          <cell r="F33">
            <v>100</v>
          </cell>
          <cell r="G33">
            <v>66</v>
          </cell>
          <cell r="H33">
            <v>30.96</v>
          </cell>
          <cell r="I33" t="str">
            <v>SE</v>
          </cell>
          <cell r="J33">
            <v>57.960000000000008</v>
          </cell>
          <cell r="K33">
            <v>9.0000000000000018</v>
          </cell>
        </row>
        <row r="34">
          <cell r="B34">
            <v>24.337500000000002</v>
          </cell>
          <cell r="C34">
            <v>28</v>
          </cell>
          <cell r="D34">
            <v>21.5</v>
          </cell>
          <cell r="E34">
            <v>84.78947368421052</v>
          </cell>
          <cell r="F34">
            <v>100</v>
          </cell>
          <cell r="G34">
            <v>60</v>
          </cell>
          <cell r="H34">
            <v>12.96</v>
          </cell>
          <cell r="I34" t="str">
            <v>SE</v>
          </cell>
          <cell r="J34">
            <v>29.16</v>
          </cell>
          <cell r="K34">
            <v>0.2</v>
          </cell>
        </row>
        <row r="35">
          <cell r="B35">
            <v>24.841666666666672</v>
          </cell>
          <cell r="C35">
            <v>28.6</v>
          </cell>
          <cell r="D35">
            <v>21.9</v>
          </cell>
          <cell r="E35">
            <v>84.5</v>
          </cell>
          <cell r="F35">
            <v>100</v>
          </cell>
          <cell r="G35">
            <v>62</v>
          </cell>
          <cell r="H35">
            <v>18.720000000000002</v>
          </cell>
          <cell r="I35" t="str">
            <v>NE</v>
          </cell>
          <cell r="J35">
            <v>33.480000000000004</v>
          </cell>
          <cell r="K35">
            <v>1.2</v>
          </cell>
        </row>
        <row r="36">
          <cell r="I36" t="str">
            <v>NE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27.941666666666663</v>
          </cell>
          <cell r="C5">
            <v>36</v>
          </cell>
          <cell r="D5">
            <v>23</v>
          </cell>
          <cell r="E5">
            <v>72.291666666666671</v>
          </cell>
          <cell r="F5">
            <v>91</v>
          </cell>
          <cell r="G5">
            <v>44</v>
          </cell>
          <cell r="H5">
            <v>15.48</v>
          </cell>
          <cell r="I5" t="str">
            <v>NE</v>
          </cell>
          <cell r="J5">
            <v>50.04</v>
          </cell>
          <cell r="K5">
            <v>0</v>
          </cell>
        </row>
        <row r="6">
          <cell r="B6">
            <v>28.029166666666658</v>
          </cell>
          <cell r="C6">
            <v>36</v>
          </cell>
          <cell r="D6">
            <v>23.9</v>
          </cell>
          <cell r="E6">
            <v>71.75</v>
          </cell>
          <cell r="F6">
            <v>88</v>
          </cell>
          <cell r="G6">
            <v>44</v>
          </cell>
          <cell r="H6">
            <v>16.920000000000002</v>
          </cell>
          <cell r="I6" t="str">
            <v>NE</v>
          </cell>
          <cell r="J6">
            <v>36.72</v>
          </cell>
          <cell r="K6">
            <v>0</v>
          </cell>
        </row>
        <row r="7">
          <cell r="B7">
            <v>25.041666666666661</v>
          </cell>
          <cell r="C7">
            <v>32.200000000000003</v>
          </cell>
          <cell r="D7">
            <v>21.6</v>
          </cell>
          <cell r="E7">
            <v>82.583333333333329</v>
          </cell>
          <cell r="F7">
            <v>92</v>
          </cell>
          <cell r="G7">
            <v>60</v>
          </cell>
          <cell r="H7">
            <v>12.96</v>
          </cell>
          <cell r="I7" t="str">
            <v>NE</v>
          </cell>
          <cell r="J7">
            <v>37.080000000000005</v>
          </cell>
          <cell r="K7">
            <v>17.400000000000002</v>
          </cell>
        </row>
        <row r="8">
          <cell r="B8">
            <v>26.983333333333334</v>
          </cell>
          <cell r="C8">
            <v>34.799999999999997</v>
          </cell>
          <cell r="D8">
            <v>22.8</v>
          </cell>
          <cell r="E8">
            <v>75.625</v>
          </cell>
          <cell r="F8">
            <v>90</v>
          </cell>
          <cell r="G8">
            <v>47</v>
          </cell>
          <cell r="H8">
            <v>18.36</v>
          </cell>
          <cell r="I8" t="str">
            <v>N</v>
          </cell>
          <cell r="J8">
            <v>49.680000000000007</v>
          </cell>
          <cell r="K8">
            <v>1.8</v>
          </cell>
        </row>
        <row r="9">
          <cell r="B9">
            <v>27.325000000000003</v>
          </cell>
          <cell r="C9">
            <v>35.700000000000003</v>
          </cell>
          <cell r="D9">
            <v>22.7</v>
          </cell>
          <cell r="E9">
            <v>72.125</v>
          </cell>
          <cell r="F9">
            <v>88</v>
          </cell>
          <cell r="G9">
            <v>45</v>
          </cell>
          <cell r="H9">
            <v>16.2</v>
          </cell>
          <cell r="I9" t="str">
            <v>NE</v>
          </cell>
          <cell r="J9">
            <v>39.24</v>
          </cell>
          <cell r="K9">
            <v>0</v>
          </cell>
        </row>
        <row r="10">
          <cell r="B10">
            <v>25.150000000000006</v>
          </cell>
          <cell r="C10">
            <v>33</v>
          </cell>
          <cell r="D10">
            <v>21.7</v>
          </cell>
          <cell r="E10">
            <v>80.333333333333329</v>
          </cell>
          <cell r="F10">
            <v>92</v>
          </cell>
          <cell r="G10">
            <v>54</v>
          </cell>
          <cell r="H10">
            <v>13.68</v>
          </cell>
          <cell r="I10" t="str">
            <v>NE</v>
          </cell>
          <cell r="J10">
            <v>30.96</v>
          </cell>
          <cell r="K10">
            <v>33.599999999999994</v>
          </cell>
        </row>
        <row r="11">
          <cell r="B11">
            <v>26.220833333333335</v>
          </cell>
          <cell r="C11">
            <v>35.299999999999997</v>
          </cell>
          <cell r="D11">
            <v>21.8</v>
          </cell>
          <cell r="E11">
            <v>78.958333333333329</v>
          </cell>
          <cell r="F11">
            <v>93</v>
          </cell>
          <cell r="G11">
            <v>46</v>
          </cell>
          <cell r="H11">
            <v>11.520000000000001</v>
          </cell>
          <cell r="I11" t="str">
            <v>NE</v>
          </cell>
          <cell r="J11">
            <v>39.6</v>
          </cell>
          <cell r="K11">
            <v>0.2</v>
          </cell>
        </row>
        <row r="12">
          <cell r="B12">
            <v>29.508333333333329</v>
          </cell>
          <cell r="C12">
            <v>37.200000000000003</v>
          </cell>
          <cell r="D12">
            <v>22.4</v>
          </cell>
          <cell r="E12">
            <v>67.041666666666671</v>
          </cell>
          <cell r="F12">
            <v>90</v>
          </cell>
          <cell r="G12">
            <v>35</v>
          </cell>
          <cell r="H12">
            <v>10.44</v>
          </cell>
          <cell r="I12" t="str">
            <v>NE</v>
          </cell>
          <cell r="J12">
            <v>24.48</v>
          </cell>
          <cell r="K12">
            <v>0</v>
          </cell>
        </row>
        <row r="13">
          <cell r="B13">
            <v>30.650000000000002</v>
          </cell>
          <cell r="C13">
            <v>37.299999999999997</v>
          </cell>
          <cell r="D13">
            <v>24.7</v>
          </cell>
          <cell r="E13">
            <v>60.291666666666664</v>
          </cell>
          <cell r="F13">
            <v>82</v>
          </cell>
          <cell r="G13">
            <v>37</v>
          </cell>
          <cell r="H13">
            <v>16.2</v>
          </cell>
          <cell r="I13" t="str">
            <v>N</v>
          </cell>
          <cell r="J13">
            <v>31.319999999999997</v>
          </cell>
          <cell r="K13">
            <v>0</v>
          </cell>
        </row>
        <row r="14">
          <cell r="B14">
            <v>30.524999999999995</v>
          </cell>
          <cell r="C14">
            <v>37</v>
          </cell>
          <cell r="D14">
            <v>24.9</v>
          </cell>
          <cell r="E14">
            <v>60.625</v>
          </cell>
          <cell r="F14">
            <v>84</v>
          </cell>
          <cell r="G14">
            <v>33</v>
          </cell>
          <cell r="H14">
            <v>14.04</v>
          </cell>
          <cell r="I14" t="str">
            <v>NE</v>
          </cell>
          <cell r="J14">
            <v>37.800000000000004</v>
          </cell>
          <cell r="K14">
            <v>0</v>
          </cell>
        </row>
        <row r="15">
          <cell r="B15">
            <v>27.233333333333334</v>
          </cell>
          <cell r="C15">
            <v>37</v>
          </cell>
          <cell r="D15">
            <v>22.9</v>
          </cell>
          <cell r="E15">
            <v>75.5</v>
          </cell>
          <cell r="F15">
            <v>90</v>
          </cell>
          <cell r="G15">
            <v>40</v>
          </cell>
          <cell r="H15">
            <v>18</v>
          </cell>
          <cell r="I15" t="str">
            <v>NE</v>
          </cell>
          <cell r="J15">
            <v>56.16</v>
          </cell>
          <cell r="K15">
            <v>20.399999999999999</v>
          </cell>
        </row>
        <row r="16">
          <cell r="B16">
            <v>25.108333333333334</v>
          </cell>
          <cell r="C16">
            <v>33.9</v>
          </cell>
          <cell r="D16">
            <v>22.5</v>
          </cell>
          <cell r="E16">
            <v>86.541666666666671</v>
          </cell>
          <cell r="F16">
            <v>94</v>
          </cell>
          <cell r="G16">
            <v>56</v>
          </cell>
          <cell r="H16">
            <v>10.08</v>
          </cell>
          <cell r="I16" t="str">
            <v>S</v>
          </cell>
          <cell r="J16">
            <v>35.28</v>
          </cell>
          <cell r="K16">
            <v>24.2</v>
          </cell>
        </row>
        <row r="17">
          <cell r="B17">
            <v>27.024999999999995</v>
          </cell>
          <cell r="C17">
            <v>35</v>
          </cell>
          <cell r="D17">
            <v>22.5</v>
          </cell>
          <cell r="E17">
            <v>78.375</v>
          </cell>
          <cell r="F17">
            <v>94</v>
          </cell>
          <cell r="G17">
            <v>47</v>
          </cell>
          <cell r="H17">
            <v>6.48</v>
          </cell>
          <cell r="I17" t="str">
            <v>NE</v>
          </cell>
          <cell r="J17">
            <v>18</v>
          </cell>
          <cell r="K17">
            <v>0</v>
          </cell>
        </row>
        <row r="18">
          <cell r="B18">
            <v>28.925000000000001</v>
          </cell>
          <cell r="C18">
            <v>36.4</v>
          </cell>
          <cell r="D18">
            <v>22.3</v>
          </cell>
          <cell r="E18">
            <v>68.958333333333329</v>
          </cell>
          <cell r="F18">
            <v>94</v>
          </cell>
          <cell r="G18">
            <v>37</v>
          </cell>
          <cell r="H18">
            <v>8.64</v>
          </cell>
          <cell r="I18" t="str">
            <v>NE</v>
          </cell>
          <cell r="J18">
            <v>18.36</v>
          </cell>
          <cell r="K18">
            <v>0</v>
          </cell>
        </row>
        <row r="19">
          <cell r="B19">
            <v>28.474999999999998</v>
          </cell>
          <cell r="C19">
            <v>36.1</v>
          </cell>
          <cell r="D19">
            <v>23.5</v>
          </cell>
          <cell r="E19">
            <v>73.916666666666671</v>
          </cell>
          <cell r="F19">
            <v>91</v>
          </cell>
          <cell r="G19">
            <v>40</v>
          </cell>
          <cell r="H19">
            <v>10.08</v>
          </cell>
          <cell r="I19" t="str">
            <v>N</v>
          </cell>
          <cell r="J19">
            <v>31.680000000000003</v>
          </cell>
          <cell r="K19">
            <v>10</v>
          </cell>
        </row>
        <row r="20">
          <cell r="B20">
            <v>28.220833333333331</v>
          </cell>
          <cell r="C20">
            <v>36.4</v>
          </cell>
          <cell r="D20">
            <v>23.2</v>
          </cell>
          <cell r="E20">
            <v>73.083333333333329</v>
          </cell>
          <cell r="F20">
            <v>92</v>
          </cell>
          <cell r="G20">
            <v>42</v>
          </cell>
          <cell r="H20">
            <v>17.64</v>
          </cell>
          <cell r="I20" t="str">
            <v>NE</v>
          </cell>
          <cell r="J20">
            <v>43.56</v>
          </cell>
          <cell r="K20">
            <v>1.6</v>
          </cell>
        </row>
        <row r="21">
          <cell r="B21">
            <v>27.254166666666666</v>
          </cell>
          <cell r="C21">
            <v>34.5</v>
          </cell>
          <cell r="D21">
            <v>22.4</v>
          </cell>
          <cell r="E21">
            <v>74.875</v>
          </cell>
          <cell r="F21">
            <v>92</v>
          </cell>
          <cell r="G21">
            <v>40</v>
          </cell>
          <cell r="H21">
            <v>16.559999999999999</v>
          </cell>
          <cell r="I21" t="str">
            <v>S</v>
          </cell>
          <cell r="J21">
            <v>33.480000000000004</v>
          </cell>
          <cell r="K21">
            <v>0.4</v>
          </cell>
        </row>
        <row r="22">
          <cell r="B22">
            <v>26.824999999999999</v>
          </cell>
          <cell r="C22">
            <v>34.6</v>
          </cell>
          <cell r="D22">
            <v>20</v>
          </cell>
          <cell r="E22">
            <v>64.375</v>
          </cell>
          <cell r="F22">
            <v>93</v>
          </cell>
          <cell r="G22">
            <v>30</v>
          </cell>
          <cell r="H22">
            <v>10.8</v>
          </cell>
          <cell r="I22" t="str">
            <v>S</v>
          </cell>
          <cell r="J22">
            <v>22.32</v>
          </cell>
          <cell r="K22">
            <v>0</v>
          </cell>
        </row>
        <row r="23">
          <cell r="B23">
            <v>27.125</v>
          </cell>
          <cell r="C23">
            <v>35.799999999999997</v>
          </cell>
          <cell r="D23">
            <v>19.3</v>
          </cell>
          <cell r="E23">
            <v>87.92307692307692</v>
          </cell>
          <cell r="F23">
            <v>94</v>
          </cell>
          <cell r="G23">
            <v>56</v>
          </cell>
          <cell r="H23">
            <v>9</v>
          </cell>
          <cell r="I23" t="str">
            <v>NE</v>
          </cell>
          <cell r="J23">
            <v>17.28</v>
          </cell>
          <cell r="K23">
            <v>0.2</v>
          </cell>
        </row>
        <row r="24">
          <cell r="B24">
            <v>27.712500000000002</v>
          </cell>
          <cell r="C24">
            <v>35.6</v>
          </cell>
          <cell r="D24">
            <v>22.5</v>
          </cell>
          <cell r="E24" t="str">
            <v>*</v>
          </cell>
          <cell r="F24" t="str">
            <v>*</v>
          </cell>
          <cell r="G24" t="str">
            <v>*</v>
          </cell>
          <cell r="H24">
            <v>16.559999999999999</v>
          </cell>
          <cell r="I24" t="str">
            <v>NE</v>
          </cell>
          <cell r="J24">
            <v>39.24</v>
          </cell>
          <cell r="K24">
            <v>0</v>
          </cell>
        </row>
        <row r="25">
          <cell r="B25">
            <v>27.758333333333329</v>
          </cell>
          <cell r="C25">
            <v>35.1</v>
          </cell>
          <cell r="D25">
            <v>22.7</v>
          </cell>
          <cell r="E25" t="str">
            <v>*</v>
          </cell>
          <cell r="F25" t="str">
            <v>*</v>
          </cell>
          <cell r="G25" t="str">
            <v>*</v>
          </cell>
          <cell r="H25">
            <v>10.8</v>
          </cell>
          <cell r="I25" t="str">
            <v>NE</v>
          </cell>
          <cell r="J25">
            <v>33.840000000000003</v>
          </cell>
          <cell r="K25">
            <v>0</v>
          </cell>
        </row>
        <row r="26">
          <cell r="B26">
            <v>26.966666666666658</v>
          </cell>
          <cell r="C26">
            <v>34.6</v>
          </cell>
          <cell r="D26">
            <v>20.8</v>
          </cell>
          <cell r="E26" t="str">
            <v>*</v>
          </cell>
          <cell r="F26" t="str">
            <v>*</v>
          </cell>
          <cell r="G26" t="str">
            <v>*</v>
          </cell>
          <cell r="H26">
            <v>13.68</v>
          </cell>
          <cell r="I26" t="str">
            <v>NE</v>
          </cell>
          <cell r="J26">
            <v>29.880000000000003</v>
          </cell>
          <cell r="K26">
            <v>3</v>
          </cell>
        </row>
        <row r="27">
          <cell r="B27">
            <v>26.779166666666665</v>
          </cell>
          <cell r="C27">
            <v>33.799999999999997</v>
          </cell>
          <cell r="D27">
            <v>21</v>
          </cell>
          <cell r="E27" t="str">
            <v>*</v>
          </cell>
          <cell r="F27" t="str">
            <v>*</v>
          </cell>
          <cell r="G27" t="str">
            <v>*</v>
          </cell>
          <cell r="H27">
            <v>11.16</v>
          </cell>
          <cell r="I27" t="str">
            <v>NE</v>
          </cell>
          <cell r="J27">
            <v>24.48</v>
          </cell>
          <cell r="K27">
            <v>0</v>
          </cell>
        </row>
        <row r="28">
          <cell r="B28">
            <v>25.595833333333335</v>
          </cell>
          <cell r="C28">
            <v>34.1</v>
          </cell>
          <cell r="D28">
            <v>22.9</v>
          </cell>
          <cell r="E28" t="str">
            <v>*</v>
          </cell>
          <cell r="F28" t="str">
            <v>*</v>
          </cell>
          <cell r="G28" t="str">
            <v>*</v>
          </cell>
          <cell r="H28">
            <v>14.4</v>
          </cell>
          <cell r="I28" t="str">
            <v>NE</v>
          </cell>
          <cell r="J28">
            <v>33.840000000000003</v>
          </cell>
          <cell r="K28">
            <v>0</v>
          </cell>
        </row>
        <row r="29">
          <cell r="B29">
            <v>25.574999999999999</v>
          </cell>
          <cell r="C29">
            <v>31</v>
          </cell>
          <cell r="D29">
            <v>23.2</v>
          </cell>
          <cell r="E29" t="str">
            <v>*</v>
          </cell>
          <cell r="F29" t="str">
            <v>*</v>
          </cell>
          <cell r="G29" t="str">
            <v>*</v>
          </cell>
          <cell r="H29">
            <v>8.64</v>
          </cell>
          <cell r="I29" t="str">
            <v>NO</v>
          </cell>
          <cell r="J29">
            <v>23.759999999999998</v>
          </cell>
          <cell r="K29">
            <v>0</v>
          </cell>
        </row>
        <row r="30">
          <cell r="B30">
            <v>26.270833333333332</v>
          </cell>
          <cell r="C30">
            <v>33.700000000000003</v>
          </cell>
          <cell r="D30">
            <v>21.6</v>
          </cell>
          <cell r="E30" t="str">
            <v>*</v>
          </cell>
          <cell r="F30" t="str">
            <v>*</v>
          </cell>
          <cell r="G30" t="str">
            <v>*</v>
          </cell>
          <cell r="H30">
            <v>20.88</v>
          </cell>
          <cell r="I30" t="str">
            <v>S</v>
          </cell>
          <cell r="J30">
            <v>45.36</v>
          </cell>
          <cell r="K30">
            <v>0</v>
          </cell>
        </row>
        <row r="31">
          <cell r="B31">
            <v>23.0625</v>
          </cell>
          <cell r="C31">
            <v>30.8</v>
          </cell>
          <cell r="D31">
            <v>14.9</v>
          </cell>
          <cell r="E31" t="str">
            <v>*</v>
          </cell>
          <cell r="F31" t="str">
            <v>*</v>
          </cell>
          <cell r="G31" t="str">
            <v>*</v>
          </cell>
          <cell r="H31">
            <v>13.32</v>
          </cell>
          <cell r="I31" t="str">
            <v>SO</v>
          </cell>
          <cell r="J31">
            <v>29.880000000000003</v>
          </cell>
          <cell r="K31">
            <v>0</v>
          </cell>
        </row>
        <row r="32">
          <cell r="B32">
            <v>23.804166666666664</v>
          </cell>
          <cell r="C32">
            <v>34.1</v>
          </cell>
          <cell r="D32">
            <v>14.4</v>
          </cell>
          <cell r="E32" t="str">
            <v>*</v>
          </cell>
          <cell r="F32" t="str">
            <v>*</v>
          </cell>
          <cell r="G32" t="str">
            <v>*</v>
          </cell>
          <cell r="H32">
            <v>9</v>
          </cell>
          <cell r="I32" t="str">
            <v>SO</v>
          </cell>
          <cell r="J32">
            <v>24.12</v>
          </cell>
          <cell r="K32">
            <v>0</v>
          </cell>
        </row>
        <row r="33">
          <cell r="B33">
            <v>24.954166666666666</v>
          </cell>
          <cell r="C33">
            <v>32.700000000000003</v>
          </cell>
          <cell r="D33">
            <v>18.7</v>
          </cell>
          <cell r="E33">
            <v>17</v>
          </cell>
          <cell r="F33">
            <v>71</v>
          </cell>
          <cell r="G33">
            <v>16</v>
          </cell>
          <cell r="H33">
            <v>14.04</v>
          </cell>
          <cell r="I33" t="str">
            <v>N</v>
          </cell>
          <cell r="J33">
            <v>31.319999999999997</v>
          </cell>
          <cell r="K33">
            <v>0</v>
          </cell>
        </row>
        <row r="34">
          <cell r="B34">
            <v>26.045833333333334</v>
          </cell>
          <cell r="C34">
            <v>33.700000000000003</v>
          </cell>
          <cell r="D34">
            <v>20.6</v>
          </cell>
          <cell r="E34">
            <v>22</v>
          </cell>
          <cell r="F34">
            <v>33</v>
          </cell>
          <cell r="G34">
            <v>12</v>
          </cell>
          <cell r="H34">
            <v>16.559999999999999</v>
          </cell>
          <cell r="I34" t="str">
            <v>NE</v>
          </cell>
          <cell r="J34">
            <v>30.6</v>
          </cell>
          <cell r="K34">
            <v>0</v>
          </cell>
        </row>
        <row r="35">
          <cell r="B35">
            <v>24.150000000000002</v>
          </cell>
          <cell r="C35">
            <v>30</v>
          </cell>
          <cell r="D35">
            <v>21.2</v>
          </cell>
          <cell r="E35">
            <v>34.75</v>
          </cell>
          <cell r="F35">
            <v>85</v>
          </cell>
          <cell r="G35">
            <v>17</v>
          </cell>
          <cell r="H35">
            <v>18.36</v>
          </cell>
          <cell r="I35" t="str">
            <v>NE</v>
          </cell>
          <cell r="J35">
            <v>32.04</v>
          </cell>
          <cell r="K35">
            <v>6</v>
          </cell>
        </row>
        <row r="36">
          <cell r="I36" t="str">
            <v>NE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24.787499999999998</v>
          </cell>
          <cell r="C5">
            <v>31.3</v>
          </cell>
          <cell r="D5">
            <v>20.7</v>
          </cell>
          <cell r="E5">
            <v>76.708333333333329</v>
          </cell>
          <cell r="F5">
            <v>91</v>
          </cell>
          <cell r="G5">
            <v>49</v>
          </cell>
          <cell r="H5">
            <v>15.840000000000002</v>
          </cell>
          <cell r="I5" t="str">
            <v>N</v>
          </cell>
          <cell r="J5">
            <v>36.36</v>
          </cell>
          <cell r="K5">
            <v>1</v>
          </cell>
        </row>
        <row r="6">
          <cell r="B6">
            <v>24.991666666666671</v>
          </cell>
          <cell r="C6">
            <v>31.4</v>
          </cell>
          <cell r="D6">
            <v>20.9</v>
          </cell>
          <cell r="E6">
            <v>78.166666666666671</v>
          </cell>
          <cell r="F6">
            <v>96</v>
          </cell>
          <cell r="G6">
            <v>52</v>
          </cell>
          <cell r="H6">
            <v>19.8</v>
          </cell>
          <cell r="I6" t="str">
            <v>N</v>
          </cell>
          <cell r="J6">
            <v>42.84</v>
          </cell>
          <cell r="K6">
            <v>16.8</v>
          </cell>
        </row>
        <row r="7">
          <cell r="B7">
            <v>24.329166666666666</v>
          </cell>
          <cell r="C7">
            <v>30.9</v>
          </cell>
          <cell r="D7">
            <v>21.2</v>
          </cell>
          <cell r="E7">
            <v>81.375</v>
          </cell>
          <cell r="F7">
            <v>96</v>
          </cell>
          <cell r="G7">
            <v>55</v>
          </cell>
          <cell r="H7">
            <v>18</v>
          </cell>
          <cell r="I7" t="str">
            <v>N</v>
          </cell>
          <cell r="J7">
            <v>49.680000000000007</v>
          </cell>
          <cell r="K7">
            <v>1.6</v>
          </cell>
        </row>
        <row r="8">
          <cell r="B8">
            <v>24.900000000000002</v>
          </cell>
          <cell r="C8">
            <v>32.5</v>
          </cell>
          <cell r="D8">
            <v>21.3</v>
          </cell>
          <cell r="E8">
            <v>78.625</v>
          </cell>
          <cell r="F8">
            <v>94</v>
          </cell>
          <cell r="G8">
            <v>50</v>
          </cell>
          <cell r="H8">
            <v>19.079999999999998</v>
          </cell>
          <cell r="I8" t="str">
            <v>L</v>
          </cell>
          <cell r="J8">
            <v>56.16</v>
          </cell>
          <cell r="K8">
            <v>3</v>
          </cell>
        </row>
        <row r="9">
          <cell r="B9">
            <v>25.337499999999995</v>
          </cell>
          <cell r="C9">
            <v>31.5</v>
          </cell>
          <cell r="D9">
            <v>21.5</v>
          </cell>
          <cell r="E9">
            <v>69.041666666666671</v>
          </cell>
          <cell r="F9">
            <v>93</v>
          </cell>
          <cell r="G9">
            <v>47</v>
          </cell>
          <cell r="H9">
            <v>18.720000000000002</v>
          </cell>
          <cell r="I9" t="str">
            <v>NE</v>
          </cell>
          <cell r="J9">
            <v>37.440000000000005</v>
          </cell>
          <cell r="K9">
            <v>0.2</v>
          </cell>
        </row>
        <row r="10">
          <cell r="B10">
            <v>25.912499999999998</v>
          </cell>
          <cell r="C10">
            <v>32.1</v>
          </cell>
          <cell r="D10">
            <v>19.7</v>
          </cell>
          <cell r="E10">
            <v>70.416666666666671</v>
          </cell>
          <cell r="F10">
            <v>91</v>
          </cell>
          <cell r="G10">
            <v>44</v>
          </cell>
          <cell r="H10">
            <v>14.4</v>
          </cell>
          <cell r="I10" t="str">
            <v>N</v>
          </cell>
          <cell r="J10">
            <v>36.36</v>
          </cell>
          <cell r="K10">
            <v>0</v>
          </cell>
        </row>
        <row r="11">
          <cell r="B11">
            <v>26.766666666666662</v>
          </cell>
          <cell r="C11">
            <v>33.4</v>
          </cell>
          <cell r="D11">
            <v>20.5</v>
          </cell>
          <cell r="E11">
            <v>65.208333333333329</v>
          </cell>
          <cell r="F11">
            <v>88</v>
          </cell>
          <cell r="G11">
            <v>38</v>
          </cell>
          <cell r="H11">
            <v>20.88</v>
          </cell>
          <cell r="I11" t="str">
            <v>N</v>
          </cell>
          <cell r="J11">
            <v>38.159999999999997</v>
          </cell>
          <cell r="K11">
            <v>0</v>
          </cell>
        </row>
        <row r="12">
          <cell r="B12">
            <v>27.816666666666666</v>
          </cell>
          <cell r="C12">
            <v>34.200000000000003</v>
          </cell>
          <cell r="D12">
            <v>21.7</v>
          </cell>
          <cell r="E12">
            <v>62.166666666666664</v>
          </cell>
          <cell r="F12">
            <v>84</v>
          </cell>
          <cell r="G12">
            <v>37</v>
          </cell>
          <cell r="H12">
            <v>10.08</v>
          </cell>
          <cell r="I12" t="str">
            <v>N</v>
          </cell>
          <cell r="J12">
            <v>25.56</v>
          </cell>
          <cell r="K12">
            <v>0</v>
          </cell>
        </row>
        <row r="13">
          <cell r="B13">
            <v>26.779166666666665</v>
          </cell>
          <cell r="C13">
            <v>33</v>
          </cell>
          <cell r="D13">
            <v>23.3</v>
          </cell>
          <cell r="E13">
            <v>71.833333333333329</v>
          </cell>
          <cell r="F13">
            <v>88</v>
          </cell>
          <cell r="G13">
            <v>52</v>
          </cell>
          <cell r="H13">
            <v>15.120000000000001</v>
          </cell>
          <cell r="I13" t="str">
            <v>N</v>
          </cell>
          <cell r="J13">
            <v>33.840000000000003</v>
          </cell>
          <cell r="K13">
            <v>6.4</v>
          </cell>
        </row>
        <row r="14">
          <cell r="B14">
            <v>27.516666666666662</v>
          </cell>
          <cell r="C14">
            <v>33.4</v>
          </cell>
          <cell r="D14">
            <v>23.3</v>
          </cell>
          <cell r="E14">
            <v>63.791666666666664</v>
          </cell>
          <cell r="F14">
            <v>85</v>
          </cell>
          <cell r="G14">
            <v>34</v>
          </cell>
          <cell r="H14">
            <v>16.559999999999999</v>
          </cell>
          <cell r="I14" t="str">
            <v>N</v>
          </cell>
          <cell r="J14">
            <v>39.6</v>
          </cell>
          <cell r="K14">
            <v>0</v>
          </cell>
        </row>
        <row r="15">
          <cell r="B15">
            <v>26.983333333333331</v>
          </cell>
          <cell r="C15">
            <v>34.6</v>
          </cell>
          <cell r="D15">
            <v>21.7</v>
          </cell>
          <cell r="E15">
            <v>63.625</v>
          </cell>
          <cell r="F15">
            <v>82</v>
          </cell>
          <cell r="G15">
            <v>39</v>
          </cell>
          <cell r="H15">
            <v>10.8</v>
          </cell>
          <cell r="I15" t="str">
            <v>N</v>
          </cell>
          <cell r="J15">
            <v>31.680000000000003</v>
          </cell>
          <cell r="K15">
            <v>0</v>
          </cell>
        </row>
        <row r="16">
          <cell r="B16">
            <v>24.887499999999999</v>
          </cell>
          <cell r="C16">
            <v>29.8</v>
          </cell>
          <cell r="D16">
            <v>20.8</v>
          </cell>
          <cell r="E16">
            <v>80.291666666666671</v>
          </cell>
          <cell r="F16">
            <v>95</v>
          </cell>
          <cell r="G16">
            <v>62</v>
          </cell>
          <cell r="H16">
            <v>19.440000000000001</v>
          </cell>
          <cell r="I16" t="str">
            <v>SE</v>
          </cell>
          <cell r="J16">
            <v>32.4</v>
          </cell>
          <cell r="K16">
            <v>3</v>
          </cell>
        </row>
        <row r="17">
          <cell r="B17">
            <v>25.237499999999994</v>
          </cell>
          <cell r="C17">
            <v>32.299999999999997</v>
          </cell>
          <cell r="D17">
            <v>21</v>
          </cell>
          <cell r="E17">
            <v>77.708333333333329</v>
          </cell>
          <cell r="F17">
            <v>95</v>
          </cell>
          <cell r="G17">
            <v>49</v>
          </cell>
          <cell r="H17">
            <v>13.32</v>
          </cell>
          <cell r="I17" t="str">
            <v>N</v>
          </cell>
          <cell r="J17">
            <v>23.759999999999998</v>
          </cell>
          <cell r="K17">
            <v>0</v>
          </cell>
        </row>
        <row r="18">
          <cell r="B18">
            <v>25.695833333333336</v>
          </cell>
          <cell r="C18">
            <v>32.799999999999997</v>
          </cell>
          <cell r="D18">
            <v>20.7</v>
          </cell>
          <cell r="E18">
            <v>75.458333333333329</v>
          </cell>
          <cell r="F18">
            <v>94</v>
          </cell>
          <cell r="G18">
            <v>46</v>
          </cell>
          <cell r="H18">
            <v>12.96</v>
          </cell>
          <cell r="I18" t="str">
            <v>N</v>
          </cell>
          <cell r="J18">
            <v>26.64</v>
          </cell>
          <cell r="K18">
            <v>0</v>
          </cell>
        </row>
        <row r="19">
          <cell r="B19">
            <v>24.558333333333334</v>
          </cell>
          <cell r="C19">
            <v>28.9</v>
          </cell>
          <cell r="D19">
            <v>20.7</v>
          </cell>
          <cell r="E19">
            <v>80.333333333333329</v>
          </cell>
          <cell r="F19">
            <v>93</v>
          </cell>
          <cell r="G19">
            <v>63</v>
          </cell>
          <cell r="H19">
            <v>14.04</v>
          </cell>
          <cell r="I19" t="str">
            <v>N</v>
          </cell>
          <cell r="J19">
            <v>27.720000000000002</v>
          </cell>
          <cell r="K19">
            <v>5.1999999999999993</v>
          </cell>
        </row>
        <row r="20">
          <cell r="B20">
            <v>24.587499999999995</v>
          </cell>
          <cell r="C20">
            <v>28.4</v>
          </cell>
          <cell r="D20">
            <v>20.8</v>
          </cell>
          <cell r="E20">
            <v>85.041666666666671</v>
          </cell>
          <cell r="F20">
            <v>95</v>
          </cell>
          <cell r="G20">
            <v>71</v>
          </cell>
          <cell r="H20">
            <v>14.76</v>
          </cell>
          <cell r="I20" t="str">
            <v>N</v>
          </cell>
          <cell r="J20">
            <v>42.480000000000004</v>
          </cell>
          <cell r="K20">
            <v>14.8</v>
          </cell>
        </row>
        <row r="21">
          <cell r="B21">
            <v>24.995833333333326</v>
          </cell>
          <cell r="C21">
            <v>30.3</v>
          </cell>
          <cell r="D21">
            <v>20.9</v>
          </cell>
          <cell r="E21">
            <v>84.041666666666671</v>
          </cell>
          <cell r="F21">
            <v>95</v>
          </cell>
          <cell r="G21">
            <v>63</v>
          </cell>
          <cell r="H21">
            <v>15.48</v>
          </cell>
          <cell r="I21" t="str">
            <v>N</v>
          </cell>
          <cell r="J21">
            <v>82.44</v>
          </cell>
          <cell r="K21">
            <v>12.6</v>
          </cell>
        </row>
        <row r="22">
          <cell r="B22">
            <v>25.4375</v>
          </cell>
          <cell r="C22">
            <v>33</v>
          </cell>
          <cell r="D22">
            <v>21.7</v>
          </cell>
          <cell r="E22">
            <v>78.208333333333329</v>
          </cell>
          <cell r="F22">
            <v>93</v>
          </cell>
          <cell r="G22">
            <v>50</v>
          </cell>
          <cell r="H22">
            <v>28.44</v>
          </cell>
          <cell r="I22" t="str">
            <v>N</v>
          </cell>
          <cell r="J22">
            <v>50.4</v>
          </cell>
          <cell r="K22">
            <v>1.5999999999999999</v>
          </cell>
        </row>
        <row r="23">
          <cell r="B23">
            <v>24.700000000000003</v>
          </cell>
          <cell r="C23">
            <v>32.5</v>
          </cell>
          <cell r="D23">
            <v>20.8</v>
          </cell>
          <cell r="E23">
            <v>78.791666666666671</v>
          </cell>
          <cell r="F23">
            <v>96</v>
          </cell>
          <cell r="G23">
            <v>48</v>
          </cell>
          <cell r="H23">
            <v>16.2</v>
          </cell>
          <cell r="I23" t="str">
            <v>L</v>
          </cell>
          <cell r="J23">
            <v>52.56</v>
          </cell>
          <cell r="K23">
            <v>58.2</v>
          </cell>
        </row>
        <row r="24">
          <cell r="B24">
            <v>24.670833333333331</v>
          </cell>
          <cell r="C24">
            <v>31</v>
          </cell>
          <cell r="D24">
            <v>21.4</v>
          </cell>
          <cell r="E24">
            <v>79.208333333333329</v>
          </cell>
          <cell r="F24">
            <v>93</v>
          </cell>
          <cell r="G24">
            <v>48</v>
          </cell>
          <cell r="H24">
            <v>19.440000000000001</v>
          </cell>
          <cell r="I24" t="str">
            <v>NE</v>
          </cell>
          <cell r="J24">
            <v>32.76</v>
          </cell>
          <cell r="K24">
            <v>4.4000000000000004</v>
          </cell>
        </row>
        <row r="25">
          <cell r="B25">
            <v>22.862499999999997</v>
          </cell>
          <cell r="C25">
            <v>27.7</v>
          </cell>
          <cell r="D25">
            <v>20.2</v>
          </cell>
          <cell r="E25">
            <v>86.375</v>
          </cell>
          <cell r="F25">
            <v>96</v>
          </cell>
          <cell r="G25">
            <v>63</v>
          </cell>
          <cell r="H25">
            <v>18.720000000000002</v>
          </cell>
          <cell r="I25" t="str">
            <v>N</v>
          </cell>
          <cell r="J25">
            <v>37.080000000000005</v>
          </cell>
          <cell r="K25">
            <v>25.4</v>
          </cell>
        </row>
        <row r="26">
          <cell r="B26">
            <v>23.962499999999999</v>
          </cell>
          <cell r="C26">
            <v>29.8</v>
          </cell>
          <cell r="D26">
            <v>18.899999999999999</v>
          </cell>
          <cell r="E26">
            <v>76.916666666666671</v>
          </cell>
          <cell r="F26">
            <v>94</v>
          </cell>
          <cell r="G26">
            <v>50</v>
          </cell>
          <cell r="H26">
            <v>17.28</v>
          </cell>
          <cell r="I26" t="str">
            <v>N</v>
          </cell>
          <cell r="J26">
            <v>28.44</v>
          </cell>
          <cell r="K26">
            <v>0</v>
          </cell>
        </row>
        <row r="27">
          <cell r="B27">
            <v>24.433333333333337</v>
          </cell>
          <cell r="C27">
            <v>30.2</v>
          </cell>
          <cell r="D27">
            <v>19.8</v>
          </cell>
          <cell r="E27">
            <v>76.375</v>
          </cell>
          <cell r="F27">
            <v>94</v>
          </cell>
          <cell r="G27">
            <v>49</v>
          </cell>
          <cell r="H27">
            <v>13.68</v>
          </cell>
          <cell r="I27" t="str">
            <v>N</v>
          </cell>
          <cell r="J27">
            <v>37.080000000000005</v>
          </cell>
          <cell r="K27">
            <v>3.6</v>
          </cell>
        </row>
        <row r="28">
          <cell r="B28">
            <v>24.995833333333334</v>
          </cell>
          <cell r="C28">
            <v>30.4</v>
          </cell>
          <cell r="D28">
            <v>21.5</v>
          </cell>
          <cell r="E28">
            <v>75.916666666666671</v>
          </cell>
          <cell r="F28">
            <v>90</v>
          </cell>
          <cell r="G28">
            <v>50</v>
          </cell>
          <cell r="H28">
            <v>21.240000000000002</v>
          </cell>
          <cell r="I28" t="str">
            <v>N</v>
          </cell>
          <cell r="J28">
            <v>41.76</v>
          </cell>
          <cell r="K28">
            <v>0</v>
          </cell>
        </row>
        <row r="29">
          <cell r="B29">
            <v>23.329166666666662</v>
          </cell>
          <cell r="C29">
            <v>28.2</v>
          </cell>
          <cell r="D29">
            <v>21.2</v>
          </cell>
          <cell r="E29">
            <v>86.75</v>
          </cell>
          <cell r="F29">
            <v>96</v>
          </cell>
          <cell r="G29">
            <v>69</v>
          </cell>
          <cell r="H29">
            <v>16.920000000000002</v>
          </cell>
          <cell r="I29" t="str">
            <v>N</v>
          </cell>
          <cell r="J29">
            <v>45</v>
          </cell>
          <cell r="K29">
            <v>26.599999999999998</v>
          </cell>
        </row>
        <row r="30">
          <cell r="B30">
            <v>24.162499999999994</v>
          </cell>
          <cell r="C30">
            <v>30.1</v>
          </cell>
          <cell r="D30">
            <v>20.399999999999999</v>
          </cell>
          <cell r="E30">
            <v>82.416666666666671</v>
          </cell>
          <cell r="F30">
            <v>96</v>
          </cell>
          <cell r="G30">
            <v>53</v>
          </cell>
          <cell r="H30">
            <v>15.120000000000001</v>
          </cell>
          <cell r="I30" t="str">
            <v>N</v>
          </cell>
          <cell r="J30">
            <v>35.28</v>
          </cell>
          <cell r="K30">
            <v>0.2</v>
          </cell>
        </row>
        <row r="31">
          <cell r="B31">
            <v>23.008333333333329</v>
          </cell>
          <cell r="C31">
            <v>30.4</v>
          </cell>
          <cell r="D31">
            <v>18</v>
          </cell>
          <cell r="E31">
            <v>76.583333333333329</v>
          </cell>
          <cell r="F31">
            <v>95</v>
          </cell>
          <cell r="G31">
            <v>50</v>
          </cell>
          <cell r="H31">
            <v>23.040000000000003</v>
          </cell>
          <cell r="I31" t="str">
            <v>N</v>
          </cell>
          <cell r="J31">
            <v>51.12</v>
          </cell>
          <cell r="K31">
            <v>9.3999999999999986</v>
          </cell>
        </row>
        <row r="32">
          <cell r="B32">
            <v>22.970833333333331</v>
          </cell>
          <cell r="C32">
            <v>27.5</v>
          </cell>
          <cell r="D32">
            <v>20.399999999999999</v>
          </cell>
          <cell r="E32">
            <v>82.208333333333329</v>
          </cell>
          <cell r="F32">
            <v>94</v>
          </cell>
          <cell r="G32">
            <v>64</v>
          </cell>
          <cell r="H32">
            <v>16.559999999999999</v>
          </cell>
          <cell r="I32" t="str">
            <v>L</v>
          </cell>
          <cell r="J32">
            <v>36</v>
          </cell>
          <cell r="K32">
            <v>18.599999999999998</v>
          </cell>
        </row>
        <row r="33">
          <cell r="B33">
            <v>23.191666666666666</v>
          </cell>
          <cell r="C33">
            <v>27.8</v>
          </cell>
          <cell r="D33">
            <v>20.100000000000001</v>
          </cell>
          <cell r="E33">
            <v>76.666666666666671</v>
          </cell>
          <cell r="F33">
            <v>89</v>
          </cell>
          <cell r="G33">
            <v>59</v>
          </cell>
          <cell r="H33">
            <v>22.68</v>
          </cell>
          <cell r="I33" t="str">
            <v>L</v>
          </cell>
          <cell r="J33">
            <v>43.2</v>
          </cell>
          <cell r="K33">
            <v>0.4</v>
          </cell>
        </row>
        <row r="34">
          <cell r="B34">
            <v>23.762499999999999</v>
          </cell>
          <cell r="C34">
            <v>28.5</v>
          </cell>
          <cell r="D34">
            <v>21.3</v>
          </cell>
          <cell r="E34">
            <v>76.208333333333329</v>
          </cell>
          <cell r="F34">
            <v>91</v>
          </cell>
          <cell r="G34">
            <v>54</v>
          </cell>
          <cell r="H34">
            <v>19.079999999999998</v>
          </cell>
          <cell r="I34" t="str">
            <v>L</v>
          </cell>
          <cell r="J34">
            <v>35.28</v>
          </cell>
          <cell r="K34">
            <v>0.8</v>
          </cell>
        </row>
        <row r="35">
          <cell r="B35">
            <v>24.012500000000003</v>
          </cell>
          <cell r="C35">
            <v>29.4</v>
          </cell>
          <cell r="D35">
            <v>20.9</v>
          </cell>
          <cell r="E35">
            <v>75.083333333333329</v>
          </cell>
          <cell r="F35">
            <v>94</v>
          </cell>
          <cell r="G35">
            <v>54</v>
          </cell>
          <cell r="H35">
            <v>24.48</v>
          </cell>
          <cell r="I35" t="str">
            <v>L</v>
          </cell>
          <cell r="J35">
            <v>40.680000000000007</v>
          </cell>
          <cell r="K35">
            <v>6.2</v>
          </cell>
        </row>
        <row r="36">
          <cell r="I36" t="str">
            <v>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26.412499999999998</v>
          </cell>
          <cell r="C5">
            <v>34.5</v>
          </cell>
          <cell r="D5">
            <v>20.399999999999999</v>
          </cell>
          <cell r="E5">
            <v>67.583333333333329</v>
          </cell>
          <cell r="F5">
            <v>94</v>
          </cell>
          <cell r="G5">
            <v>33</v>
          </cell>
          <cell r="H5">
            <v>20.52</v>
          </cell>
          <cell r="I5" t="str">
            <v>O</v>
          </cell>
          <cell r="J5">
            <v>48.24</v>
          </cell>
          <cell r="K5">
            <v>12.8</v>
          </cell>
        </row>
        <row r="6">
          <cell r="B6">
            <v>25.266666666666662</v>
          </cell>
          <cell r="C6">
            <v>32.299999999999997</v>
          </cell>
          <cell r="D6">
            <v>20.3</v>
          </cell>
          <cell r="E6">
            <v>74.75</v>
          </cell>
          <cell r="F6">
            <v>96</v>
          </cell>
          <cell r="G6">
            <v>44</v>
          </cell>
          <cell r="H6">
            <v>12.24</v>
          </cell>
          <cell r="I6" t="str">
            <v>L</v>
          </cell>
          <cell r="J6">
            <v>40.680000000000007</v>
          </cell>
          <cell r="K6">
            <v>23.599999999999998</v>
          </cell>
        </row>
        <row r="7">
          <cell r="B7">
            <v>26.674999999999997</v>
          </cell>
          <cell r="C7">
            <v>34.200000000000003</v>
          </cell>
          <cell r="D7">
            <v>21.5</v>
          </cell>
          <cell r="E7">
            <v>71.291666666666671</v>
          </cell>
          <cell r="F7">
            <v>97</v>
          </cell>
          <cell r="G7">
            <v>29</v>
          </cell>
          <cell r="H7">
            <v>10.8</v>
          </cell>
          <cell r="I7" t="str">
            <v>O</v>
          </cell>
          <cell r="J7">
            <v>44.64</v>
          </cell>
          <cell r="K7">
            <v>0</v>
          </cell>
        </row>
        <row r="8">
          <cell r="B8">
            <v>25.625</v>
          </cell>
          <cell r="C8">
            <v>33.1</v>
          </cell>
          <cell r="D8">
            <v>22.1</v>
          </cell>
          <cell r="E8">
            <v>72.958333333333329</v>
          </cell>
          <cell r="F8">
            <v>94</v>
          </cell>
          <cell r="G8">
            <v>43</v>
          </cell>
          <cell r="H8">
            <v>23.400000000000002</v>
          </cell>
          <cell r="I8" t="str">
            <v>O</v>
          </cell>
          <cell r="J8">
            <v>46.440000000000005</v>
          </cell>
          <cell r="K8">
            <v>0</v>
          </cell>
        </row>
        <row r="9">
          <cell r="B9">
            <v>26.183333333333334</v>
          </cell>
          <cell r="C9">
            <v>34.4</v>
          </cell>
          <cell r="D9">
            <v>20.5</v>
          </cell>
          <cell r="E9">
            <v>69.583333333333329</v>
          </cell>
          <cell r="F9">
            <v>95</v>
          </cell>
          <cell r="G9">
            <v>37</v>
          </cell>
          <cell r="H9">
            <v>11.16</v>
          </cell>
          <cell r="I9" t="str">
            <v>L</v>
          </cell>
          <cell r="J9">
            <v>24.840000000000003</v>
          </cell>
          <cell r="K9">
            <v>0</v>
          </cell>
        </row>
        <row r="10">
          <cell r="B10">
            <v>25.866666666666671</v>
          </cell>
          <cell r="C10">
            <v>35.299999999999997</v>
          </cell>
          <cell r="D10">
            <v>21.9</v>
          </cell>
          <cell r="E10">
            <v>72.041666666666671</v>
          </cell>
          <cell r="F10">
            <v>93</v>
          </cell>
          <cell r="G10">
            <v>33</v>
          </cell>
          <cell r="H10">
            <v>14.4</v>
          </cell>
          <cell r="I10" t="str">
            <v>NO</v>
          </cell>
          <cell r="J10">
            <v>38.159999999999997</v>
          </cell>
          <cell r="K10">
            <v>0.2</v>
          </cell>
        </row>
        <row r="11">
          <cell r="B11">
            <v>27.500000000000004</v>
          </cell>
          <cell r="C11">
            <v>35.700000000000003</v>
          </cell>
          <cell r="D11">
            <v>21.2</v>
          </cell>
          <cell r="E11">
            <v>65.708333333333329</v>
          </cell>
          <cell r="F11">
            <v>93</v>
          </cell>
          <cell r="G11">
            <v>32</v>
          </cell>
          <cell r="H11">
            <v>12.6</v>
          </cell>
          <cell r="I11" t="str">
            <v>L</v>
          </cell>
          <cell r="J11">
            <v>24.840000000000003</v>
          </cell>
          <cell r="K11">
            <v>0</v>
          </cell>
        </row>
        <row r="12">
          <cell r="B12">
            <v>28.224999999999994</v>
          </cell>
          <cell r="C12">
            <v>36.799999999999997</v>
          </cell>
          <cell r="D12">
            <v>22.4</v>
          </cell>
          <cell r="E12">
            <v>64.375</v>
          </cell>
          <cell r="F12">
            <v>90</v>
          </cell>
          <cell r="G12">
            <v>32</v>
          </cell>
          <cell r="H12">
            <v>15.840000000000002</v>
          </cell>
          <cell r="I12" t="str">
            <v>NO</v>
          </cell>
          <cell r="J12">
            <v>35.28</v>
          </cell>
          <cell r="K12">
            <v>0</v>
          </cell>
        </row>
        <row r="13">
          <cell r="B13">
            <v>26.762499999999999</v>
          </cell>
          <cell r="C13">
            <v>32.5</v>
          </cell>
          <cell r="D13">
            <v>23.4</v>
          </cell>
          <cell r="E13">
            <v>69.416666666666671</v>
          </cell>
          <cell r="F13">
            <v>87</v>
          </cell>
          <cell r="G13">
            <v>46</v>
          </cell>
          <cell r="H13">
            <v>14.4</v>
          </cell>
          <cell r="I13" t="str">
            <v>NO</v>
          </cell>
          <cell r="J13">
            <v>30.6</v>
          </cell>
          <cell r="K13">
            <v>0</v>
          </cell>
        </row>
        <row r="14">
          <cell r="B14">
            <v>25.262499999999992</v>
          </cell>
          <cell r="C14">
            <v>34.299999999999997</v>
          </cell>
          <cell r="D14">
            <v>21.3</v>
          </cell>
          <cell r="E14">
            <v>78.208333333333329</v>
          </cell>
          <cell r="F14">
            <v>95</v>
          </cell>
          <cell r="G14">
            <v>38</v>
          </cell>
          <cell r="H14">
            <v>19.079999999999998</v>
          </cell>
          <cell r="I14" t="str">
            <v>O</v>
          </cell>
          <cell r="J14">
            <v>44.64</v>
          </cell>
          <cell r="K14">
            <v>6.6</v>
          </cell>
        </row>
        <row r="15">
          <cell r="B15">
            <v>24.225000000000009</v>
          </cell>
          <cell r="C15">
            <v>30.1</v>
          </cell>
          <cell r="D15">
            <v>20.8</v>
          </cell>
          <cell r="E15">
            <v>80.458333333333329</v>
          </cell>
          <cell r="F15">
            <v>96</v>
          </cell>
          <cell r="G15">
            <v>50</v>
          </cell>
          <cell r="H15">
            <v>11.879999999999999</v>
          </cell>
          <cell r="I15" t="str">
            <v>L</v>
          </cell>
          <cell r="J15">
            <v>23.400000000000002</v>
          </cell>
          <cell r="K15">
            <v>5.4</v>
          </cell>
        </row>
        <row r="16">
          <cell r="B16">
            <v>24.4375</v>
          </cell>
          <cell r="C16">
            <v>30.3</v>
          </cell>
          <cell r="D16">
            <v>20.7</v>
          </cell>
          <cell r="E16">
            <v>80.291666666666671</v>
          </cell>
          <cell r="F16">
            <v>97</v>
          </cell>
          <cell r="G16">
            <v>52</v>
          </cell>
          <cell r="H16">
            <v>22.32</v>
          </cell>
          <cell r="I16" t="str">
            <v>O</v>
          </cell>
          <cell r="J16">
            <v>36</v>
          </cell>
          <cell r="K16">
            <v>44.599999999999994</v>
          </cell>
        </row>
        <row r="17">
          <cell r="B17">
            <v>22.245833333333334</v>
          </cell>
          <cell r="C17">
            <v>24.6</v>
          </cell>
          <cell r="D17">
            <v>21</v>
          </cell>
          <cell r="E17">
            <v>93.041666666666671</v>
          </cell>
          <cell r="F17">
            <v>97</v>
          </cell>
          <cell r="G17">
            <v>81</v>
          </cell>
          <cell r="H17">
            <v>10.08</v>
          </cell>
          <cell r="I17" t="str">
            <v>O</v>
          </cell>
          <cell r="J17">
            <v>30.96</v>
          </cell>
          <cell r="K17">
            <v>78.2</v>
          </cell>
        </row>
        <row r="18">
          <cell r="B18">
            <v>22.820833333333329</v>
          </cell>
          <cell r="C18">
            <v>25.9</v>
          </cell>
          <cell r="D18">
            <v>21.5</v>
          </cell>
          <cell r="E18">
            <v>91.208333333333329</v>
          </cell>
          <cell r="F18">
            <v>96</v>
          </cell>
          <cell r="G18">
            <v>74</v>
          </cell>
          <cell r="H18">
            <v>15.120000000000001</v>
          </cell>
          <cell r="I18" t="str">
            <v>NO</v>
          </cell>
          <cell r="J18">
            <v>32.76</v>
          </cell>
          <cell r="K18">
            <v>21.399999999999995</v>
          </cell>
        </row>
        <row r="19">
          <cell r="B19">
            <v>23.5</v>
          </cell>
          <cell r="C19">
            <v>28.9</v>
          </cell>
          <cell r="D19">
            <v>21.7</v>
          </cell>
          <cell r="E19">
            <v>86.583333333333329</v>
          </cell>
          <cell r="F19">
            <v>95</v>
          </cell>
          <cell r="G19">
            <v>64</v>
          </cell>
          <cell r="H19">
            <v>17.28</v>
          </cell>
          <cell r="I19" t="str">
            <v>O</v>
          </cell>
          <cell r="J19">
            <v>49.680000000000007</v>
          </cell>
          <cell r="K19">
            <v>10.400000000000002</v>
          </cell>
        </row>
        <row r="20">
          <cell r="B20">
            <v>24.108333333333331</v>
          </cell>
          <cell r="C20">
            <v>30.3</v>
          </cell>
          <cell r="D20">
            <v>21.4</v>
          </cell>
          <cell r="E20">
            <v>85.666666666666671</v>
          </cell>
          <cell r="F20">
            <v>97</v>
          </cell>
          <cell r="G20">
            <v>57</v>
          </cell>
          <cell r="H20">
            <v>17.28</v>
          </cell>
          <cell r="I20" t="str">
            <v>O</v>
          </cell>
          <cell r="J20">
            <v>32.04</v>
          </cell>
          <cell r="K20">
            <v>4.2</v>
          </cell>
        </row>
        <row r="21">
          <cell r="B21">
            <v>22.966666666666665</v>
          </cell>
          <cell r="C21">
            <v>28</v>
          </cell>
          <cell r="D21">
            <v>20.8</v>
          </cell>
          <cell r="E21">
            <v>91.875</v>
          </cell>
          <cell r="F21">
            <v>97</v>
          </cell>
          <cell r="G21">
            <v>69</v>
          </cell>
          <cell r="H21">
            <v>12.96</v>
          </cell>
          <cell r="I21" t="str">
            <v>N</v>
          </cell>
          <cell r="J21">
            <v>28.44</v>
          </cell>
          <cell r="K21">
            <v>72.800000000000011</v>
          </cell>
        </row>
        <row r="22">
          <cell r="B22">
            <v>23.962500000000002</v>
          </cell>
          <cell r="C22">
            <v>31.6</v>
          </cell>
          <cell r="D22">
            <v>20.3</v>
          </cell>
          <cell r="E22">
            <v>83.75</v>
          </cell>
          <cell r="F22">
            <v>97</v>
          </cell>
          <cell r="G22">
            <v>49</v>
          </cell>
          <cell r="H22">
            <v>16.2</v>
          </cell>
          <cell r="I22" t="str">
            <v>NO</v>
          </cell>
          <cell r="J22">
            <v>33.840000000000003</v>
          </cell>
          <cell r="K22">
            <v>0.8</v>
          </cell>
        </row>
        <row r="23">
          <cell r="B23">
            <v>24.3125</v>
          </cell>
          <cell r="C23">
            <v>30.8</v>
          </cell>
          <cell r="D23">
            <v>21</v>
          </cell>
          <cell r="E23">
            <v>81.375</v>
          </cell>
          <cell r="F23">
            <v>97</v>
          </cell>
          <cell r="G23">
            <v>45</v>
          </cell>
          <cell r="H23">
            <v>14.76</v>
          </cell>
          <cell r="I23" t="str">
            <v>L</v>
          </cell>
          <cell r="J23">
            <v>30.6</v>
          </cell>
          <cell r="K23">
            <v>50.2</v>
          </cell>
        </row>
        <row r="24">
          <cell r="B24">
            <v>23.604166666666661</v>
          </cell>
          <cell r="C24">
            <v>30.4</v>
          </cell>
          <cell r="D24">
            <v>18.899999999999999</v>
          </cell>
          <cell r="E24">
            <v>83.666666666666671</v>
          </cell>
          <cell r="F24">
            <v>98</v>
          </cell>
          <cell r="G24">
            <v>53</v>
          </cell>
          <cell r="H24">
            <v>26.28</v>
          </cell>
          <cell r="I24" t="str">
            <v>L</v>
          </cell>
          <cell r="J24">
            <v>55.440000000000005</v>
          </cell>
          <cell r="K24">
            <v>59.8</v>
          </cell>
        </row>
        <row r="25">
          <cell r="B25">
            <v>22.295833333333331</v>
          </cell>
          <cell r="C25">
            <v>27</v>
          </cell>
          <cell r="D25">
            <v>19.399999999999999</v>
          </cell>
          <cell r="E25">
            <v>85.375</v>
          </cell>
          <cell r="F25">
            <v>98</v>
          </cell>
          <cell r="G25">
            <v>63</v>
          </cell>
          <cell r="H25">
            <v>10.8</v>
          </cell>
          <cell r="I25" t="str">
            <v>N</v>
          </cell>
          <cell r="J25">
            <v>20.88</v>
          </cell>
          <cell r="K25">
            <v>12.399999999999999</v>
          </cell>
        </row>
        <row r="26">
          <cell r="B26">
            <v>22.870833333333337</v>
          </cell>
          <cell r="C26">
            <v>27.8</v>
          </cell>
          <cell r="D26">
            <v>21</v>
          </cell>
          <cell r="E26">
            <v>84.541666666666671</v>
          </cell>
          <cell r="F26">
            <v>96</v>
          </cell>
          <cell r="G26">
            <v>58</v>
          </cell>
          <cell r="H26">
            <v>13.32</v>
          </cell>
          <cell r="I26" t="str">
            <v>L</v>
          </cell>
          <cell r="J26">
            <v>26.28</v>
          </cell>
          <cell r="K26">
            <v>24.6</v>
          </cell>
        </row>
        <row r="27">
          <cell r="B27">
            <v>24.458333333333332</v>
          </cell>
          <cell r="C27">
            <v>31.6</v>
          </cell>
          <cell r="D27">
            <v>20.7</v>
          </cell>
          <cell r="E27">
            <v>79.625</v>
          </cell>
          <cell r="F27">
            <v>97</v>
          </cell>
          <cell r="G27">
            <v>45</v>
          </cell>
          <cell r="H27">
            <v>10.8</v>
          </cell>
          <cell r="I27" t="str">
            <v>NO</v>
          </cell>
          <cell r="J27">
            <v>36</v>
          </cell>
          <cell r="K27">
            <v>2.6</v>
          </cell>
        </row>
        <row r="28">
          <cell r="B28">
            <v>26.049999999999997</v>
          </cell>
          <cell r="C28">
            <v>32.299999999999997</v>
          </cell>
          <cell r="D28">
            <v>20.9</v>
          </cell>
          <cell r="E28">
            <v>70.916666666666671</v>
          </cell>
          <cell r="F28">
            <v>96</v>
          </cell>
          <cell r="G28">
            <v>40</v>
          </cell>
          <cell r="H28">
            <v>17.64</v>
          </cell>
          <cell r="I28" t="str">
            <v>O</v>
          </cell>
          <cell r="J28">
            <v>30.96</v>
          </cell>
          <cell r="K28">
            <v>0</v>
          </cell>
        </row>
        <row r="29">
          <cell r="B29">
            <v>25.354166666666661</v>
          </cell>
          <cell r="C29">
            <v>32.200000000000003</v>
          </cell>
          <cell r="D29">
            <v>21.3</v>
          </cell>
          <cell r="E29">
            <v>78</v>
          </cell>
          <cell r="F29">
            <v>97</v>
          </cell>
          <cell r="G29">
            <v>45</v>
          </cell>
          <cell r="H29">
            <v>21.6</v>
          </cell>
          <cell r="I29" t="str">
            <v>SO</v>
          </cell>
          <cell r="J29">
            <v>41.4</v>
          </cell>
          <cell r="K29">
            <v>21.6</v>
          </cell>
        </row>
        <row r="30">
          <cell r="B30">
            <v>23.058333333333337</v>
          </cell>
          <cell r="C30">
            <v>29.6</v>
          </cell>
          <cell r="D30">
            <v>20.100000000000001</v>
          </cell>
          <cell r="E30">
            <v>87.25</v>
          </cell>
          <cell r="F30">
            <v>97</v>
          </cell>
          <cell r="G30">
            <v>59</v>
          </cell>
          <cell r="H30">
            <v>8.64</v>
          </cell>
          <cell r="I30" t="str">
            <v>O</v>
          </cell>
          <cell r="J30">
            <v>30.96</v>
          </cell>
          <cell r="K30">
            <v>51.20000000000001</v>
          </cell>
        </row>
        <row r="31">
          <cell r="B31">
            <v>23.879166666666659</v>
          </cell>
          <cell r="C31">
            <v>28.9</v>
          </cell>
          <cell r="D31">
            <v>21.2</v>
          </cell>
          <cell r="E31">
            <v>84.166666666666671</v>
          </cell>
          <cell r="F31">
            <v>97</v>
          </cell>
          <cell r="G31">
            <v>57</v>
          </cell>
          <cell r="H31">
            <v>13.32</v>
          </cell>
          <cell r="I31" t="str">
            <v>L</v>
          </cell>
          <cell r="J31">
            <v>20.88</v>
          </cell>
          <cell r="K31">
            <v>4</v>
          </cell>
        </row>
        <row r="32">
          <cell r="B32">
            <v>23.954166666666669</v>
          </cell>
          <cell r="C32">
            <v>31.4</v>
          </cell>
          <cell r="D32">
            <v>20.7</v>
          </cell>
          <cell r="E32">
            <v>83.833333333333329</v>
          </cell>
          <cell r="F32">
            <v>97</v>
          </cell>
          <cell r="G32">
            <v>50</v>
          </cell>
          <cell r="H32">
            <v>16.920000000000002</v>
          </cell>
          <cell r="I32" t="str">
            <v>L</v>
          </cell>
          <cell r="J32">
            <v>37.440000000000005</v>
          </cell>
          <cell r="K32">
            <v>3.2</v>
          </cell>
        </row>
        <row r="33">
          <cell r="B33">
            <v>23.645833333333332</v>
          </cell>
          <cell r="C33">
            <v>29.7</v>
          </cell>
          <cell r="D33">
            <v>20.3</v>
          </cell>
          <cell r="E33">
            <v>81.416666666666671</v>
          </cell>
          <cell r="F33">
            <v>95</v>
          </cell>
          <cell r="G33">
            <v>57</v>
          </cell>
          <cell r="H33">
            <v>15.120000000000001</v>
          </cell>
          <cell r="I33" t="str">
            <v>L</v>
          </cell>
          <cell r="J33">
            <v>31.680000000000003</v>
          </cell>
          <cell r="K33">
            <v>0.60000000000000009</v>
          </cell>
        </row>
        <row r="34">
          <cell r="B34">
            <v>25.670833333333334</v>
          </cell>
          <cell r="C34">
            <v>32.9</v>
          </cell>
          <cell r="D34">
            <v>20.100000000000001</v>
          </cell>
          <cell r="E34">
            <v>73.958333333333329</v>
          </cell>
          <cell r="F34">
            <v>95</v>
          </cell>
          <cell r="G34">
            <v>41</v>
          </cell>
          <cell r="H34">
            <v>16.920000000000002</v>
          </cell>
          <cell r="I34" t="str">
            <v>L</v>
          </cell>
          <cell r="J34">
            <v>43.92</v>
          </cell>
          <cell r="K34">
            <v>1</v>
          </cell>
        </row>
        <row r="35">
          <cell r="B35">
            <v>23.537500000000005</v>
          </cell>
          <cell r="C35">
            <v>27.5</v>
          </cell>
          <cell r="D35">
            <v>20.6</v>
          </cell>
          <cell r="E35">
            <v>79.458333333333329</v>
          </cell>
          <cell r="F35">
            <v>95</v>
          </cell>
          <cell r="G35">
            <v>56</v>
          </cell>
          <cell r="H35">
            <v>14.04</v>
          </cell>
          <cell r="I35" t="str">
            <v>L</v>
          </cell>
          <cell r="J35">
            <v>27.720000000000002</v>
          </cell>
          <cell r="K35">
            <v>1.2000000000000002</v>
          </cell>
        </row>
        <row r="36">
          <cell r="I36" t="str">
            <v>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21.936363636363634</v>
          </cell>
          <cell r="C5">
            <v>24.3</v>
          </cell>
          <cell r="D5">
            <v>20.100000000000001</v>
          </cell>
          <cell r="E5">
            <v>76.818181818181813</v>
          </cell>
          <cell r="F5">
            <v>86</v>
          </cell>
          <cell r="G5">
            <v>66</v>
          </cell>
          <cell r="H5">
            <v>6.84</v>
          </cell>
          <cell r="I5" t="str">
            <v>O</v>
          </cell>
          <cell r="J5">
            <v>13.32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>
            <v>26.3</v>
          </cell>
          <cell r="C7">
            <v>26.6</v>
          </cell>
          <cell r="D7">
            <v>24.9</v>
          </cell>
          <cell r="E7">
            <v>73</v>
          </cell>
          <cell r="F7">
            <v>78</v>
          </cell>
          <cell r="G7">
            <v>72</v>
          </cell>
          <cell r="H7">
            <v>11.879999999999999</v>
          </cell>
          <cell r="I7" t="str">
            <v>O</v>
          </cell>
          <cell r="J7">
            <v>25.2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>
            <v>23.683333333333334</v>
          </cell>
          <cell r="C15">
            <v>27.9</v>
          </cell>
          <cell r="D15">
            <v>20.9</v>
          </cell>
          <cell r="E15">
            <v>78</v>
          </cell>
          <cell r="F15">
            <v>90</v>
          </cell>
          <cell r="G15">
            <v>62</v>
          </cell>
          <cell r="H15">
            <v>17.28</v>
          </cell>
          <cell r="I15" t="str">
            <v>SO</v>
          </cell>
          <cell r="J15">
            <v>36.36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>
            <v>24.369230769230775</v>
          </cell>
          <cell r="C19">
            <v>27.8</v>
          </cell>
          <cell r="D19">
            <v>19.8</v>
          </cell>
          <cell r="E19">
            <v>77.07692307692308</v>
          </cell>
          <cell r="F19">
            <v>92</v>
          </cell>
          <cell r="G19">
            <v>62</v>
          </cell>
          <cell r="H19">
            <v>23.040000000000003</v>
          </cell>
          <cell r="I19" t="str">
            <v>SE</v>
          </cell>
          <cell r="J19">
            <v>46.440000000000005</v>
          </cell>
          <cell r="K19" t="str">
            <v>*</v>
          </cell>
        </row>
        <row r="20">
          <cell r="B20">
            <v>22.762499999999999</v>
          </cell>
          <cell r="C20">
            <v>28</v>
          </cell>
          <cell r="D20">
            <v>20.7</v>
          </cell>
          <cell r="E20">
            <v>84.208333333333329</v>
          </cell>
          <cell r="F20">
            <v>92</v>
          </cell>
          <cell r="G20">
            <v>62</v>
          </cell>
          <cell r="H20">
            <v>21.6</v>
          </cell>
          <cell r="I20" t="str">
            <v>S</v>
          </cell>
          <cell r="J20">
            <v>33.119999999999997</v>
          </cell>
          <cell r="K20" t="str">
            <v>*</v>
          </cell>
        </row>
        <row r="21">
          <cell r="B21">
            <v>21.904166666666669</v>
          </cell>
          <cell r="C21">
            <v>28.6</v>
          </cell>
          <cell r="D21">
            <v>18.399999999999999</v>
          </cell>
          <cell r="E21">
            <v>87.875</v>
          </cell>
          <cell r="F21">
            <v>95</v>
          </cell>
          <cell r="G21">
            <v>58</v>
          </cell>
          <cell r="H21">
            <v>24.48</v>
          </cell>
          <cell r="I21" t="str">
            <v>S</v>
          </cell>
          <cell r="J21">
            <v>57.6</v>
          </cell>
          <cell r="K21">
            <v>47.399999999999991</v>
          </cell>
        </row>
        <row r="22">
          <cell r="B22">
            <v>22.4375</v>
          </cell>
          <cell r="C22">
            <v>28.2</v>
          </cell>
          <cell r="D22">
            <v>19.100000000000001</v>
          </cell>
          <cell r="E22">
            <v>82.708333333333329</v>
          </cell>
          <cell r="F22">
            <v>95</v>
          </cell>
          <cell r="G22">
            <v>59</v>
          </cell>
          <cell r="H22">
            <v>19.440000000000001</v>
          </cell>
          <cell r="I22" t="str">
            <v>S</v>
          </cell>
          <cell r="J22">
            <v>43.2</v>
          </cell>
          <cell r="K22">
            <v>23.4</v>
          </cell>
        </row>
        <row r="23">
          <cell r="B23">
            <v>22.625</v>
          </cell>
          <cell r="C23">
            <v>27.9</v>
          </cell>
          <cell r="D23">
            <v>19.600000000000001</v>
          </cell>
          <cell r="E23">
            <v>81.208333333333329</v>
          </cell>
          <cell r="F23">
            <v>94</v>
          </cell>
          <cell r="G23">
            <v>55</v>
          </cell>
          <cell r="H23">
            <v>12.6</v>
          </cell>
          <cell r="I23" t="str">
            <v>SO</v>
          </cell>
          <cell r="J23">
            <v>28.44</v>
          </cell>
          <cell r="K23">
            <v>0</v>
          </cell>
        </row>
        <row r="24">
          <cell r="B24">
            <v>21.762499999999999</v>
          </cell>
          <cell r="C24">
            <v>29</v>
          </cell>
          <cell r="D24">
            <v>19.3</v>
          </cell>
          <cell r="E24">
            <v>86</v>
          </cell>
          <cell r="F24">
            <v>95</v>
          </cell>
          <cell r="G24">
            <v>55</v>
          </cell>
          <cell r="H24">
            <v>17.28</v>
          </cell>
          <cell r="I24" t="str">
            <v>NO</v>
          </cell>
          <cell r="J24">
            <v>48.96</v>
          </cell>
          <cell r="K24">
            <v>0.8</v>
          </cell>
        </row>
        <row r="25">
          <cell r="B25">
            <v>20.516666666666669</v>
          </cell>
          <cell r="C25">
            <v>24.4</v>
          </cell>
          <cell r="D25">
            <v>18.600000000000001</v>
          </cell>
          <cell r="E25">
            <v>86.875</v>
          </cell>
          <cell r="F25">
            <v>95</v>
          </cell>
          <cell r="G25">
            <v>68</v>
          </cell>
          <cell r="H25">
            <v>13.32</v>
          </cell>
          <cell r="I25" t="str">
            <v>O</v>
          </cell>
          <cell r="J25">
            <v>29.16</v>
          </cell>
          <cell r="K25">
            <v>0.8</v>
          </cell>
        </row>
        <row r="26">
          <cell r="B26">
            <v>21.670833333333338</v>
          </cell>
          <cell r="C26">
            <v>27.7</v>
          </cell>
          <cell r="D26">
            <v>19</v>
          </cell>
          <cell r="E26">
            <v>81.625</v>
          </cell>
          <cell r="F26">
            <v>94</v>
          </cell>
          <cell r="G26">
            <v>50</v>
          </cell>
          <cell r="H26">
            <v>14.04</v>
          </cell>
          <cell r="I26" t="str">
            <v>SO</v>
          </cell>
          <cell r="J26">
            <v>37.080000000000005</v>
          </cell>
          <cell r="K26">
            <v>0.4</v>
          </cell>
        </row>
        <row r="27">
          <cell r="B27">
            <v>21.183333333333334</v>
          </cell>
          <cell r="C27">
            <v>26.9</v>
          </cell>
          <cell r="D27">
            <v>18.100000000000001</v>
          </cell>
          <cell r="E27">
            <v>85.875</v>
          </cell>
          <cell r="F27">
            <v>94</v>
          </cell>
          <cell r="G27">
            <v>63</v>
          </cell>
          <cell r="H27">
            <v>15.48</v>
          </cell>
          <cell r="I27" t="str">
            <v>S</v>
          </cell>
          <cell r="J27">
            <v>33.480000000000004</v>
          </cell>
          <cell r="K27">
            <v>0</v>
          </cell>
        </row>
        <row r="28">
          <cell r="B28">
            <v>23.574999999999999</v>
          </cell>
          <cell r="C28">
            <v>29.7</v>
          </cell>
          <cell r="D28">
            <v>19.399999999999999</v>
          </cell>
          <cell r="E28">
            <v>74.708333333333329</v>
          </cell>
          <cell r="F28">
            <v>94</v>
          </cell>
          <cell r="G28">
            <v>46</v>
          </cell>
          <cell r="H28">
            <v>17.28</v>
          </cell>
          <cell r="I28" t="str">
            <v>S</v>
          </cell>
          <cell r="J28">
            <v>35.28</v>
          </cell>
          <cell r="K28">
            <v>0</v>
          </cell>
        </row>
        <row r="29">
          <cell r="B29">
            <v>23.729166666666661</v>
          </cell>
          <cell r="C29">
            <v>28.9</v>
          </cell>
          <cell r="D29">
            <v>19.600000000000001</v>
          </cell>
          <cell r="E29">
            <v>77.75</v>
          </cell>
          <cell r="F29">
            <v>94</v>
          </cell>
          <cell r="G29">
            <v>58</v>
          </cell>
          <cell r="H29">
            <v>23.759999999999998</v>
          </cell>
          <cell r="I29" t="str">
            <v>S</v>
          </cell>
          <cell r="J29">
            <v>41.04</v>
          </cell>
          <cell r="K29">
            <v>0</v>
          </cell>
        </row>
        <row r="30">
          <cell r="B30">
            <v>21.891666666666666</v>
          </cell>
          <cell r="C30">
            <v>28.6</v>
          </cell>
          <cell r="D30">
            <v>18.8</v>
          </cell>
          <cell r="E30">
            <v>84.666666666666671</v>
          </cell>
          <cell r="F30">
            <v>94</v>
          </cell>
          <cell r="G30">
            <v>56</v>
          </cell>
          <cell r="H30">
            <v>9.3600000000000012</v>
          </cell>
          <cell r="I30" t="str">
            <v>S</v>
          </cell>
          <cell r="J30">
            <v>38.159999999999997</v>
          </cell>
          <cell r="K30">
            <v>0.60000000000000009</v>
          </cell>
        </row>
        <row r="31">
          <cell r="B31">
            <v>22.104166666666668</v>
          </cell>
          <cell r="C31">
            <v>27.1</v>
          </cell>
          <cell r="D31">
            <v>19.899999999999999</v>
          </cell>
          <cell r="E31">
            <v>84.708333333333329</v>
          </cell>
          <cell r="F31">
            <v>95</v>
          </cell>
          <cell r="G31">
            <v>62</v>
          </cell>
          <cell r="H31">
            <v>12.6</v>
          </cell>
          <cell r="I31" t="str">
            <v>O</v>
          </cell>
          <cell r="J31">
            <v>26.28</v>
          </cell>
          <cell r="K31">
            <v>1.2</v>
          </cell>
        </row>
        <row r="32">
          <cell r="B32">
            <v>21.233333333333334</v>
          </cell>
          <cell r="C32">
            <v>25.6</v>
          </cell>
          <cell r="D32">
            <v>18.100000000000001</v>
          </cell>
          <cell r="E32">
            <v>88.583333333333329</v>
          </cell>
          <cell r="F32">
            <v>95</v>
          </cell>
          <cell r="G32">
            <v>71</v>
          </cell>
          <cell r="H32">
            <v>15.840000000000002</v>
          </cell>
          <cell r="I32" t="str">
            <v>NO</v>
          </cell>
          <cell r="J32">
            <v>62.639999999999993</v>
          </cell>
          <cell r="K32">
            <v>0</v>
          </cell>
        </row>
        <row r="33">
          <cell r="B33">
            <v>20.862500000000001</v>
          </cell>
          <cell r="C33">
            <v>25.9</v>
          </cell>
          <cell r="D33">
            <v>18.3</v>
          </cell>
          <cell r="E33">
            <v>86.583333333333329</v>
          </cell>
          <cell r="F33">
            <v>95</v>
          </cell>
          <cell r="G33">
            <v>67</v>
          </cell>
          <cell r="H33">
            <v>18</v>
          </cell>
          <cell r="I33" t="str">
            <v>NO</v>
          </cell>
          <cell r="J33">
            <v>37.800000000000004</v>
          </cell>
          <cell r="K33">
            <v>0</v>
          </cell>
        </row>
        <row r="34">
          <cell r="B34">
            <v>22.341666666666665</v>
          </cell>
          <cell r="C34">
            <v>27</v>
          </cell>
          <cell r="D34">
            <v>19.100000000000001</v>
          </cell>
          <cell r="E34">
            <v>79.583333333333329</v>
          </cell>
          <cell r="F34">
            <v>95</v>
          </cell>
          <cell r="G34">
            <v>59</v>
          </cell>
          <cell r="H34">
            <v>12.96</v>
          </cell>
          <cell r="I34" t="str">
            <v>N</v>
          </cell>
          <cell r="J34">
            <v>28.08</v>
          </cell>
          <cell r="K34">
            <v>0</v>
          </cell>
        </row>
        <row r="35">
          <cell r="B35">
            <v>21.774999999999995</v>
          </cell>
          <cell r="C35">
            <v>26.7</v>
          </cell>
          <cell r="D35">
            <v>18.8</v>
          </cell>
          <cell r="E35">
            <v>82.291666666666671</v>
          </cell>
          <cell r="F35">
            <v>95</v>
          </cell>
          <cell r="G35">
            <v>59</v>
          </cell>
          <cell r="H35">
            <v>13.68</v>
          </cell>
          <cell r="I35" t="str">
            <v>O</v>
          </cell>
          <cell r="J35">
            <v>27.36</v>
          </cell>
          <cell r="K35">
            <v>0</v>
          </cell>
        </row>
        <row r="36">
          <cell r="I36" t="str">
            <v>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28.525000000000002</v>
          </cell>
          <cell r="C5">
            <v>36</v>
          </cell>
          <cell r="D5">
            <v>24.1</v>
          </cell>
          <cell r="E5">
            <v>68.083333333333329</v>
          </cell>
          <cell r="F5">
            <v>90</v>
          </cell>
          <cell r="G5">
            <v>38</v>
          </cell>
          <cell r="H5">
            <v>13.32</v>
          </cell>
          <cell r="I5" t="str">
            <v>N</v>
          </cell>
          <cell r="J5">
            <v>34.56</v>
          </cell>
          <cell r="K5">
            <v>0</v>
          </cell>
        </row>
        <row r="6">
          <cell r="B6">
            <v>27.933333333333334</v>
          </cell>
          <cell r="C6">
            <v>34.4</v>
          </cell>
          <cell r="D6">
            <v>23.4</v>
          </cell>
          <cell r="E6">
            <v>74.125</v>
          </cell>
          <cell r="F6">
            <v>89</v>
          </cell>
          <cell r="G6">
            <v>45</v>
          </cell>
          <cell r="H6">
            <v>15.120000000000001</v>
          </cell>
          <cell r="I6" t="str">
            <v>NE</v>
          </cell>
          <cell r="J6">
            <v>35.28</v>
          </cell>
          <cell r="K6">
            <v>0</v>
          </cell>
        </row>
        <row r="7">
          <cell r="B7">
            <v>26.774999999999995</v>
          </cell>
          <cell r="C7">
            <v>34.4</v>
          </cell>
          <cell r="D7">
            <v>24</v>
          </cell>
          <cell r="E7">
            <v>80.875</v>
          </cell>
          <cell r="F7">
            <v>92</v>
          </cell>
          <cell r="G7">
            <v>43</v>
          </cell>
          <cell r="H7">
            <v>14.76</v>
          </cell>
          <cell r="I7" t="str">
            <v>L</v>
          </cell>
          <cell r="J7">
            <v>46.440000000000005</v>
          </cell>
          <cell r="K7">
            <v>1</v>
          </cell>
        </row>
        <row r="8">
          <cell r="B8">
            <v>28.462500000000002</v>
          </cell>
          <cell r="C8">
            <v>34.5</v>
          </cell>
          <cell r="D8">
            <v>24.6</v>
          </cell>
          <cell r="E8">
            <v>70.833333333333329</v>
          </cell>
          <cell r="F8">
            <v>91</v>
          </cell>
          <cell r="G8">
            <v>44</v>
          </cell>
          <cell r="H8">
            <v>20.88</v>
          </cell>
          <cell r="I8" t="str">
            <v>NO</v>
          </cell>
          <cell r="J8">
            <v>56.519999999999996</v>
          </cell>
          <cell r="K8">
            <v>0</v>
          </cell>
        </row>
        <row r="9">
          <cell r="B9">
            <v>27.45</v>
          </cell>
          <cell r="C9">
            <v>33.200000000000003</v>
          </cell>
          <cell r="D9">
            <v>24.2</v>
          </cell>
          <cell r="E9">
            <v>73.166666666666671</v>
          </cell>
          <cell r="F9">
            <v>87</v>
          </cell>
          <cell r="G9">
            <v>51</v>
          </cell>
          <cell r="H9">
            <v>13.32</v>
          </cell>
          <cell r="I9" t="str">
            <v>L</v>
          </cell>
          <cell r="J9">
            <v>75.960000000000008</v>
          </cell>
          <cell r="K9">
            <v>0</v>
          </cell>
        </row>
        <row r="10">
          <cell r="B10">
            <v>28.729166666666671</v>
          </cell>
          <cell r="C10">
            <v>35.200000000000003</v>
          </cell>
          <cell r="D10">
            <v>24.7</v>
          </cell>
          <cell r="E10">
            <v>67.125</v>
          </cell>
          <cell r="F10">
            <v>84</v>
          </cell>
          <cell r="G10">
            <v>41</v>
          </cell>
          <cell r="H10">
            <v>14.4</v>
          </cell>
          <cell r="I10" t="str">
            <v>L</v>
          </cell>
          <cell r="J10">
            <v>28.8</v>
          </cell>
          <cell r="K10">
            <v>0</v>
          </cell>
        </row>
        <row r="11">
          <cell r="B11">
            <v>29.691666666666666</v>
          </cell>
          <cell r="C11">
            <v>35.1</v>
          </cell>
          <cell r="D11">
            <v>25.2</v>
          </cell>
          <cell r="E11">
            <v>63.5</v>
          </cell>
          <cell r="F11">
            <v>80</v>
          </cell>
          <cell r="G11">
            <v>41</v>
          </cell>
          <cell r="H11">
            <v>10.44</v>
          </cell>
          <cell r="I11" t="str">
            <v>L</v>
          </cell>
          <cell r="J11">
            <v>27.720000000000002</v>
          </cell>
          <cell r="K11">
            <v>0</v>
          </cell>
        </row>
        <row r="12">
          <cell r="B12">
            <v>30.954166666666666</v>
          </cell>
          <cell r="C12">
            <v>36.4</v>
          </cell>
          <cell r="D12">
            <v>26.7</v>
          </cell>
          <cell r="E12">
            <v>58.916666666666664</v>
          </cell>
          <cell r="F12">
            <v>79</v>
          </cell>
          <cell r="G12">
            <v>36</v>
          </cell>
          <cell r="H12">
            <v>12.24</v>
          </cell>
          <cell r="I12" t="str">
            <v>L</v>
          </cell>
          <cell r="J12">
            <v>31.319999999999997</v>
          </cell>
          <cell r="K12">
            <v>0</v>
          </cell>
        </row>
        <row r="13">
          <cell r="B13">
            <v>30.674999999999997</v>
          </cell>
          <cell r="C13">
            <v>36.799999999999997</v>
          </cell>
          <cell r="D13">
            <v>26.6</v>
          </cell>
          <cell r="E13">
            <v>58.875</v>
          </cell>
          <cell r="F13">
            <v>73</v>
          </cell>
          <cell r="G13">
            <v>36</v>
          </cell>
          <cell r="H13">
            <v>15.48</v>
          </cell>
          <cell r="I13" t="str">
            <v>N</v>
          </cell>
          <cell r="J13">
            <v>36.36</v>
          </cell>
          <cell r="K13">
            <v>0</v>
          </cell>
        </row>
        <row r="14">
          <cell r="B14">
            <v>29.920833333333334</v>
          </cell>
          <cell r="C14">
            <v>35.5</v>
          </cell>
          <cell r="D14">
            <v>26.2</v>
          </cell>
          <cell r="E14">
            <v>62.208333333333336</v>
          </cell>
          <cell r="F14">
            <v>77</v>
          </cell>
          <cell r="G14">
            <v>39</v>
          </cell>
          <cell r="H14">
            <v>17.28</v>
          </cell>
          <cell r="I14" t="str">
            <v>NO</v>
          </cell>
          <cell r="J14">
            <v>53.28</v>
          </cell>
          <cell r="K14">
            <v>0.2</v>
          </cell>
        </row>
        <row r="15">
          <cell r="B15">
            <v>30.604166666666668</v>
          </cell>
          <cell r="C15">
            <v>36.700000000000003</v>
          </cell>
          <cell r="D15">
            <v>26.3</v>
          </cell>
          <cell r="E15">
            <v>60.25</v>
          </cell>
          <cell r="F15">
            <v>84</v>
          </cell>
          <cell r="G15">
            <v>35</v>
          </cell>
          <cell r="H15">
            <v>15.120000000000001</v>
          </cell>
          <cell r="I15" t="str">
            <v>O</v>
          </cell>
          <cell r="J15">
            <v>29.880000000000003</v>
          </cell>
          <cell r="K15">
            <v>0</v>
          </cell>
        </row>
        <row r="16">
          <cell r="B16">
            <v>27.612500000000001</v>
          </cell>
          <cell r="C16">
            <v>35.6</v>
          </cell>
          <cell r="D16">
            <v>23.1</v>
          </cell>
          <cell r="E16">
            <v>73.708333333333329</v>
          </cell>
          <cell r="F16">
            <v>94</v>
          </cell>
          <cell r="G16">
            <v>42</v>
          </cell>
          <cell r="H16">
            <v>21.6</v>
          </cell>
          <cell r="I16" t="str">
            <v>O</v>
          </cell>
          <cell r="J16">
            <v>53.64</v>
          </cell>
          <cell r="K16">
            <v>0</v>
          </cell>
        </row>
        <row r="17">
          <cell r="B17">
            <v>27.154166666666669</v>
          </cell>
          <cell r="C17">
            <v>34.299999999999997</v>
          </cell>
          <cell r="D17">
            <v>23.8</v>
          </cell>
          <cell r="E17">
            <v>76.625</v>
          </cell>
          <cell r="F17">
            <v>92</v>
          </cell>
          <cell r="G17">
            <v>46</v>
          </cell>
          <cell r="H17">
            <v>8.2799999999999994</v>
          </cell>
          <cell r="I17" t="str">
            <v>SE</v>
          </cell>
          <cell r="J17">
            <v>18.720000000000002</v>
          </cell>
          <cell r="K17">
            <v>0</v>
          </cell>
        </row>
        <row r="18">
          <cell r="B18">
            <v>29.575000000000003</v>
          </cell>
          <cell r="C18">
            <v>35.200000000000003</v>
          </cell>
          <cell r="D18">
            <v>25.8</v>
          </cell>
          <cell r="E18">
            <v>67.583333333333329</v>
          </cell>
          <cell r="F18">
            <v>81</v>
          </cell>
          <cell r="G18">
            <v>39</v>
          </cell>
          <cell r="H18">
            <v>15.48</v>
          </cell>
          <cell r="I18" t="str">
            <v>NO</v>
          </cell>
          <cell r="J18">
            <v>32.4</v>
          </cell>
          <cell r="K18">
            <v>0</v>
          </cell>
        </row>
        <row r="19">
          <cell r="B19">
            <v>29.458333333333332</v>
          </cell>
          <cell r="C19">
            <v>34.700000000000003</v>
          </cell>
          <cell r="D19">
            <v>25.4</v>
          </cell>
          <cell r="E19">
            <v>67.958333333333329</v>
          </cell>
          <cell r="F19">
            <v>86</v>
          </cell>
          <cell r="G19">
            <v>42</v>
          </cell>
          <cell r="H19">
            <v>9.3600000000000012</v>
          </cell>
          <cell r="I19" t="str">
            <v>NO</v>
          </cell>
          <cell r="J19">
            <v>25.56</v>
          </cell>
          <cell r="K19">
            <v>0</v>
          </cell>
        </row>
        <row r="20">
          <cell r="B20">
            <v>29.69583333333334</v>
          </cell>
          <cell r="C20">
            <v>36.1</v>
          </cell>
          <cell r="D20">
            <v>25.4</v>
          </cell>
          <cell r="E20">
            <v>66.541666666666671</v>
          </cell>
          <cell r="F20">
            <v>83</v>
          </cell>
          <cell r="G20">
            <v>38</v>
          </cell>
          <cell r="H20">
            <v>19.440000000000001</v>
          </cell>
          <cell r="I20" t="str">
            <v>NO</v>
          </cell>
          <cell r="J20">
            <v>34.56</v>
          </cell>
          <cell r="K20">
            <v>0</v>
          </cell>
        </row>
        <row r="21">
          <cell r="B21">
            <v>29</v>
          </cell>
          <cell r="C21">
            <v>35.5</v>
          </cell>
          <cell r="D21">
            <v>23.3</v>
          </cell>
          <cell r="E21">
            <v>72.125</v>
          </cell>
          <cell r="F21">
            <v>93</v>
          </cell>
          <cell r="G21">
            <v>44</v>
          </cell>
          <cell r="H21">
            <v>13.68</v>
          </cell>
          <cell r="I21" t="str">
            <v>O</v>
          </cell>
          <cell r="J21">
            <v>73.8</v>
          </cell>
          <cell r="K21">
            <v>0</v>
          </cell>
        </row>
        <row r="22">
          <cell r="B22">
            <v>28.108333333333331</v>
          </cell>
          <cell r="C22">
            <v>34</v>
          </cell>
          <cell r="D22">
            <v>24</v>
          </cell>
          <cell r="E22">
            <v>75.083333333333329</v>
          </cell>
          <cell r="F22">
            <v>92</v>
          </cell>
          <cell r="G22">
            <v>45</v>
          </cell>
          <cell r="H22">
            <v>18</v>
          </cell>
          <cell r="I22" t="str">
            <v>NO</v>
          </cell>
          <cell r="J22">
            <v>48.24</v>
          </cell>
          <cell r="K22">
            <v>0</v>
          </cell>
        </row>
        <row r="23">
          <cell r="B23">
            <v>28.316666666666663</v>
          </cell>
          <cell r="C23">
            <v>33.6</v>
          </cell>
          <cell r="D23">
            <v>23.4</v>
          </cell>
          <cell r="E23">
            <v>71.041666666666671</v>
          </cell>
          <cell r="F23">
            <v>91</v>
          </cell>
          <cell r="G23">
            <v>47</v>
          </cell>
          <cell r="H23">
            <v>14.4</v>
          </cell>
          <cell r="I23" t="str">
            <v>L</v>
          </cell>
          <cell r="J23">
            <v>40.680000000000007</v>
          </cell>
          <cell r="K23">
            <v>0</v>
          </cell>
        </row>
        <row r="24">
          <cell r="B24">
            <v>26.812500000000004</v>
          </cell>
          <cell r="C24">
            <v>32.200000000000003</v>
          </cell>
          <cell r="D24">
            <v>23.8</v>
          </cell>
          <cell r="E24">
            <v>76.958333333333329</v>
          </cell>
          <cell r="F24">
            <v>92</v>
          </cell>
          <cell r="G24">
            <v>52</v>
          </cell>
          <cell r="H24">
            <v>16.559999999999999</v>
          </cell>
          <cell r="I24" t="str">
            <v>L</v>
          </cell>
          <cell r="J24">
            <v>46.800000000000004</v>
          </cell>
          <cell r="K24">
            <v>0</v>
          </cell>
        </row>
        <row r="25">
          <cell r="B25">
            <v>24.908333333333331</v>
          </cell>
          <cell r="C25">
            <v>30.6</v>
          </cell>
          <cell r="D25">
            <v>21.4</v>
          </cell>
          <cell r="E25">
            <v>86</v>
          </cell>
          <cell r="F25">
            <v>94</v>
          </cell>
          <cell r="G25">
            <v>61</v>
          </cell>
          <cell r="H25">
            <v>19.440000000000001</v>
          </cell>
          <cell r="I25" t="str">
            <v>L</v>
          </cell>
          <cell r="J25">
            <v>50.4</v>
          </cell>
          <cell r="K25">
            <v>0</v>
          </cell>
        </row>
        <row r="26">
          <cell r="B26">
            <v>26.000000000000004</v>
          </cell>
          <cell r="C26">
            <v>32.700000000000003</v>
          </cell>
          <cell r="D26">
            <v>22.5</v>
          </cell>
          <cell r="E26">
            <v>77.791666666666671</v>
          </cell>
          <cell r="F26">
            <v>92</v>
          </cell>
          <cell r="G26">
            <v>49</v>
          </cell>
          <cell r="H26">
            <v>9.7200000000000006</v>
          </cell>
          <cell r="I26" t="str">
            <v>L</v>
          </cell>
          <cell r="J26">
            <v>21.96</v>
          </cell>
          <cell r="K26">
            <v>0</v>
          </cell>
        </row>
        <row r="27">
          <cell r="B27">
            <v>27.025000000000002</v>
          </cell>
          <cell r="C27">
            <v>33.5</v>
          </cell>
          <cell r="D27">
            <v>23.7</v>
          </cell>
          <cell r="E27">
            <v>77.958333333333329</v>
          </cell>
          <cell r="F27">
            <v>92</v>
          </cell>
          <cell r="G27">
            <v>47</v>
          </cell>
          <cell r="H27">
            <v>12.24</v>
          </cell>
          <cell r="I27" t="str">
            <v>NE</v>
          </cell>
          <cell r="J27">
            <v>29.880000000000003</v>
          </cell>
          <cell r="K27">
            <v>0</v>
          </cell>
        </row>
        <row r="28">
          <cell r="B28">
            <v>26.612500000000001</v>
          </cell>
          <cell r="C28">
            <v>32.200000000000003</v>
          </cell>
          <cell r="D28">
            <v>23.7</v>
          </cell>
          <cell r="E28">
            <v>77.916666666666671</v>
          </cell>
          <cell r="F28">
            <v>92</v>
          </cell>
          <cell r="G28">
            <v>56</v>
          </cell>
          <cell r="H28">
            <v>13.32</v>
          </cell>
          <cell r="I28" t="str">
            <v>N</v>
          </cell>
          <cell r="J28">
            <v>45</v>
          </cell>
          <cell r="K28">
            <v>0</v>
          </cell>
        </row>
        <row r="29">
          <cell r="B29">
            <v>26.879166666666663</v>
          </cell>
          <cell r="C29">
            <v>32.9</v>
          </cell>
          <cell r="D29">
            <v>24</v>
          </cell>
          <cell r="E29">
            <v>78.083333333333329</v>
          </cell>
          <cell r="F29">
            <v>92</v>
          </cell>
          <cell r="G29">
            <v>49</v>
          </cell>
          <cell r="H29">
            <v>9</v>
          </cell>
          <cell r="I29" t="str">
            <v>NO</v>
          </cell>
          <cell r="J29">
            <v>23.400000000000002</v>
          </cell>
          <cell r="K29">
            <v>0</v>
          </cell>
        </row>
        <row r="30">
          <cell r="B30">
            <v>26.658333333333328</v>
          </cell>
          <cell r="C30">
            <v>32.5</v>
          </cell>
          <cell r="D30">
            <v>22.1</v>
          </cell>
          <cell r="E30">
            <v>79.208333333333329</v>
          </cell>
          <cell r="F30">
            <v>94</v>
          </cell>
          <cell r="G30">
            <v>49</v>
          </cell>
          <cell r="H30">
            <v>28.08</v>
          </cell>
          <cell r="I30" t="str">
            <v>L</v>
          </cell>
          <cell r="J30">
            <v>63</v>
          </cell>
          <cell r="K30">
            <v>0</v>
          </cell>
        </row>
        <row r="31">
          <cell r="B31">
            <v>27.174999999999994</v>
          </cell>
          <cell r="C31">
            <v>31.8</v>
          </cell>
          <cell r="D31">
            <v>23.2</v>
          </cell>
          <cell r="E31">
            <v>51.458333333333336</v>
          </cell>
          <cell r="F31">
            <v>89</v>
          </cell>
          <cell r="G31">
            <v>25</v>
          </cell>
          <cell r="H31">
            <v>14.76</v>
          </cell>
          <cell r="I31" t="str">
            <v>SO</v>
          </cell>
          <cell r="J31">
            <v>41.76</v>
          </cell>
          <cell r="K31">
            <v>0</v>
          </cell>
        </row>
        <row r="32">
          <cell r="B32">
            <v>26.216666666666672</v>
          </cell>
          <cell r="C32">
            <v>33</v>
          </cell>
          <cell r="D32">
            <v>18.5</v>
          </cell>
          <cell r="E32">
            <v>53</v>
          </cell>
          <cell r="F32">
            <v>86</v>
          </cell>
          <cell r="G32">
            <v>29</v>
          </cell>
          <cell r="H32">
            <v>9.3600000000000012</v>
          </cell>
          <cell r="I32" t="str">
            <v>NO</v>
          </cell>
          <cell r="J32">
            <v>19.440000000000001</v>
          </cell>
          <cell r="K32">
            <v>0</v>
          </cell>
        </row>
        <row r="33">
          <cell r="B33">
            <v>26.383333333333336</v>
          </cell>
          <cell r="C33">
            <v>32.799999999999997</v>
          </cell>
          <cell r="D33">
            <v>23.4</v>
          </cell>
          <cell r="E33">
            <v>72.458333333333329</v>
          </cell>
          <cell r="F33">
            <v>89</v>
          </cell>
          <cell r="G33">
            <v>44</v>
          </cell>
          <cell r="H33">
            <v>21.6</v>
          </cell>
          <cell r="I33" t="str">
            <v>SE</v>
          </cell>
          <cell r="J33">
            <v>52.2</v>
          </cell>
          <cell r="K33">
            <v>0</v>
          </cell>
        </row>
        <row r="34">
          <cell r="B34">
            <v>26.895833333333332</v>
          </cell>
          <cell r="C34">
            <v>33.299999999999997</v>
          </cell>
          <cell r="D34">
            <v>23.8</v>
          </cell>
          <cell r="E34">
            <v>75.916666666666671</v>
          </cell>
          <cell r="F34">
            <v>91</v>
          </cell>
          <cell r="G34">
            <v>47</v>
          </cell>
          <cell r="H34">
            <v>14.04</v>
          </cell>
          <cell r="I34" t="str">
            <v>L</v>
          </cell>
          <cell r="J34">
            <v>50.04</v>
          </cell>
          <cell r="K34">
            <v>0</v>
          </cell>
        </row>
        <row r="35">
          <cell r="B35">
            <v>27.812499999999989</v>
          </cell>
          <cell r="C35">
            <v>33.799999999999997</v>
          </cell>
          <cell r="D35">
            <v>24.5</v>
          </cell>
          <cell r="E35">
            <v>72.166666666666671</v>
          </cell>
          <cell r="F35">
            <v>86</v>
          </cell>
          <cell r="G35">
            <v>45</v>
          </cell>
          <cell r="H35">
            <v>13.68</v>
          </cell>
          <cell r="I35" t="str">
            <v>L</v>
          </cell>
          <cell r="J35">
            <v>38.519999999999996</v>
          </cell>
          <cell r="K35">
            <v>0</v>
          </cell>
        </row>
        <row r="36">
          <cell r="I36" t="str">
            <v>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4"/>
  <sheetViews>
    <sheetView tabSelected="1" zoomScale="90" zoomScaleNormal="90" workbookViewId="0">
      <selection activeCell="AJ20" sqref="AJ20"/>
    </sheetView>
  </sheetViews>
  <sheetFormatPr defaultRowHeight="12.75" x14ac:dyDescent="0.2"/>
  <cols>
    <col min="1" max="1" width="19.140625" style="2" bestFit="1" customWidth="1"/>
    <col min="2" max="32" width="5.42578125" style="2" customWidth="1"/>
    <col min="33" max="33" width="6.5703125" style="9" bestFit="1" customWidth="1"/>
    <col min="34" max="34" width="9.140625" style="1"/>
  </cols>
  <sheetData>
    <row r="1" spans="1:36" ht="20.100000000000001" customHeight="1" x14ac:dyDescent="0.2">
      <c r="A1" s="126" t="s">
        <v>22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</row>
    <row r="2" spans="1:36" s="4" customFormat="1" ht="20.100000000000001" customHeight="1" x14ac:dyDescent="0.2">
      <c r="A2" s="127" t="s">
        <v>21</v>
      </c>
      <c r="B2" s="128" t="s">
        <v>133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7"/>
    </row>
    <row r="3" spans="1:36" s="5" customFormat="1" ht="20.100000000000001" customHeight="1" x14ac:dyDescent="0.2">
      <c r="A3" s="127"/>
      <c r="B3" s="125">
        <v>1</v>
      </c>
      <c r="C3" s="125">
        <f>SUM(B3+1)</f>
        <v>2</v>
      </c>
      <c r="D3" s="125">
        <f t="shared" ref="D3:AD3" si="0">SUM(C3+1)</f>
        <v>3</v>
      </c>
      <c r="E3" s="125">
        <f t="shared" si="0"/>
        <v>4</v>
      </c>
      <c r="F3" s="125">
        <f t="shared" si="0"/>
        <v>5</v>
      </c>
      <c r="G3" s="125">
        <f t="shared" si="0"/>
        <v>6</v>
      </c>
      <c r="H3" s="125">
        <f t="shared" si="0"/>
        <v>7</v>
      </c>
      <c r="I3" s="125">
        <f t="shared" si="0"/>
        <v>8</v>
      </c>
      <c r="J3" s="125">
        <f t="shared" si="0"/>
        <v>9</v>
      </c>
      <c r="K3" s="125">
        <f t="shared" si="0"/>
        <v>10</v>
      </c>
      <c r="L3" s="125">
        <f t="shared" si="0"/>
        <v>11</v>
      </c>
      <c r="M3" s="125">
        <f t="shared" si="0"/>
        <v>12</v>
      </c>
      <c r="N3" s="125">
        <f t="shared" si="0"/>
        <v>13</v>
      </c>
      <c r="O3" s="125">
        <f t="shared" si="0"/>
        <v>14</v>
      </c>
      <c r="P3" s="125">
        <f t="shared" si="0"/>
        <v>15</v>
      </c>
      <c r="Q3" s="125">
        <f t="shared" si="0"/>
        <v>16</v>
      </c>
      <c r="R3" s="125">
        <f t="shared" si="0"/>
        <v>17</v>
      </c>
      <c r="S3" s="125">
        <f t="shared" si="0"/>
        <v>18</v>
      </c>
      <c r="T3" s="125">
        <f t="shared" si="0"/>
        <v>19</v>
      </c>
      <c r="U3" s="125">
        <f t="shared" si="0"/>
        <v>20</v>
      </c>
      <c r="V3" s="125">
        <f t="shared" si="0"/>
        <v>21</v>
      </c>
      <c r="W3" s="125">
        <f t="shared" si="0"/>
        <v>22</v>
      </c>
      <c r="X3" s="125">
        <f t="shared" si="0"/>
        <v>23</v>
      </c>
      <c r="Y3" s="125">
        <f t="shared" si="0"/>
        <v>24</v>
      </c>
      <c r="Z3" s="125">
        <f t="shared" si="0"/>
        <v>25</v>
      </c>
      <c r="AA3" s="125">
        <f t="shared" si="0"/>
        <v>26</v>
      </c>
      <c r="AB3" s="125">
        <f t="shared" si="0"/>
        <v>27</v>
      </c>
      <c r="AC3" s="125">
        <f t="shared" si="0"/>
        <v>28</v>
      </c>
      <c r="AD3" s="125">
        <f t="shared" si="0"/>
        <v>29</v>
      </c>
      <c r="AE3" s="125">
        <v>30</v>
      </c>
      <c r="AF3" s="125">
        <v>31</v>
      </c>
      <c r="AG3" s="32" t="s">
        <v>40</v>
      </c>
      <c r="AH3" s="8"/>
    </row>
    <row r="4" spans="1:36" s="5" customFormat="1" ht="20.100000000000001" customHeight="1" x14ac:dyDescent="0.2">
      <c r="A4" s="127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32" t="s">
        <v>39</v>
      </c>
      <c r="AH4" s="8"/>
    </row>
    <row r="5" spans="1:36" s="5" customFormat="1" ht="20.100000000000001" customHeight="1" x14ac:dyDescent="0.2">
      <c r="A5" s="15" t="s">
        <v>47</v>
      </c>
      <c r="B5" s="16">
        <f>[1]Janeiro!$B$5</f>
        <v>26.137500000000003</v>
      </c>
      <c r="C5" s="16">
        <f>[1]Janeiro!$B$6</f>
        <v>25.083333333333339</v>
      </c>
      <c r="D5" s="16">
        <f>[1]Janeiro!$B$7</f>
        <v>26.025000000000002</v>
      </c>
      <c r="E5" s="16">
        <f>[1]Janeiro!$B$8</f>
        <v>26.020833333333329</v>
      </c>
      <c r="F5" s="16">
        <f>[1]Janeiro!$B$9</f>
        <v>26.158333333333342</v>
      </c>
      <c r="G5" s="16">
        <f>[1]Janeiro!$B$10</f>
        <v>27.566666666666666</v>
      </c>
      <c r="H5" s="16">
        <f>[1]Janeiro!$B$11</f>
        <v>27.608333333333338</v>
      </c>
      <c r="I5" s="16">
        <f>[1]Janeiro!$B$12</f>
        <v>30.066666666666666</v>
      </c>
      <c r="J5" s="16">
        <f>[1]Janeiro!$B$13</f>
        <v>26.316666666666674</v>
      </c>
      <c r="K5" s="16">
        <f>[1]Janeiro!$B$14</f>
        <v>26.937499999999996</v>
      </c>
      <c r="L5" s="16">
        <f>[1]Janeiro!$B$15</f>
        <v>28.55</v>
      </c>
      <c r="M5" s="16">
        <f>[1]Janeiro!$B$16</f>
        <v>26.895833333333332</v>
      </c>
      <c r="N5" s="16">
        <f>[1]Janeiro!$B$17</f>
        <v>26.012499999999999</v>
      </c>
      <c r="O5" s="16">
        <f>[1]Janeiro!$B$18</f>
        <v>27.187499999999996</v>
      </c>
      <c r="P5" s="16">
        <f>[1]Janeiro!$B$19</f>
        <v>27.204166666666666</v>
      </c>
      <c r="Q5" s="16">
        <f>[1]Janeiro!$B$20</f>
        <v>25.400000000000002</v>
      </c>
      <c r="R5" s="16">
        <f>[1]Janeiro!$B$21</f>
        <v>25.549999999999994</v>
      </c>
      <c r="S5" s="16">
        <f>[1]Janeiro!$B$22</f>
        <v>24.870833333333334</v>
      </c>
      <c r="T5" s="16">
        <f>[1]Janeiro!$B$23</f>
        <v>24.983333333333338</v>
      </c>
      <c r="U5" s="16">
        <f>[1]Janeiro!$B$24</f>
        <v>24.9375</v>
      </c>
      <c r="V5" s="16">
        <f>[1]Janeiro!$B$25</f>
        <v>24.304166666666671</v>
      </c>
      <c r="W5" s="16">
        <f>[1]Janeiro!$B$26</f>
        <v>24.212500000000002</v>
      </c>
      <c r="X5" s="16">
        <f>[1]Janeiro!$B$27</f>
        <v>24.774999999999999</v>
      </c>
      <c r="Y5" s="16">
        <f>[1]Janeiro!$B$28</f>
        <v>26.900000000000006</v>
      </c>
      <c r="Z5" s="16">
        <f>[1]Janeiro!$B$29</f>
        <v>24.845833333333331</v>
      </c>
      <c r="AA5" s="16">
        <f>[1]Janeiro!$B$30</f>
        <v>25.554166666666674</v>
      </c>
      <c r="AB5" s="16">
        <f>[1]Janeiro!$B$31</f>
        <v>25.487499999999997</v>
      </c>
      <c r="AC5" s="16">
        <f>[1]Janeiro!$B$32</f>
        <v>24.375</v>
      </c>
      <c r="AD5" s="16">
        <f>[1]Janeiro!$B$33</f>
        <v>22.966666666666665</v>
      </c>
      <c r="AE5" s="16">
        <f>[1]Janeiro!$B$34</f>
        <v>23.874999999999996</v>
      </c>
      <c r="AF5" s="16">
        <f>[1]Janeiro!$B$35</f>
        <v>24.191666666666666</v>
      </c>
      <c r="AG5" s="33">
        <f>AVERAGE(B5:AF5)</f>
        <v>25.838709677419356</v>
      </c>
      <c r="AH5" s="8"/>
    </row>
    <row r="6" spans="1:36" ht="17.100000000000001" customHeight="1" x14ac:dyDescent="0.2">
      <c r="A6" s="15" t="s">
        <v>0</v>
      </c>
      <c r="B6" s="17">
        <f>[2]Janeiro!$B$5</f>
        <v>25.195833333333329</v>
      </c>
      <c r="C6" s="17">
        <f>[2]Janeiro!$B$6</f>
        <v>25.912500000000005</v>
      </c>
      <c r="D6" s="17">
        <f>[2]Janeiro!$B$7</f>
        <v>24.316666666666666</v>
      </c>
      <c r="E6" s="17">
        <f>[2]Janeiro!$B$8</f>
        <v>26.179166666666664</v>
      </c>
      <c r="F6" s="17">
        <f>[2]Janeiro!$B$9</f>
        <v>24.783333333333335</v>
      </c>
      <c r="G6" s="17">
        <f>[2]Janeiro!$B$10</f>
        <v>24.816666666666663</v>
      </c>
      <c r="H6" s="17">
        <f>[2]Janeiro!$B$11</f>
        <v>25.158333333333331</v>
      </c>
      <c r="I6" s="17">
        <f>[2]Janeiro!$B$12</f>
        <v>27.008333333333329</v>
      </c>
      <c r="J6" s="17">
        <f>[2]Janeiro!$B$13</f>
        <v>28.408333333333331</v>
      </c>
      <c r="K6" s="17">
        <f>[2]Janeiro!$B$14</f>
        <v>27.504166666666663</v>
      </c>
      <c r="L6" s="17">
        <f>[2]Janeiro!$B$15</f>
        <v>25.358333333333331</v>
      </c>
      <c r="M6" s="17">
        <f>[2]Janeiro!$B$16</f>
        <v>24.283333333333335</v>
      </c>
      <c r="N6" s="17">
        <f>[2]Janeiro!$B$17</f>
        <v>25.254166666666666</v>
      </c>
      <c r="O6" s="17">
        <f>[2]Janeiro!$B$18</f>
        <v>26.695833333333329</v>
      </c>
      <c r="P6" s="17">
        <f>[2]Janeiro!$B$19</f>
        <v>26.666666666666668</v>
      </c>
      <c r="Q6" s="17">
        <f>[2]Janeiro!$B$20</f>
        <v>25.079166666666666</v>
      </c>
      <c r="R6" s="17">
        <f>[2]Janeiro!$B$21</f>
        <v>25.454166666666669</v>
      </c>
      <c r="S6" s="17">
        <f>[2]Janeiro!$B$22</f>
        <v>24.954166666666662</v>
      </c>
      <c r="T6" s="17">
        <f>[2]Janeiro!$B$23</f>
        <v>26.120833333333326</v>
      </c>
      <c r="U6" s="17">
        <f>[2]Janeiro!$B$24</f>
        <v>24.845833333333331</v>
      </c>
      <c r="V6" s="17">
        <f>[2]Janeiro!$B$25</f>
        <v>25.866666666666671</v>
      </c>
      <c r="W6" s="17">
        <f>[2]Janeiro!$B$26</f>
        <v>24.429166666666671</v>
      </c>
      <c r="X6" s="17">
        <f>[2]Janeiro!$B$27</f>
        <v>23.74166666666666</v>
      </c>
      <c r="Y6" s="17">
        <f>[2]Janeiro!$B$28</f>
        <v>24.900000000000006</v>
      </c>
      <c r="Z6" s="17">
        <f>[2]Janeiro!$B$29</f>
        <v>24.849999999999998</v>
      </c>
      <c r="AA6" s="17">
        <f>[2]Janeiro!$B$30</f>
        <v>24.804166666666671</v>
      </c>
      <c r="AB6" s="17">
        <f>[2]Janeiro!$B$31</f>
        <v>22.066666666666666</v>
      </c>
      <c r="AC6" s="17">
        <f>[2]Janeiro!$B$32</f>
        <v>23.104166666666661</v>
      </c>
      <c r="AD6" s="17">
        <f>[2]Janeiro!$B$33</f>
        <v>24.812499999999996</v>
      </c>
      <c r="AE6" s="17">
        <f>[2]Janeiro!$B$34</f>
        <v>25.283333333333331</v>
      </c>
      <c r="AF6" s="17">
        <f>[2]Janeiro!$B$35</f>
        <v>22.375</v>
      </c>
      <c r="AG6" s="29">
        <f t="shared" ref="AG6:AG19" si="1">AVERAGE(B6:AF6)</f>
        <v>25.168682795698924</v>
      </c>
    </row>
    <row r="7" spans="1:36" ht="17.100000000000001" customHeight="1" x14ac:dyDescent="0.2">
      <c r="A7" s="15" t="s">
        <v>1</v>
      </c>
      <c r="B7" s="17">
        <f>[3]Janeiro!$B$5</f>
        <v>27.824999999999999</v>
      </c>
      <c r="C7" s="17">
        <f>[3]Janeiro!$B$6</f>
        <v>28.462500000000002</v>
      </c>
      <c r="D7" s="17">
        <f>[3]Janeiro!$B$7</f>
        <v>26.291666666666668</v>
      </c>
      <c r="E7" s="17">
        <f>[3]Janeiro!$B$8</f>
        <v>27.129166666666663</v>
      </c>
      <c r="F7" s="17">
        <f>[3]Janeiro!$B$9</f>
        <v>26.745833333333326</v>
      </c>
      <c r="G7" s="17">
        <f>[3]Janeiro!$B$10</f>
        <v>27.9375</v>
      </c>
      <c r="H7" s="17">
        <f>[3]Janeiro!$B$11</f>
        <v>28.504166666666666</v>
      </c>
      <c r="I7" s="17">
        <f>[3]Janeiro!$B$12</f>
        <v>29.704166666666662</v>
      </c>
      <c r="J7" s="17">
        <f>[3]Janeiro!$B$13</f>
        <v>30.224999999999998</v>
      </c>
      <c r="K7" s="17">
        <f>[3]Janeiro!$B$14</f>
        <v>30.945833333333329</v>
      </c>
      <c r="L7" s="17">
        <f>[3]Janeiro!$B$15</f>
        <v>30.654166666666665</v>
      </c>
      <c r="M7" s="17">
        <f>[3]Janeiro!$B$16</f>
        <v>26.491666666666671</v>
      </c>
      <c r="N7" s="17">
        <f>[3]Janeiro!$B$17</f>
        <v>27.645833333333329</v>
      </c>
      <c r="O7" s="17">
        <f>[3]Janeiro!$B$18</f>
        <v>28.412499999999998</v>
      </c>
      <c r="P7" s="17">
        <f>[3]Janeiro!$B$19</f>
        <v>28.1875</v>
      </c>
      <c r="Q7" s="17">
        <f>[3]Janeiro!$B$20</f>
        <v>27.795833333333334</v>
      </c>
      <c r="R7" s="17">
        <f>[3]Janeiro!$B$21</f>
        <v>28.454166666666666</v>
      </c>
      <c r="S7" s="17">
        <f>[3]Janeiro!$B$22</f>
        <v>28.504166666666674</v>
      </c>
      <c r="T7" s="17">
        <f>[3]Janeiro!$B$23</f>
        <v>28.716666666666658</v>
      </c>
      <c r="U7" s="17">
        <f>[3]Janeiro!$B$24</f>
        <v>26.808333333333326</v>
      </c>
      <c r="V7" s="17">
        <f>[3]Janeiro!$B$25</f>
        <v>26.154166666666669</v>
      </c>
      <c r="W7" s="17">
        <f>[3]Janeiro!$B$26</f>
        <v>25.879166666666666</v>
      </c>
      <c r="X7" s="17">
        <f>[3]Janeiro!$B$27</f>
        <v>27.266666666666669</v>
      </c>
      <c r="Y7" s="17">
        <f>[3]Janeiro!$B$28</f>
        <v>27.191666666666666</v>
      </c>
      <c r="Z7" s="17">
        <f>[3]Janeiro!$B$29</f>
        <v>26.324999999999999</v>
      </c>
      <c r="AA7" s="17">
        <f>[3]Janeiro!$B$30</f>
        <v>25.341666666666665</v>
      </c>
      <c r="AB7" s="17">
        <f>[3]Janeiro!$B$31</f>
        <v>25.583333333333343</v>
      </c>
      <c r="AC7" s="17">
        <f>[3]Janeiro!$B$32</f>
        <v>25.425000000000001</v>
      </c>
      <c r="AD7" s="17">
        <f>[3]Janeiro!$B$33</f>
        <v>24.349999999999998</v>
      </c>
      <c r="AE7" s="17">
        <f>[3]Janeiro!$B$34</f>
        <v>25.274999999999995</v>
      </c>
      <c r="AF7" s="17">
        <f>[3]Janeiro!$B$35</f>
        <v>25.770833333333332</v>
      </c>
      <c r="AG7" s="29">
        <f t="shared" si="1"/>
        <v>27.419489247311834</v>
      </c>
    </row>
    <row r="8" spans="1:36" ht="17.100000000000001" customHeight="1" x14ac:dyDescent="0.2">
      <c r="A8" s="15" t="s">
        <v>56</v>
      </c>
      <c r="B8" s="17">
        <f>[4]Janeiro!$B$5</f>
        <v>26.583333333333332</v>
      </c>
      <c r="C8" s="17">
        <f>[4]Janeiro!$B$6</f>
        <v>24.220833333333335</v>
      </c>
      <c r="D8" s="17">
        <f>[4]Janeiro!$B$7</f>
        <v>26.033333333333342</v>
      </c>
      <c r="E8" s="17">
        <f>[4]Janeiro!$B$8</f>
        <v>25.950000000000003</v>
      </c>
      <c r="F8" s="17">
        <f>[4]Janeiro!$B$9</f>
        <v>25.725000000000005</v>
      </c>
      <c r="G8" s="17">
        <f>[4]Janeiro!$B$10</f>
        <v>28.212499999999995</v>
      </c>
      <c r="H8" s="17">
        <f>[4]Janeiro!$B$11</f>
        <v>26.058333333333326</v>
      </c>
      <c r="I8" s="17">
        <f>[4]Janeiro!$B$12</f>
        <v>29.266666666666666</v>
      </c>
      <c r="J8" s="17">
        <f>[4]Janeiro!$B$13</f>
        <v>28.345833333333328</v>
      </c>
      <c r="K8" s="17">
        <f>[4]Janeiro!$B$14</f>
        <v>26.866666666666671</v>
      </c>
      <c r="L8" s="17">
        <f>[4]Janeiro!$B$15</f>
        <v>28.095833333333328</v>
      </c>
      <c r="M8" s="17">
        <f>[4]Janeiro!$B$16</f>
        <v>27.508333333333326</v>
      </c>
      <c r="N8" s="17">
        <f>[4]Janeiro!$B$17</f>
        <v>26.116666666666664</v>
      </c>
      <c r="O8" s="17">
        <f>[4]Janeiro!$B$18</f>
        <v>27.162499999999998</v>
      </c>
      <c r="P8" s="17">
        <f>[4]Janeiro!$B$19</f>
        <v>27.062499999999996</v>
      </c>
      <c r="Q8" s="17">
        <f>[4]Janeiro!$B$20</f>
        <v>25.562499999999996</v>
      </c>
      <c r="R8" s="17">
        <f>[4]Janeiro!$B$21</f>
        <v>25.120833333333337</v>
      </c>
      <c r="S8" s="17">
        <f>[4]Janeiro!$B$22</f>
        <v>25.224999999999998</v>
      </c>
      <c r="T8" s="17">
        <f>[4]Janeiro!$B$23</f>
        <v>24.466666666666669</v>
      </c>
      <c r="U8" s="17">
        <f>[4]Janeiro!$B$24</f>
        <v>24.95</v>
      </c>
      <c r="V8" s="17">
        <f>[4]Janeiro!$B$25</f>
        <v>24.574999999999999</v>
      </c>
      <c r="W8" s="17">
        <f>[4]Janeiro!$B$26</f>
        <v>23.858333333333331</v>
      </c>
      <c r="X8" s="17">
        <f>[4]Janeiro!$B$27</f>
        <v>25.545833333333334</v>
      </c>
      <c r="Y8" s="17">
        <f>[4]Janeiro!$B$28</f>
        <v>26.083333333333332</v>
      </c>
      <c r="Z8" s="17">
        <f>[4]Janeiro!$B$29</f>
        <v>23.212499999999991</v>
      </c>
      <c r="AA8" s="17">
        <f>[4]Janeiro!$B$30</f>
        <v>24.912499999999998</v>
      </c>
      <c r="AB8" s="17">
        <f>[4]Janeiro!$B$31</f>
        <v>25.337500000000002</v>
      </c>
      <c r="AC8" s="17">
        <f>[4]Janeiro!$B$32</f>
        <v>23.608333333333331</v>
      </c>
      <c r="AD8" s="17">
        <f>[4]Janeiro!$B$33</f>
        <v>23.183333333333334</v>
      </c>
      <c r="AE8" s="17">
        <f>[4]Janeiro!$B$34</f>
        <v>24.337500000000002</v>
      </c>
      <c r="AF8" s="17">
        <f>[4]Janeiro!$B$35</f>
        <v>24.841666666666672</v>
      </c>
      <c r="AG8" s="29">
        <f t="shared" si="1"/>
        <v>25.742876344086024</v>
      </c>
    </row>
    <row r="9" spans="1:36" ht="17.100000000000001" customHeight="1" x14ac:dyDescent="0.2">
      <c r="A9" s="15" t="s">
        <v>48</v>
      </c>
      <c r="B9" s="17">
        <f>[5]Janeiro!$B$5</f>
        <v>27.941666666666663</v>
      </c>
      <c r="C9" s="17">
        <f>[5]Janeiro!$B$6</f>
        <v>28.029166666666658</v>
      </c>
      <c r="D9" s="17">
        <f>[5]Janeiro!$B$7</f>
        <v>25.041666666666661</v>
      </c>
      <c r="E9" s="17">
        <f>[5]Janeiro!$B$8</f>
        <v>26.983333333333334</v>
      </c>
      <c r="F9" s="17">
        <f>[5]Janeiro!$B$9</f>
        <v>27.325000000000003</v>
      </c>
      <c r="G9" s="17">
        <f>[5]Janeiro!$B$10</f>
        <v>25.150000000000006</v>
      </c>
      <c r="H9" s="17">
        <f>[5]Janeiro!$B$11</f>
        <v>26.220833333333335</v>
      </c>
      <c r="I9" s="17">
        <f>[5]Janeiro!$B$12</f>
        <v>29.508333333333329</v>
      </c>
      <c r="J9" s="17">
        <f>[5]Janeiro!$B$13</f>
        <v>30.650000000000002</v>
      </c>
      <c r="K9" s="17">
        <f>[5]Janeiro!$B$14</f>
        <v>30.524999999999995</v>
      </c>
      <c r="L9" s="17">
        <f>[5]Janeiro!$B$15</f>
        <v>27.233333333333334</v>
      </c>
      <c r="M9" s="17">
        <f>[5]Janeiro!$B$16</f>
        <v>25.108333333333334</v>
      </c>
      <c r="N9" s="17">
        <f>[5]Janeiro!$B$17</f>
        <v>27.024999999999995</v>
      </c>
      <c r="O9" s="17">
        <f>[5]Janeiro!$B$18</f>
        <v>28.925000000000001</v>
      </c>
      <c r="P9" s="17">
        <f>[5]Janeiro!$B$19</f>
        <v>28.474999999999998</v>
      </c>
      <c r="Q9" s="17">
        <f>[5]Janeiro!$B$20</f>
        <v>28.220833333333331</v>
      </c>
      <c r="R9" s="17">
        <f>[5]Janeiro!$B$21</f>
        <v>27.254166666666666</v>
      </c>
      <c r="S9" s="17">
        <f>[5]Janeiro!$B$22</f>
        <v>26.824999999999999</v>
      </c>
      <c r="T9" s="17">
        <f>[5]Janeiro!$B$23</f>
        <v>27.125</v>
      </c>
      <c r="U9" s="17">
        <f>[5]Janeiro!$B$24</f>
        <v>27.712500000000002</v>
      </c>
      <c r="V9" s="17">
        <f>[5]Janeiro!$B$25</f>
        <v>27.758333333333329</v>
      </c>
      <c r="W9" s="17">
        <f>[5]Janeiro!$B$26</f>
        <v>26.966666666666658</v>
      </c>
      <c r="X9" s="17">
        <f>[5]Janeiro!$B$27</f>
        <v>26.779166666666665</v>
      </c>
      <c r="Y9" s="17">
        <f>[5]Janeiro!$B$28</f>
        <v>25.595833333333335</v>
      </c>
      <c r="Z9" s="17">
        <f>[5]Janeiro!$B$29</f>
        <v>25.574999999999999</v>
      </c>
      <c r="AA9" s="17">
        <f>[5]Janeiro!$B$30</f>
        <v>26.270833333333332</v>
      </c>
      <c r="AB9" s="17">
        <f>[5]Janeiro!$B$31</f>
        <v>23.0625</v>
      </c>
      <c r="AC9" s="17">
        <f>[5]Janeiro!$B$32</f>
        <v>23.804166666666664</v>
      </c>
      <c r="AD9" s="17">
        <f>[5]Janeiro!$B$33</f>
        <v>24.954166666666666</v>
      </c>
      <c r="AE9" s="17">
        <f>[5]Janeiro!$B$34</f>
        <v>26.045833333333334</v>
      </c>
      <c r="AF9" s="17">
        <f>[5]Janeiro!$B$35</f>
        <v>24.150000000000002</v>
      </c>
      <c r="AG9" s="29">
        <f t="shared" si="1"/>
        <v>26.846505376344091</v>
      </c>
      <c r="AJ9" s="23" t="s">
        <v>54</v>
      </c>
    </row>
    <row r="10" spans="1:36" ht="17.100000000000001" customHeight="1" x14ac:dyDescent="0.2">
      <c r="A10" s="15" t="s">
        <v>2</v>
      </c>
      <c r="B10" s="17">
        <f>[6]Janeiro!$B$5</f>
        <v>24.787499999999998</v>
      </c>
      <c r="C10" s="17">
        <f>[6]Janeiro!$B$6</f>
        <v>24.991666666666671</v>
      </c>
      <c r="D10" s="17">
        <f>[6]Janeiro!$B$7</f>
        <v>24.329166666666666</v>
      </c>
      <c r="E10" s="17">
        <f>[6]Janeiro!$B$8</f>
        <v>24.900000000000002</v>
      </c>
      <c r="F10" s="17">
        <f>[6]Janeiro!$B$9</f>
        <v>25.337499999999995</v>
      </c>
      <c r="G10" s="17">
        <f>[6]Janeiro!$B$10</f>
        <v>25.912499999999998</v>
      </c>
      <c r="H10" s="17">
        <f>[6]Janeiro!$B$11</f>
        <v>26.766666666666662</v>
      </c>
      <c r="I10" s="17">
        <f>[6]Janeiro!$B$12</f>
        <v>27.816666666666666</v>
      </c>
      <c r="J10" s="17">
        <f>[6]Janeiro!$B$13</f>
        <v>26.779166666666665</v>
      </c>
      <c r="K10" s="17">
        <f>[6]Janeiro!$B$14</f>
        <v>27.516666666666662</v>
      </c>
      <c r="L10" s="17">
        <f>[6]Janeiro!$B$15</f>
        <v>26.983333333333331</v>
      </c>
      <c r="M10" s="17">
        <f>[6]Janeiro!$B$16</f>
        <v>24.887499999999999</v>
      </c>
      <c r="N10" s="17">
        <f>[6]Janeiro!$B$17</f>
        <v>25.237499999999994</v>
      </c>
      <c r="O10" s="17">
        <f>[6]Janeiro!$B$18</f>
        <v>25.695833333333336</v>
      </c>
      <c r="P10" s="17">
        <f>[6]Janeiro!$B$19</f>
        <v>24.558333333333334</v>
      </c>
      <c r="Q10" s="17">
        <f>[6]Janeiro!$B$20</f>
        <v>24.587499999999995</v>
      </c>
      <c r="R10" s="17">
        <f>[6]Janeiro!$B$21</f>
        <v>24.995833333333326</v>
      </c>
      <c r="S10" s="17">
        <f>[6]Janeiro!$B$22</f>
        <v>25.4375</v>
      </c>
      <c r="T10" s="17">
        <f>[6]Janeiro!$B$23</f>
        <v>24.700000000000003</v>
      </c>
      <c r="U10" s="17">
        <f>[6]Janeiro!$B$24</f>
        <v>24.670833333333331</v>
      </c>
      <c r="V10" s="17">
        <f>[6]Janeiro!$B$25</f>
        <v>22.862499999999997</v>
      </c>
      <c r="W10" s="17">
        <f>[6]Janeiro!$B$26</f>
        <v>23.962499999999999</v>
      </c>
      <c r="X10" s="17">
        <f>[6]Janeiro!$B$27</f>
        <v>24.433333333333337</v>
      </c>
      <c r="Y10" s="17">
        <f>[6]Janeiro!$B$28</f>
        <v>24.995833333333334</v>
      </c>
      <c r="Z10" s="17">
        <f>[6]Janeiro!$B$29</f>
        <v>23.329166666666662</v>
      </c>
      <c r="AA10" s="17">
        <f>[6]Janeiro!$B$30</f>
        <v>24.162499999999994</v>
      </c>
      <c r="AB10" s="17">
        <f>[6]Janeiro!$B$31</f>
        <v>23.008333333333329</v>
      </c>
      <c r="AC10" s="17">
        <f>[6]Janeiro!$B$32</f>
        <v>22.970833333333331</v>
      </c>
      <c r="AD10" s="17">
        <f>[6]Janeiro!$B$33</f>
        <v>23.191666666666666</v>
      </c>
      <c r="AE10" s="17">
        <f>[6]Janeiro!$B$34</f>
        <v>23.762499999999999</v>
      </c>
      <c r="AF10" s="17">
        <f>[6]Janeiro!$B$35</f>
        <v>24.012500000000003</v>
      </c>
      <c r="AG10" s="29">
        <f t="shared" si="1"/>
        <v>24.889784946236556</v>
      </c>
      <c r="AJ10" s="23" t="s">
        <v>54</v>
      </c>
    </row>
    <row r="11" spans="1:36" ht="17.100000000000001" customHeight="1" x14ac:dyDescent="0.2">
      <c r="A11" s="15" t="s">
        <v>3</v>
      </c>
      <c r="B11" s="17">
        <f>[7]Janeiro!$B$5</f>
        <v>26.412499999999998</v>
      </c>
      <c r="C11" s="17">
        <f>[7]Janeiro!$B$6</f>
        <v>25.266666666666662</v>
      </c>
      <c r="D11" s="17">
        <f>[7]Janeiro!$B$7</f>
        <v>26.674999999999997</v>
      </c>
      <c r="E11" s="17">
        <f>[7]Janeiro!$B$8</f>
        <v>25.625</v>
      </c>
      <c r="F11" s="17">
        <f>[7]Janeiro!$B$9</f>
        <v>26.183333333333334</v>
      </c>
      <c r="G11" s="17">
        <f>[7]Janeiro!$B$10</f>
        <v>25.866666666666671</v>
      </c>
      <c r="H11" s="17">
        <f>[7]Janeiro!$B$11</f>
        <v>27.500000000000004</v>
      </c>
      <c r="I11" s="17">
        <f>[7]Janeiro!$B$12</f>
        <v>28.224999999999994</v>
      </c>
      <c r="J11" s="17">
        <f>[7]Janeiro!$B$13</f>
        <v>26.762499999999999</v>
      </c>
      <c r="K11" s="17">
        <f>[7]Janeiro!$B$14</f>
        <v>25.262499999999992</v>
      </c>
      <c r="L11" s="17">
        <f>[7]Janeiro!$B$15</f>
        <v>24.225000000000009</v>
      </c>
      <c r="M11" s="17">
        <f>[7]Janeiro!$B$16</f>
        <v>24.4375</v>
      </c>
      <c r="N11" s="17">
        <f>[7]Janeiro!$B$17</f>
        <v>22.245833333333334</v>
      </c>
      <c r="O11" s="17">
        <f>[7]Janeiro!$B$18</f>
        <v>22.820833333333329</v>
      </c>
      <c r="P11" s="17">
        <f>[7]Janeiro!$B$19</f>
        <v>23.5</v>
      </c>
      <c r="Q11" s="17">
        <f>[7]Janeiro!$B$20</f>
        <v>24.108333333333331</v>
      </c>
      <c r="R11" s="17">
        <f>[7]Janeiro!$B$21</f>
        <v>22.966666666666665</v>
      </c>
      <c r="S11" s="17">
        <f>[7]Janeiro!$B$22</f>
        <v>23.962500000000002</v>
      </c>
      <c r="T11" s="17">
        <f>[7]Janeiro!$B$23</f>
        <v>24.3125</v>
      </c>
      <c r="U11" s="17">
        <f>[7]Janeiro!$B$24</f>
        <v>23.604166666666661</v>
      </c>
      <c r="V11" s="17">
        <f>[7]Janeiro!$B$25</f>
        <v>22.295833333333331</v>
      </c>
      <c r="W11" s="17">
        <f>[7]Janeiro!$B$26</f>
        <v>22.870833333333337</v>
      </c>
      <c r="X11" s="17">
        <f>[7]Janeiro!$B$27</f>
        <v>24.458333333333332</v>
      </c>
      <c r="Y11" s="17">
        <f>[7]Janeiro!$B$28</f>
        <v>26.049999999999997</v>
      </c>
      <c r="Z11" s="17">
        <f>[7]Janeiro!$B$29</f>
        <v>25.354166666666661</v>
      </c>
      <c r="AA11" s="17">
        <f>[7]Janeiro!$B$30</f>
        <v>23.058333333333337</v>
      </c>
      <c r="AB11" s="17">
        <f>[7]Janeiro!$B$31</f>
        <v>23.879166666666659</v>
      </c>
      <c r="AC11" s="17">
        <f>[7]Janeiro!$B$32</f>
        <v>23.954166666666669</v>
      </c>
      <c r="AD11" s="17">
        <f>[7]Janeiro!$B$33</f>
        <v>23.645833333333332</v>
      </c>
      <c r="AE11" s="17">
        <f>[7]Janeiro!$B$34</f>
        <v>25.670833333333334</v>
      </c>
      <c r="AF11" s="17">
        <f>[7]Janeiro!$B$35</f>
        <v>23.537500000000005</v>
      </c>
      <c r="AG11" s="29">
        <f t="shared" si="1"/>
        <v>24.668951612903225</v>
      </c>
    </row>
    <row r="12" spans="1:36" ht="17.100000000000001" customHeight="1" x14ac:dyDescent="0.2">
      <c r="A12" s="15" t="s">
        <v>4</v>
      </c>
      <c r="B12" s="17">
        <f>[8]Janeiro!$B$5</f>
        <v>21.936363636363634</v>
      </c>
      <c r="C12" s="17" t="str">
        <f>[8]Janeiro!$B$6</f>
        <v>*</v>
      </c>
      <c r="D12" s="17">
        <f>[8]Janeiro!$B$7</f>
        <v>26.3</v>
      </c>
      <c r="E12" s="17" t="str">
        <f>[8]Janeiro!$B$8</f>
        <v>*</v>
      </c>
      <c r="F12" s="17" t="str">
        <f>[8]Janeiro!$B$9</f>
        <v>*</v>
      </c>
      <c r="G12" s="17" t="str">
        <f>[8]Janeiro!$B$10</f>
        <v>*</v>
      </c>
      <c r="H12" s="17" t="str">
        <f>[8]Janeiro!$B$11</f>
        <v>*</v>
      </c>
      <c r="I12" s="17" t="str">
        <f>[8]Janeiro!$B$12</f>
        <v>*</v>
      </c>
      <c r="J12" s="17" t="str">
        <f>[8]Janeiro!$B$13</f>
        <v>*</v>
      </c>
      <c r="K12" s="17" t="str">
        <f>[8]Janeiro!$B$14</f>
        <v>*</v>
      </c>
      <c r="L12" s="17">
        <f>[8]Janeiro!$B$15</f>
        <v>23.683333333333334</v>
      </c>
      <c r="M12" s="17" t="str">
        <f>[8]Janeiro!$B$16</f>
        <v>*</v>
      </c>
      <c r="N12" s="17" t="str">
        <f>[8]Janeiro!$B$17</f>
        <v>*</v>
      </c>
      <c r="O12" s="17" t="str">
        <f>[8]Janeiro!$B$18</f>
        <v>*</v>
      </c>
      <c r="P12" s="17">
        <f>[8]Janeiro!$B$19</f>
        <v>24.369230769230775</v>
      </c>
      <c r="Q12" s="17">
        <f>[8]Janeiro!$B$20</f>
        <v>22.762499999999999</v>
      </c>
      <c r="R12" s="17">
        <f>[8]Janeiro!$B$21</f>
        <v>21.904166666666669</v>
      </c>
      <c r="S12" s="17">
        <f>[8]Janeiro!$B$22</f>
        <v>22.4375</v>
      </c>
      <c r="T12" s="17">
        <f>[8]Janeiro!$B$23</f>
        <v>22.625</v>
      </c>
      <c r="U12" s="17">
        <f>[8]Janeiro!$B$24</f>
        <v>21.762499999999999</v>
      </c>
      <c r="V12" s="17">
        <f>[8]Janeiro!$B$25</f>
        <v>20.516666666666669</v>
      </c>
      <c r="W12" s="17">
        <f>[8]Janeiro!$B$26</f>
        <v>21.670833333333338</v>
      </c>
      <c r="X12" s="17">
        <f>[8]Janeiro!$B$27</f>
        <v>21.183333333333334</v>
      </c>
      <c r="Y12" s="17">
        <f>[8]Janeiro!$B$28</f>
        <v>23.574999999999999</v>
      </c>
      <c r="Z12" s="17">
        <f>[8]Janeiro!$B$29</f>
        <v>23.729166666666661</v>
      </c>
      <c r="AA12" s="17">
        <f>[8]Janeiro!$B$30</f>
        <v>21.891666666666666</v>
      </c>
      <c r="AB12" s="17">
        <f>[8]Janeiro!$B$31</f>
        <v>22.104166666666668</v>
      </c>
      <c r="AC12" s="17">
        <f>[8]Janeiro!$B$32</f>
        <v>21.233333333333334</v>
      </c>
      <c r="AD12" s="17">
        <f>[8]Janeiro!$B$33</f>
        <v>20.862500000000001</v>
      </c>
      <c r="AE12" s="17">
        <f>[8]Janeiro!$B$34</f>
        <v>22.341666666666665</v>
      </c>
      <c r="AF12" s="17">
        <f>[8]Janeiro!$B$35</f>
        <v>21.774999999999995</v>
      </c>
      <c r="AG12" s="29">
        <f t="shared" si="1"/>
        <v>22.433196386946385</v>
      </c>
      <c r="AJ12" s="23" t="s">
        <v>54</v>
      </c>
    </row>
    <row r="13" spans="1:36" ht="17.100000000000001" customHeight="1" x14ac:dyDescent="0.2">
      <c r="A13" s="15" t="s">
        <v>5</v>
      </c>
      <c r="B13" s="17">
        <f>[9]Janeiro!$B$5</f>
        <v>28.525000000000002</v>
      </c>
      <c r="C13" s="17">
        <f>[9]Janeiro!$B$6</f>
        <v>27.933333333333334</v>
      </c>
      <c r="D13" s="17">
        <f>[9]Janeiro!$B$7</f>
        <v>26.774999999999995</v>
      </c>
      <c r="E13" s="17">
        <f>[9]Janeiro!$B$8</f>
        <v>28.462500000000002</v>
      </c>
      <c r="F13" s="17">
        <f>[9]Janeiro!$B$9</f>
        <v>27.45</v>
      </c>
      <c r="G13" s="17">
        <f>[9]Janeiro!$B$10</f>
        <v>28.729166666666671</v>
      </c>
      <c r="H13" s="17">
        <f>[9]Janeiro!$B$11</f>
        <v>29.691666666666666</v>
      </c>
      <c r="I13" s="17">
        <f>[9]Janeiro!$B$12</f>
        <v>30.954166666666666</v>
      </c>
      <c r="J13" s="17">
        <f>[9]Janeiro!$B$13</f>
        <v>30.674999999999997</v>
      </c>
      <c r="K13" s="17">
        <f>[9]Janeiro!$B$14</f>
        <v>29.920833333333334</v>
      </c>
      <c r="L13" s="17">
        <f>[9]Janeiro!$B$15</f>
        <v>30.604166666666668</v>
      </c>
      <c r="M13" s="17">
        <f>[9]Janeiro!$B$16</f>
        <v>27.612500000000001</v>
      </c>
      <c r="N13" s="17">
        <f>[9]Janeiro!$B$17</f>
        <v>27.154166666666669</v>
      </c>
      <c r="O13" s="17">
        <f>[9]Janeiro!$B$18</f>
        <v>29.575000000000003</v>
      </c>
      <c r="P13" s="17">
        <f>[9]Janeiro!$B$19</f>
        <v>29.458333333333332</v>
      </c>
      <c r="Q13" s="17">
        <f>[9]Janeiro!$B$20</f>
        <v>29.69583333333334</v>
      </c>
      <c r="R13" s="17">
        <f>[9]Janeiro!$B$21</f>
        <v>29</v>
      </c>
      <c r="S13" s="17">
        <f>[9]Janeiro!$B$22</f>
        <v>28.108333333333331</v>
      </c>
      <c r="T13" s="17">
        <f>[9]Janeiro!$B$23</f>
        <v>28.316666666666663</v>
      </c>
      <c r="U13" s="17">
        <f>[9]Janeiro!$B$24</f>
        <v>26.812500000000004</v>
      </c>
      <c r="V13" s="17">
        <f>[9]Janeiro!$B$25</f>
        <v>24.908333333333331</v>
      </c>
      <c r="W13" s="17">
        <f>[9]Janeiro!$B$26</f>
        <v>26.000000000000004</v>
      </c>
      <c r="X13" s="17">
        <f>[9]Janeiro!$B$27</f>
        <v>27.025000000000002</v>
      </c>
      <c r="Y13" s="17">
        <f>[9]Janeiro!$B$28</f>
        <v>26.612500000000001</v>
      </c>
      <c r="Z13" s="17">
        <f>[9]Janeiro!$B$29</f>
        <v>26.879166666666663</v>
      </c>
      <c r="AA13" s="17">
        <f>[9]Janeiro!$B$30</f>
        <v>26.658333333333328</v>
      </c>
      <c r="AB13" s="17">
        <f>[9]Janeiro!$B$31</f>
        <v>27.174999999999994</v>
      </c>
      <c r="AC13" s="17">
        <f>[9]Janeiro!$B$32</f>
        <v>26.216666666666672</v>
      </c>
      <c r="AD13" s="17">
        <f>[9]Janeiro!$B$33</f>
        <v>26.383333333333336</v>
      </c>
      <c r="AE13" s="17">
        <f>[9]Janeiro!$B$34</f>
        <v>26.895833333333332</v>
      </c>
      <c r="AF13" s="17">
        <f>[9]Janeiro!$B$35</f>
        <v>27.812499999999989</v>
      </c>
      <c r="AG13" s="29">
        <f t="shared" si="1"/>
        <v>28.000672043010749</v>
      </c>
    </row>
    <row r="14" spans="1:36" ht="17.100000000000001" customHeight="1" x14ac:dyDescent="0.2">
      <c r="A14" s="15" t="s">
        <v>50</v>
      </c>
      <c r="B14" s="17">
        <f>[10]Janeiro!$B$5</f>
        <v>23.445833333333336</v>
      </c>
      <c r="C14" s="17">
        <f>[10]Janeiro!$B$6</f>
        <v>23.741666666666671</v>
      </c>
      <c r="D14" s="17">
        <f>[10]Janeiro!$B$7</f>
        <v>24.829166666666666</v>
      </c>
      <c r="E14" s="17">
        <f>[10]Janeiro!$B$8</f>
        <v>23.05</v>
      </c>
      <c r="F14" s="17">
        <f>[10]Janeiro!$B$9</f>
        <v>22.762499999999999</v>
      </c>
      <c r="G14" s="17">
        <f>[10]Janeiro!$B$10</f>
        <v>23.6875</v>
      </c>
      <c r="H14" s="17">
        <f>[10]Janeiro!$B$11</f>
        <v>24.441666666666663</v>
      </c>
      <c r="I14" s="17">
        <f>[10]Janeiro!$B$12</f>
        <v>25.400000000000002</v>
      </c>
      <c r="J14" s="17">
        <f>[10]Janeiro!$B$13</f>
        <v>24.779166666666665</v>
      </c>
      <c r="K14" s="17">
        <f>[10]Janeiro!$B$14</f>
        <v>24.854166666666671</v>
      </c>
      <c r="L14" s="17">
        <f>[10]Janeiro!$B$15</f>
        <v>24.404166666666669</v>
      </c>
      <c r="M14" s="17">
        <f>[10]Janeiro!$B$16</f>
        <v>23.4375</v>
      </c>
      <c r="N14" s="17">
        <f>[10]Janeiro!$B$17</f>
        <v>22.708333333333332</v>
      </c>
      <c r="O14" s="17">
        <f>[10]Janeiro!$B$18</f>
        <v>22.162499999999994</v>
      </c>
      <c r="P14" s="17">
        <f>[10]Janeiro!$B$19</f>
        <v>22.495833333333334</v>
      </c>
      <c r="Q14" s="17">
        <f>[10]Janeiro!$B$20</f>
        <v>23.691304347826087</v>
      </c>
      <c r="R14" s="17">
        <f>[10]Janeiro!$B$21</f>
        <v>23.095833333333331</v>
      </c>
      <c r="S14" s="17">
        <f>[10]Janeiro!$B$22</f>
        <v>23.420833333333331</v>
      </c>
      <c r="T14" s="17">
        <f>[10]Janeiro!$B$23</f>
        <v>23.637499999999999</v>
      </c>
      <c r="U14" s="17">
        <f>[10]Janeiro!$B$24</f>
        <v>22.716666666666669</v>
      </c>
      <c r="V14" s="17">
        <f>[10]Janeiro!$B$25</f>
        <v>21.695833333333336</v>
      </c>
      <c r="W14" s="17">
        <f>[10]Janeiro!$B$26</f>
        <v>22.262500000000003</v>
      </c>
      <c r="X14" s="17">
        <f>[10]Janeiro!$B$27</f>
        <v>22.849999999999998</v>
      </c>
      <c r="Y14" s="17">
        <f>[10]Janeiro!$B$28</f>
        <v>24.087500000000002</v>
      </c>
      <c r="Z14" s="17">
        <f>[10]Janeiro!$B$29</f>
        <v>24.120833333333334</v>
      </c>
      <c r="AA14" s="17">
        <f>[10]Janeiro!$B$30</f>
        <v>22.712500000000002</v>
      </c>
      <c r="AB14" s="17">
        <f>[10]Janeiro!$B$31</f>
        <v>22.612499999999997</v>
      </c>
      <c r="AC14" s="17">
        <f>[10]Janeiro!$B$32</f>
        <v>22</v>
      </c>
      <c r="AD14" s="17">
        <f>[10]Janeiro!$B$33</f>
        <v>20.908333333333335</v>
      </c>
      <c r="AE14" s="17">
        <f>[10]Janeiro!$B$34</f>
        <v>22.037500000000005</v>
      </c>
      <c r="AF14" s="17">
        <f>[10]Janeiro!$B$35</f>
        <v>22.358333333333331</v>
      </c>
      <c r="AG14" s="29">
        <f>AVERAGE(B14:AF14)</f>
        <v>23.23896680691912</v>
      </c>
    </row>
    <row r="15" spans="1:36" ht="17.100000000000001" customHeight="1" x14ac:dyDescent="0.2">
      <c r="A15" s="15" t="s">
        <v>6</v>
      </c>
      <c r="B15" s="17">
        <f>[11]Janeiro!$B$5</f>
        <v>25.549999999999997</v>
      </c>
      <c r="C15" s="17">
        <f>[11]Janeiro!$B$6</f>
        <v>26.820833333333336</v>
      </c>
      <c r="D15" s="17">
        <f>[11]Janeiro!$B$7</f>
        <v>27.470833333333331</v>
      </c>
      <c r="E15" s="17">
        <f>[11]Janeiro!$B$8</f>
        <v>25.737500000000001</v>
      </c>
      <c r="F15" s="17">
        <f>[11]Janeiro!$B$9</f>
        <v>25.183333333333337</v>
      </c>
      <c r="G15" s="17">
        <f>[11]Janeiro!$B$10</f>
        <v>26.308333333333337</v>
      </c>
      <c r="H15" s="17">
        <f>[11]Janeiro!$B$11</f>
        <v>27.495833333333337</v>
      </c>
      <c r="I15" s="17">
        <f>[11]Janeiro!$B$12</f>
        <v>28.800000000000011</v>
      </c>
      <c r="J15" s="17">
        <f>[11]Janeiro!$B$13</f>
        <v>28.304166666666664</v>
      </c>
      <c r="K15" s="17">
        <f>[11]Janeiro!$B$14</f>
        <v>28.616666666666664</v>
      </c>
      <c r="L15" s="17">
        <f>[11]Janeiro!$B$15</f>
        <v>28.612500000000001</v>
      </c>
      <c r="M15" s="17">
        <f>[11]Janeiro!$B$16</f>
        <v>26.074999999999999</v>
      </c>
      <c r="N15" s="17">
        <f>[11]Janeiro!$B$17</f>
        <v>27.145833333333332</v>
      </c>
      <c r="O15" s="17">
        <f>[11]Janeiro!$B$18</f>
        <v>25.8</v>
      </c>
      <c r="P15" s="17">
        <f>[11]Janeiro!$B$19</f>
        <v>26.745833333333334</v>
      </c>
      <c r="Q15" s="17">
        <f>[11]Janeiro!$B$20</f>
        <v>26.662499999999998</v>
      </c>
      <c r="R15" s="17">
        <f>[11]Janeiro!$B$21</f>
        <v>25.908333333333331</v>
      </c>
      <c r="S15" s="17">
        <f>[11]Janeiro!$B$22</f>
        <v>26.637499999999999</v>
      </c>
      <c r="T15" s="17">
        <f>[11]Janeiro!$B$23</f>
        <v>27.054166666666671</v>
      </c>
      <c r="U15" s="17">
        <f>[11]Janeiro!$B$24</f>
        <v>24.329166666666666</v>
      </c>
      <c r="V15" s="17">
        <f>[11]Janeiro!$B$25</f>
        <v>23.904166666666669</v>
      </c>
      <c r="W15" s="17">
        <f>[11]Janeiro!$B$26</f>
        <v>25.349999999999998</v>
      </c>
      <c r="X15" s="17">
        <f>[11]Janeiro!$B$27</f>
        <v>25.333333333333332</v>
      </c>
      <c r="Y15" s="17">
        <f>[11]Janeiro!$B$28</f>
        <v>26.745833333333326</v>
      </c>
      <c r="Z15" s="17">
        <f>[11]Janeiro!$B$29</f>
        <v>25.179166666666671</v>
      </c>
      <c r="AA15" s="17">
        <f>[11]Janeiro!$B$30</f>
        <v>24.520833333333332</v>
      </c>
      <c r="AB15" s="17">
        <f>[11]Janeiro!$B$31</f>
        <v>24.795833333333334</v>
      </c>
      <c r="AC15" s="17">
        <f>[11]Janeiro!$B$32</f>
        <v>24.712500000000002</v>
      </c>
      <c r="AD15" s="17">
        <f>[11]Janeiro!$B$33</f>
        <v>24.658333333333328</v>
      </c>
      <c r="AE15" s="17">
        <f>[11]Janeiro!$B$34</f>
        <v>24.512500000000003</v>
      </c>
      <c r="AF15" s="17">
        <f>[11]Janeiro!$B$35</f>
        <v>23.991666666666664</v>
      </c>
      <c r="AG15" s="29">
        <f t="shared" si="1"/>
        <v>26.095564516129038</v>
      </c>
    </row>
    <row r="16" spans="1:36" ht="17.100000000000001" customHeight="1" x14ac:dyDescent="0.2">
      <c r="A16" s="15" t="s">
        <v>7</v>
      </c>
      <c r="B16" s="17">
        <f>[12]Janeiro!$B$5</f>
        <v>25.299999999999997</v>
      </c>
      <c r="C16" s="17">
        <f>[12]Janeiro!$B$6</f>
        <v>25.495833333333337</v>
      </c>
      <c r="D16" s="17">
        <f>[12]Janeiro!$B$7</f>
        <v>23.512500000000003</v>
      </c>
      <c r="E16" s="17">
        <f>[12]Janeiro!$B$8</f>
        <v>25.958333333333332</v>
      </c>
      <c r="F16" s="17">
        <f>[12]Janeiro!$B$9</f>
        <v>25.070833333333336</v>
      </c>
      <c r="G16" s="17">
        <f>[12]Janeiro!$B$10</f>
        <v>25.683333333333334</v>
      </c>
      <c r="H16" s="17">
        <f>[12]Janeiro!$B$11</f>
        <v>25.687499999999996</v>
      </c>
      <c r="I16" s="17">
        <f>[12]Janeiro!$B$12</f>
        <v>27.983333333333334</v>
      </c>
      <c r="J16" s="17">
        <f>[12]Janeiro!$B$13</f>
        <v>28.241666666666664</v>
      </c>
      <c r="K16" s="17">
        <f>[12]Janeiro!$B$14</f>
        <v>27.287499999999998</v>
      </c>
      <c r="L16" s="17">
        <f>[12]Janeiro!$B$15</f>
        <v>27.895833333333332</v>
      </c>
      <c r="M16" s="17">
        <f>[12]Janeiro!$B$16</f>
        <v>25.279166666666669</v>
      </c>
      <c r="N16" s="17">
        <f>[12]Janeiro!$B$17</f>
        <v>25.579166666666666</v>
      </c>
      <c r="O16" s="17">
        <f>[12]Janeiro!$B$18</f>
        <v>27.745833333333334</v>
      </c>
      <c r="P16" s="17">
        <f>[12]Janeiro!$B$19</f>
        <v>27.370833333333337</v>
      </c>
      <c r="Q16" s="17">
        <f>[12]Janeiro!$B$20</f>
        <v>25.487500000000001</v>
      </c>
      <c r="R16" s="17">
        <f>[12]Janeiro!$B$21</f>
        <v>24.837500000000002</v>
      </c>
      <c r="S16" s="17">
        <f>[12]Janeiro!$B$22</f>
        <v>26.287499999999998</v>
      </c>
      <c r="T16" s="17">
        <f>[12]Janeiro!$B$23</f>
        <v>26.650000000000002</v>
      </c>
      <c r="U16" s="17">
        <f>[12]Janeiro!$B$24</f>
        <v>24.337500000000002</v>
      </c>
      <c r="V16" s="17">
        <f>[12]Janeiro!$B$25</f>
        <v>25.079166666666666</v>
      </c>
      <c r="W16" s="17">
        <f>[12]Janeiro!$B$26</f>
        <v>23.966666666666665</v>
      </c>
      <c r="X16" s="17">
        <f>[12]Janeiro!$B$27</f>
        <v>23.8</v>
      </c>
      <c r="Y16" s="17">
        <f>[12]Janeiro!$B$28</f>
        <v>25.041666666666668</v>
      </c>
      <c r="Z16" s="17">
        <f>[12]Janeiro!$B$29</f>
        <v>23.904166666666665</v>
      </c>
      <c r="AA16" s="17">
        <f>[12]Janeiro!$B$30</f>
        <v>24.549999999999997</v>
      </c>
      <c r="AB16" s="17">
        <f>[12]Janeiro!$B$31</f>
        <v>22.816666666666666</v>
      </c>
      <c r="AC16" s="17">
        <f>[12]Janeiro!$B$32</f>
        <v>23.620833333333334</v>
      </c>
      <c r="AD16" s="17">
        <f>[12]Janeiro!$B$33</f>
        <v>23.724999999999998</v>
      </c>
      <c r="AE16" s="17">
        <f>[12]Janeiro!$B$34</f>
        <v>23.941666666666663</v>
      </c>
      <c r="AF16" s="17">
        <f>[12]Janeiro!$B$35</f>
        <v>23.754166666666666</v>
      </c>
      <c r="AG16" s="29">
        <f t="shared" si="1"/>
        <v>25.351344086021509</v>
      </c>
    </row>
    <row r="17" spans="1:33" ht="17.100000000000001" customHeight="1" x14ac:dyDescent="0.2">
      <c r="A17" s="15" t="s">
        <v>8</v>
      </c>
      <c r="B17" s="17">
        <f>[13]Janeiro!$B$5</f>
        <v>24.791666666666668</v>
      </c>
      <c r="C17" s="17">
        <f>[13]Janeiro!$B$6</f>
        <v>26.145833333333332</v>
      </c>
      <c r="D17" s="17">
        <f>[13]Janeiro!$B$7</f>
        <v>26.225000000000009</v>
      </c>
      <c r="E17" s="17">
        <f>[13]Janeiro!$B$8</f>
        <v>27.162500000000005</v>
      </c>
      <c r="F17" s="17">
        <f>[13]Janeiro!$B$9</f>
        <v>24.38333333333334</v>
      </c>
      <c r="G17" s="17">
        <f>[13]Janeiro!$B$10</f>
        <v>24.870833333333326</v>
      </c>
      <c r="H17" s="17">
        <f>[13]Janeiro!$B$11</f>
        <v>26.312499999999996</v>
      </c>
      <c r="I17" s="17">
        <f>[13]Janeiro!$B$12</f>
        <v>28.341666666666672</v>
      </c>
      <c r="J17" s="17">
        <f>[13]Janeiro!$B$13</f>
        <v>28.591666666666658</v>
      </c>
      <c r="K17" s="17">
        <f>[13]Janeiro!$B$14</f>
        <v>26.612500000000001</v>
      </c>
      <c r="L17" s="17">
        <f>[13]Janeiro!$B$15</f>
        <v>26.916666666666671</v>
      </c>
      <c r="M17" s="17">
        <f>[13]Janeiro!$B$16</f>
        <v>28.024999999999995</v>
      </c>
      <c r="N17" s="17">
        <f>[13]Janeiro!$B$17</f>
        <v>27.129166666666663</v>
      </c>
      <c r="O17" s="17">
        <f>[13]Janeiro!$B$18</f>
        <v>27.670833333333331</v>
      </c>
      <c r="P17" s="17">
        <f>[13]Janeiro!$B$19</f>
        <v>28.020833333333329</v>
      </c>
      <c r="Q17" s="17">
        <f>[13]Janeiro!$B$20</f>
        <v>26.599999999999994</v>
      </c>
      <c r="R17" s="17">
        <f>[13]Janeiro!$B$21</f>
        <v>25.770833333333332</v>
      </c>
      <c r="S17" s="17">
        <f>[13]Janeiro!$B$22</f>
        <v>26.608333333333334</v>
      </c>
      <c r="T17" s="17">
        <f>[13]Janeiro!$B$23</f>
        <v>26.945833333333329</v>
      </c>
      <c r="U17" s="17">
        <f>[13]Janeiro!$B$24</f>
        <v>25.845833333333335</v>
      </c>
      <c r="V17" s="17">
        <f>[13]Janeiro!$B$25</f>
        <v>25.779166666666669</v>
      </c>
      <c r="W17" s="17">
        <f>[13]Janeiro!$B$26</f>
        <v>25.412500000000005</v>
      </c>
      <c r="X17" s="17">
        <f>[13]Janeiro!$B$27</f>
        <v>25.162500000000009</v>
      </c>
      <c r="Y17" s="17">
        <f>[13]Janeiro!$B$28</f>
        <v>26.466666666666665</v>
      </c>
      <c r="Z17" s="17">
        <f>[13]Janeiro!$B$29</f>
        <v>25.041666666666668</v>
      </c>
      <c r="AA17" s="17">
        <f>[13]Janeiro!$B$30</f>
        <v>23.845833333333335</v>
      </c>
      <c r="AB17" s="17">
        <f>[13]Janeiro!$B$31</f>
        <v>23.387500000000003</v>
      </c>
      <c r="AC17" s="17">
        <f>[13]Janeiro!$B$32</f>
        <v>23.137499999999999</v>
      </c>
      <c r="AD17" s="17">
        <f>[13]Janeiro!$B$33</f>
        <v>24.50833333333334</v>
      </c>
      <c r="AE17" s="17">
        <f>[13]Janeiro!$B$34</f>
        <v>24.600000000000005</v>
      </c>
      <c r="AF17" s="17">
        <f>[13]Janeiro!$B$35</f>
        <v>22.870833333333334</v>
      </c>
      <c r="AG17" s="29">
        <f t="shared" si="1"/>
        <v>25.909139784946241</v>
      </c>
    </row>
    <row r="18" spans="1:33" ht="17.100000000000001" customHeight="1" x14ac:dyDescent="0.2">
      <c r="A18" s="15" t="s">
        <v>9</v>
      </c>
      <c r="B18" s="17">
        <f>[14]Janeiro!$B$5</f>
        <v>26.566666666666674</v>
      </c>
      <c r="C18" s="17">
        <f>[14]Janeiro!$B$6</f>
        <v>25.791666666666668</v>
      </c>
      <c r="D18" s="17">
        <f>[14]Janeiro!$B$7</f>
        <v>24.541666666666668</v>
      </c>
      <c r="E18" s="17">
        <f>[14]Janeiro!$B$8</f>
        <v>26.433333333333334</v>
      </c>
      <c r="F18" s="17">
        <f>[14]Janeiro!$B$9</f>
        <v>25.775000000000006</v>
      </c>
      <c r="G18" s="17">
        <f>[14]Janeiro!$B$10</f>
        <v>25.533333333333331</v>
      </c>
      <c r="H18" s="17">
        <f>[14]Janeiro!$B$11</f>
        <v>26.716666666666665</v>
      </c>
      <c r="I18" s="17">
        <f>[14]Janeiro!$B$12</f>
        <v>28.8</v>
      </c>
      <c r="J18" s="17">
        <f>[14]Janeiro!$B$13</f>
        <v>28.099999999999994</v>
      </c>
      <c r="K18" s="17">
        <f>[14]Janeiro!$B$14</f>
        <v>27.429166666666664</v>
      </c>
      <c r="L18" s="17">
        <f>[14]Janeiro!$B$15</f>
        <v>27.966666666666665</v>
      </c>
      <c r="M18" s="17">
        <f>[14]Janeiro!$B$16</f>
        <v>28.462499999999995</v>
      </c>
      <c r="N18" s="17">
        <f>[14]Janeiro!$B$17</f>
        <v>26.845833333333335</v>
      </c>
      <c r="O18" s="17">
        <f>[14]Janeiro!$B$18</f>
        <v>28.745833333333337</v>
      </c>
      <c r="P18" s="17">
        <f>[14]Janeiro!$B$19</f>
        <v>28.058333333333326</v>
      </c>
      <c r="Q18" s="17">
        <f>[14]Janeiro!$B$20</f>
        <v>26.041666666666661</v>
      </c>
      <c r="R18" s="17">
        <f>[14]Janeiro!$B$21</f>
        <v>26.766666666666666</v>
      </c>
      <c r="S18" s="17">
        <f>[14]Janeiro!$B$22</f>
        <v>26.891666666666669</v>
      </c>
      <c r="T18" s="17">
        <f>[14]Janeiro!$B$23</f>
        <v>26.558333333333334</v>
      </c>
      <c r="U18" s="17">
        <f>[14]Janeiro!$B$24</f>
        <v>25.241666666666664</v>
      </c>
      <c r="V18" s="17">
        <f>[14]Janeiro!$B$25</f>
        <v>25.370833333333337</v>
      </c>
      <c r="W18" s="17">
        <f>[14]Janeiro!$B$26</f>
        <v>24.075000000000006</v>
      </c>
      <c r="X18" s="17">
        <f>[14]Janeiro!$B$27</f>
        <v>24.741666666666671</v>
      </c>
      <c r="Y18" s="17">
        <f>[14]Janeiro!$B$28</f>
        <v>26.145833333333329</v>
      </c>
      <c r="Z18" s="17">
        <f>[14]Janeiro!$B$29</f>
        <v>23.345833333333335</v>
      </c>
      <c r="AA18" s="17">
        <f>[14]Janeiro!$B$30</f>
        <v>24.283333333333328</v>
      </c>
      <c r="AB18" s="17">
        <f>[14]Janeiro!$B$31</f>
        <v>24.620833333333337</v>
      </c>
      <c r="AC18" s="17">
        <f>[14]Janeiro!$B$32</f>
        <v>24.600000000000005</v>
      </c>
      <c r="AD18" s="17">
        <f>[14]Janeiro!$B$33</f>
        <v>24.845833333333331</v>
      </c>
      <c r="AE18" s="17">
        <f>[14]Janeiro!$B$34</f>
        <v>24.099999999999998</v>
      </c>
      <c r="AF18" s="17">
        <f>[14]Janeiro!$B$35</f>
        <v>25.370833333333334</v>
      </c>
      <c r="AG18" s="29">
        <f t="shared" si="1"/>
        <v>26.089247311827961</v>
      </c>
    </row>
    <row r="19" spans="1:33" ht="17.100000000000001" customHeight="1" x14ac:dyDescent="0.2">
      <c r="A19" s="15" t="s">
        <v>49</v>
      </c>
      <c r="B19" s="17">
        <f>[15]Janeiro!$B$5</f>
        <v>27.195833333333329</v>
      </c>
      <c r="C19" s="17">
        <f>[15]Janeiro!$B$6</f>
        <v>28.216666666666669</v>
      </c>
      <c r="D19" s="17">
        <f>[15]Janeiro!$B$7</f>
        <v>24.741666666666664</v>
      </c>
      <c r="E19" s="17">
        <f>[15]Janeiro!$B$8</f>
        <v>26.662499999999998</v>
      </c>
      <c r="F19" s="17">
        <f>[15]Janeiro!$B$9</f>
        <v>26.966666666666665</v>
      </c>
      <c r="G19" s="17">
        <f>[15]Janeiro!$B$10</f>
        <v>27.133333333333336</v>
      </c>
      <c r="H19" s="17">
        <f>[15]Janeiro!$B$11</f>
        <v>28.262499999999992</v>
      </c>
      <c r="I19" s="17">
        <f>[15]Janeiro!$B$12</f>
        <v>29.279166666666665</v>
      </c>
      <c r="J19" s="17">
        <f>[15]Janeiro!$B$13</f>
        <v>30.256521739130434</v>
      </c>
      <c r="K19" s="17">
        <f>[15]Janeiro!$B$14</f>
        <v>30.554166666666671</v>
      </c>
      <c r="L19" s="17">
        <f>[15]Janeiro!$B$15</f>
        <v>29.716666666666669</v>
      </c>
      <c r="M19" s="17">
        <f>[15]Janeiro!$B$16</f>
        <v>25.258333333333336</v>
      </c>
      <c r="N19" s="17">
        <f>[15]Janeiro!$B$17</f>
        <v>26.795833333333338</v>
      </c>
      <c r="O19" s="17">
        <f>[15]Janeiro!$B$18</f>
        <v>28.670833333333334</v>
      </c>
      <c r="P19" s="17">
        <f>[15]Janeiro!$B$19</f>
        <v>28.854166666666668</v>
      </c>
      <c r="Q19" s="17">
        <f>[15]Janeiro!$B$20</f>
        <v>27.004166666666663</v>
      </c>
      <c r="R19" s="17">
        <f>[15]Janeiro!$B$21</f>
        <v>26.866666666666674</v>
      </c>
      <c r="S19" s="17">
        <f>[15]Janeiro!$B$22</f>
        <v>28.166666666666668</v>
      </c>
      <c r="T19" s="17">
        <f>[15]Janeiro!$B$23</f>
        <v>27.704347826086952</v>
      </c>
      <c r="U19" s="17">
        <f>[15]Janeiro!$B$24</f>
        <v>26.066666666666663</v>
      </c>
      <c r="V19" s="17">
        <f>[15]Janeiro!$B$25</f>
        <v>26.591304347826089</v>
      </c>
      <c r="W19" s="17">
        <f>[15]Janeiro!$B$26</f>
        <v>25.879166666666674</v>
      </c>
      <c r="X19" s="17">
        <f>[15]Janeiro!$B$27</f>
        <v>26.970833333333331</v>
      </c>
      <c r="Y19" s="17">
        <f>[15]Janeiro!$B$28</f>
        <v>26.834782608695654</v>
      </c>
      <c r="Z19" s="17">
        <f>[15]Janeiro!$B$29</f>
        <v>25.529166666666665</v>
      </c>
      <c r="AA19" s="17">
        <f>[15]Janeiro!$B$30</f>
        <v>26.530434782608694</v>
      </c>
      <c r="AB19" s="17">
        <f>[15]Janeiro!$B$31</f>
        <v>24.587500000000002</v>
      </c>
      <c r="AC19" s="17">
        <f>[15]Janeiro!$B$32</f>
        <v>24.895833333333332</v>
      </c>
      <c r="AD19" s="17">
        <f>[15]Janeiro!$B$33</f>
        <v>24.291666666666668</v>
      </c>
      <c r="AE19" s="17">
        <f>[15]Janeiro!$B$34</f>
        <v>24.800000000000004</v>
      </c>
      <c r="AF19" s="17">
        <f>[15]Janeiro!$B$35</f>
        <v>24.637500000000003</v>
      </c>
      <c r="AG19" s="29">
        <f t="shared" si="1"/>
        <v>26.965211547452082</v>
      </c>
    </row>
    <row r="20" spans="1:33" ht="17.100000000000001" customHeight="1" x14ac:dyDescent="0.2">
      <c r="A20" s="15" t="s">
        <v>10</v>
      </c>
      <c r="B20" s="17">
        <f>[16]Janeiro!$B$5</f>
        <v>25.429166666666671</v>
      </c>
      <c r="C20" s="17">
        <f>[16]Janeiro!$B$6</f>
        <v>26.333333333333332</v>
      </c>
      <c r="D20" s="17">
        <f>[16]Janeiro!$B$7</f>
        <v>24.920833333333331</v>
      </c>
      <c r="E20" s="17">
        <f>[16]Janeiro!$B$8</f>
        <v>27.441666666666666</v>
      </c>
      <c r="F20" s="17">
        <f>[16]Janeiro!$B$9</f>
        <v>25.195833333333336</v>
      </c>
      <c r="G20" s="17">
        <f>[16]Janeiro!$B$10</f>
        <v>24.237500000000008</v>
      </c>
      <c r="H20" s="17">
        <f>[16]Janeiro!$B$11</f>
        <v>26.087499999999995</v>
      </c>
      <c r="I20" s="17">
        <f>[16]Janeiro!$B$12</f>
        <v>28.491666666666664</v>
      </c>
      <c r="J20" s="17">
        <f>[16]Janeiro!$B$13</f>
        <v>28.695833333333329</v>
      </c>
      <c r="K20" s="17">
        <f>[16]Janeiro!$B$14</f>
        <v>28.262499999999999</v>
      </c>
      <c r="L20" s="17">
        <f>[16]Janeiro!$B$15</f>
        <v>27.508333333333336</v>
      </c>
      <c r="M20" s="17">
        <f>[16]Janeiro!$B$16</f>
        <v>26.795833333333331</v>
      </c>
      <c r="N20" s="17">
        <f>[16]Janeiro!$B$17</f>
        <v>26.787500000000005</v>
      </c>
      <c r="O20" s="17">
        <f>[16]Janeiro!$B$18</f>
        <v>28.133333333333336</v>
      </c>
      <c r="P20" s="17">
        <f>[16]Janeiro!$B$19</f>
        <v>27.637500000000003</v>
      </c>
      <c r="Q20" s="17">
        <f>[16]Janeiro!$B$20</f>
        <v>26.120833333333334</v>
      </c>
      <c r="R20" s="17">
        <f>[16]Janeiro!$B$21</f>
        <v>26.354166666666661</v>
      </c>
      <c r="S20" s="17">
        <f>[16]Janeiro!$B$22</f>
        <v>27.174999999999997</v>
      </c>
      <c r="T20" s="17">
        <f>[16]Janeiro!$B$23</f>
        <v>26.320833333333329</v>
      </c>
      <c r="U20" s="17">
        <f>[16]Janeiro!$B$24</f>
        <v>25.574999999999999</v>
      </c>
      <c r="V20" s="17">
        <f>[16]Janeiro!$B$25</f>
        <v>26.008333333333336</v>
      </c>
      <c r="W20" s="17">
        <f>[16]Janeiro!$B$26</f>
        <v>24.645833333333329</v>
      </c>
      <c r="X20" s="17">
        <f>[16]Janeiro!$B$27</f>
        <v>24.991666666666664</v>
      </c>
      <c r="Y20" s="17">
        <f>[16]Janeiro!$B$28</f>
        <v>26.424999999999997</v>
      </c>
      <c r="Z20" s="17">
        <f>[16]Janeiro!$B$29</f>
        <v>24.870833333333334</v>
      </c>
      <c r="AA20" s="17">
        <f>[16]Janeiro!$B$30</f>
        <v>24.495833333333334</v>
      </c>
      <c r="AB20" s="17">
        <f>[16]Janeiro!$B$31</f>
        <v>23.554166666666674</v>
      </c>
      <c r="AC20" s="17">
        <f>[16]Janeiro!$B$32</f>
        <v>23.212500000000002</v>
      </c>
      <c r="AD20" s="17">
        <f>[16]Janeiro!$B$33</f>
        <v>25.137500000000006</v>
      </c>
      <c r="AE20" s="17">
        <f>[16]Janeiro!$B$34</f>
        <v>25.641666666666662</v>
      </c>
      <c r="AF20" s="17">
        <f>[16]Janeiro!$B$35</f>
        <v>24.254166666666666</v>
      </c>
      <c r="AG20" s="29">
        <f t="shared" ref="AG20:AG32" si="2">AVERAGE(B20:AF20)</f>
        <v>26.023924731182795</v>
      </c>
    </row>
    <row r="21" spans="1:33" ht="17.100000000000001" customHeight="1" x14ac:dyDescent="0.2">
      <c r="A21" s="15" t="s">
        <v>11</v>
      </c>
      <c r="B21" s="17">
        <f>[17]Janeiro!$B$5</f>
        <v>25.758333333333336</v>
      </c>
      <c r="C21" s="17">
        <f>[17]Janeiro!$B$6</f>
        <v>26.270833333333332</v>
      </c>
      <c r="D21" s="17">
        <f>[17]Janeiro!$B$7</f>
        <v>24.166666666666668</v>
      </c>
      <c r="E21" s="17">
        <f>[17]Janeiro!$B$8</f>
        <v>26.670833333333334</v>
      </c>
      <c r="F21" s="17">
        <f>[17]Janeiro!$B$9</f>
        <v>25.441666666666666</v>
      </c>
      <c r="G21" s="17">
        <f>[17]Janeiro!$B$10</f>
        <v>26.504166666666666</v>
      </c>
      <c r="H21" s="17">
        <f>[17]Janeiro!$B$11</f>
        <v>26.487500000000001</v>
      </c>
      <c r="I21" s="17">
        <f>[17]Janeiro!$B$12</f>
        <v>27.858333333333334</v>
      </c>
      <c r="J21" s="17">
        <f>[17]Janeiro!$B$13</f>
        <v>28.295833333333334</v>
      </c>
      <c r="K21" s="17">
        <f>[17]Janeiro!$B$14</f>
        <v>28.400000000000002</v>
      </c>
      <c r="L21" s="17">
        <f>[17]Janeiro!$B$15</f>
        <v>28.245833333333334</v>
      </c>
      <c r="M21" s="17">
        <f>[17]Janeiro!$B$16</f>
        <v>25.787499999999994</v>
      </c>
      <c r="N21" s="17">
        <f>[17]Janeiro!$B$17</f>
        <v>25.529166666666665</v>
      </c>
      <c r="O21" s="17">
        <f>[17]Janeiro!$B$18</f>
        <v>27.662499999999998</v>
      </c>
      <c r="P21" s="17">
        <f>[17]Janeiro!$B$19</f>
        <v>27.516666666666662</v>
      </c>
      <c r="Q21" s="17">
        <f>[17]Janeiro!$B$20</f>
        <v>25.341666666666665</v>
      </c>
      <c r="R21" s="17">
        <f>[17]Janeiro!$B$21</f>
        <v>25.645833333333332</v>
      </c>
      <c r="S21" s="17">
        <f>[17]Janeiro!$B$22</f>
        <v>25.266666666666662</v>
      </c>
      <c r="T21" s="17">
        <f>[17]Janeiro!$B$23</f>
        <v>26.016666666666666</v>
      </c>
      <c r="U21" s="17">
        <f>[17]Janeiro!$B$24</f>
        <v>24.283333333333335</v>
      </c>
      <c r="V21" s="17">
        <f>[17]Janeiro!$B$25</f>
        <v>24.995833333333334</v>
      </c>
      <c r="W21" s="17">
        <f>[17]Janeiro!$B$26</f>
        <v>24.987500000000001</v>
      </c>
      <c r="X21" s="17">
        <f>[17]Janeiro!$B$27</f>
        <v>23.058333333333334</v>
      </c>
      <c r="Y21" s="17">
        <f>[17]Janeiro!$B$28</f>
        <v>25.279166666666672</v>
      </c>
      <c r="Z21" s="17">
        <f>[17]Janeiro!$B$29</f>
        <v>23.824999999999999</v>
      </c>
      <c r="AA21" s="17">
        <f>[17]Janeiro!$B$30</f>
        <v>25.058333333333334</v>
      </c>
      <c r="AB21" s="17">
        <f>[17]Janeiro!$B$31</f>
        <v>23.966666666666665</v>
      </c>
      <c r="AC21" s="17">
        <f>[17]Janeiro!$B$32</f>
        <v>22.908333333333335</v>
      </c>
      <c r="AD21" s="17">
        <f>[17]Janeiro!$B$33</f>
        <v>22.654166666666669</v>
      </c>
      <c r="AE21" s="17">
        <f>[17]Janeiro!$B$34</f>
        <v>23.345833333333331</v>
      </c>
      <c r="AF21" s="17">
        <f>[17]Janeiro!$B$35</f>
        <v>23.8</v>
      </c>
      <c r="AG21" s="29">
        <f t="shared" si="2"/>
        <v>25.517069892473113</v>
      </c>
    </row>
    <row r="22" spans="1:33" ht="17.100000000000001" customHeight="1" x14ac:dyDescent="0.2">
      <c r="A22" s="15" t="s">
        <v>12</v>
      </c>
      <c r="B22" s="17">
        <f>[18]Janeiro!$B$5</f>
        <v>26.625000000000004</v>
      </c>
      <c r="C22" s="17">
        <f>[18]Janeiro!$B$6</f>
        <v>27.558333333333326</v>
      </c>
      <c r="D22" s="17">
        <f>[18]Janeiro!$B$7</f>
        <v>25.662499999999994</v>
      </c>
      <c r="E22" s="17">
        <f>[18]Janeiro!$B$8</f>
        <v>26.641666666666666</v>
      </c>
      <c r="F22" s="17">
        <f>[18]Janeiro!$B$9</f>
        <v>26.016666666666669</v>
      </c>
      <c r="G22" s="17">
        <f>[18]Janeiro!$B$10</f>
        <v>27.099999999999994</v>
      </c>
      <c r="H22" s="17">
        <f>[18]Janeiro!$B$11</f>
        <v>28.033333333333328</v>
      </c>
      <c r="I22" s="17">
        <f>[18]Janeiro!$B$12</f>
        <v>29.329166666666666</v>
      </c>
      <c r="J22" s="17">
        <f>[18]Janeiro!$B$13</f>
        <v>29.729166666666661</v>
      </c>
      <c r="K22" s="17">
        <f>[18]Janeiro!$B$14</f>
        <v>30.354166666666668</v>
      </c>
      <c r="L22" s="17">
        <f>[18]Janeiro!$B$15</f>
        <v>30.583333333333332</v>
      </c>
      <c r="M22" s="17">
        <f>[18]Janeiro!$B$16</f>
        <v>25.837500000000002</v>
      </c>
      <c r="N22" s="17">
        <f>[18]Janeiro!$B$17</f>
        <v>26.370833333333337</v>
      </c>
      <c r="O22" s="17">
        <f>[18]Janeiro!$B$18</f>
        <v>28.695833333333336</v>
      </c>
      <c r="P22" s="17">
        <f>[18]Janeiro!$B$19</f>
        <v>28.358333333333338</v>
      </c>
      <c r="Q22" s="17">
        <f>[18]Janeiro!$B$20</f>
        <v>27.933333333333334</v>
      </c>
      <c r="R22" s="17">
        <f>[18]Janeiro!$B$21</f>
        <v>28.120833333333341</v>
      </c>
      <c r="S22" s="17">
        <f>[18]Janeiro!$B$22</f>
        <v>27.420833333333334</v>
      </c>
      <c r="T22" s="17">
        <f>[18]Janeiro!$B$23</f>
        <v>28.170833333333331</v>
      </c>
      <c r="U22" s="17">
        <f>[18]Janeiro!$B$24</f>
        <v>26.458333333333332</v>
      </c>
      <c r="V22" s="17">
        <f>[18]Janeiro!$B$25</f>
        <v>25.833333333333339</v>
      </c>
      <c r="W22" s="17">
        <f>[18]Janeiro!$B$26</f>
        <v>25.458333333333339</v>
      </c>
      <c r="X22" s="17">
        <f>[18]Janeiro!$B$27</f>
        <v>26.754166666666666</v>
      </c>
      <c r="Y22" s="17">
        <f>[18]Janeiro!$B$28</f>
        <v>27.083333333333329</v>
      </c>
      <c r="Z22" s="17">
        <f>[18]Janeiro!$B$29</f>
        <v>25.508333333333336</v>
      </c>
      <c r="AA22" s="17">
        <f>[18]Janeiro!$B$30</f>
        <v>25.908333333333335</v>
      </c>
      <c r="AB22" s="17">
        <f>[18]Janeiro!$B$31</f>
        <v>26.079166666666669</v>
      </c>
      <c r="AC22" s="17">
        <f>[18]Janeiro!$B$32</f>
        <v>25.604166666666668</v>
      </c>
      <c r="AD22" s="17">
        <f>[18]Janeiro!$B$33</f>
        <v>24.429166666666671</v>
      </c>
      <c r="AE22" s="17">
        <f>[18]Janeiro!$B$34</f>
        <v>25.058333333333326</v>
      </c>
      <c r="AF22" s="17">
        <f>[18]Janeiro!$B$35</f>
        <v>25.208333333333332</v>
      </c>
      <c r="AG22" s="29">
        <f t="shared" si="2"/>
        <v>27.029838709677421</v>
      </c>
    </row>
    <row r="23" spans="1:33" ht="17.100000000000001" customHeight="1" x14ac:dyDescent="0.2">
      <c r="A23" s="15" t="s">
        <v>13</v>
      </c>
      <c r="B23" s="17">
        <f>[19]Janeiro!$B$5</f>
        <v>27.633333333333336</v>
      </c>
      <c r="C23" s="17">
        <f>[19]Janeiro!$B$6</f>
        <v>27.829166666666666</v>
      </c>
      <c r="D23" s="17">
        <f>[19]Janeiro!$B$7</f>
        <v>27.862500000000001</v>
      </c>
      <c r="E23" s="17">
        <f>[19]Janeiro!$B$8</f>
        <v>28.641666666666666</v>
      </c>
      <c r="F23" s="17">
        <f>[19]Janeiro!$B$9</f>
        <v>26.041666666666671</v>
      </c>
      <c r="G23" s="17">
        <f>[19]Janeiro!$B$10</f>
        <v>27.887499999999992</v>
      </c>
      <c r="H23" s="17">
        <f>[19]Janeiro!$B$11</f>
        <v>28.5</v>
      </c>
      <c r="I23" s="17">
        <f>[19]Janeiro!$B$12</f>
        <v>29.958333333333332</v>
      </c>
      <c r="J23" s="17">
        <f>[19]Janeiro!$B$13</f>
        <v>30.562499999999996</v>
      </c>
      <c r="K23" s="17">
        <f>[19]Janeiro!$B$14</f>
        <v>29.883333333333336</v>
      </c>
      <c r="L23" s="17">
        <f>[19]Janeiro!$B$15</f>
        <v>29.554166666666671</v>
      </c>
      <c r="M23" s="17">
        <f>[19]Janeiro!$B$16</f>
        <v>26.866666666666664</v>
      </c>
      <c r="N23" s="17">
        <f>[19]Janeiro!$B$17</f>
        <v>27.937499999999996</v>
      </c>
      <c r="O23" s="17">
        <f>[19]Janeiro!$B$18</f>
        <v>27.645833333333332</v>
      </c>
      <c r="P23" s="17">
        <f>[19]Janeiro!$B$19</f>
        <v>28.762499999999999</v>
      </c>
      <c r="Q23" s="17">
        <f>[19]Janeiro!$B$20</f>
        <v>29.145833333333332</v>
      </c>
      <c r="R23" s="17">
        <f>[19]Janeiro!$B$21</f>
        <v>29.429166666666671</v>
      </c>
      <c r="S23" s="17">
        <f>[19]Janeiro!$B$22</f>
        <v>27.400000000000006</v>
      </c>
      <c r="T23" s="17">
        <f>[19]Janeiro!$B$23</f>
        <v>27.600000000000005</v>
      </c>
      <c r="U23" s="17">
        <f>[19]Janeiro!$B$24</f>
        <v>26.437499999999996</v>
      </c>
      <c r="V23" s="17">
        <f>[19]Janeiro!$B$25</f>
        <v>25.216666666666669</v>
      </c>
      <c r="W23" s="17">
        <f>[19]Janeiro!$B$26</f>
        <v>25.979166666666661</v>
      </c>
      <c r="X23" s="17">
        <f>[19]Janeiro!$B$27</f>
        <v>26.083333333333332</v>
      </c>
      <c r="Y23" s="17">
        <f>[19]Janeiro!$B$28</f>
        <v>26.645833333333332</v>
      </c>
      <c r="Z23" s="17">
        <f>[19]Janeiro!$B$29</f>
        <v>26.058333333333337</v>
      </c>
      <c r="AA23" s="17">
        <f>[19]Janeiro!$B$30</f>
        <v>26.245833333333337</v>
      </c>
      <c r="AB23" s="17">
        <f>[19]Janeiro!$B$31</f>
        <v>26.095833333333342</v>
      </c>
      <c r="AC23" s="17">
        <f>[19]Janeiro!$B$32</f>
        <v>25.433333333333337</v>
      </c>
      <c r="AD23" s="17">
        <f>[19]Janeiro!$B$33</f>
        <v>26.179166666666664</v>
      </c>
      <c r="AE23" s="17">
        <f>[19]Janeiro!$B$34</f>
        <v>26.691666666666674</v>
      </c>
      <c r="AF23" s="17">
        <f>[19]Janeiro!$B$35</f>
        <v>27.129166666666666</v>
      </c>
      <c r="AG23" s="29">
        <f t="shared" si="2"/>
        <v>27.527016129032265</v>
      </c>
    </row>
    <row r="24" spans="1:33" ht="17.100000000000001" customHeight="1" x14ac:dyDescent="0.2">
      <c r="A24" s="15" t="s">
        <v>14</v>
      </c>
      <c r="B24" s="17">
        <f>[20]Janeiro!$B$5</f>
        <v>27.637499999999999</v>
      </c>
      <c r="C24" s="17">
        <f>[20]Janeiro!$B$6</f>
        <v>25.3</v>
      </c>
      <c r="D24" s="17">
        <f>[20]Janeiro!$B$7</f>
        <v>27.762499999999999</v>
      </c>
      <c r="E24" s="17">
        <f>[20]Janeiro!$B$8</f>
        <v>25.775000000000002</v>
      </c>
      <c r="F24" s="17">
        <f>[20]Janeiro!$B$9</f>
        <v>26.241666666666671</v>
      </c>
      <c r="G24" s="17">
        <f>[20]Janeiro!$B$10</f>
        <v>27.445833333333336</v>
      </c>
      <c r="H24" s="17">
        <f>[20]Janeiro!$B$11</f>
        <v>27.733333333333338</v>
      </c>
      <c r="I24" s="17">
        <f>[20]Janeiro!$B$12</f>
        <v>28.791666666666671</v>
      </c>
      <c r="J24" s="17">
        <f>[20]Janeiro!$B$13</f>
        <v>28.041666666666668</v>
      </c>
      <c r="K24" s="17">
        <f>[20]Janeiro!$B$14</f>
        <v>25.049999999999997</v>
      </c>
      <c r="L24" s="17">
        <f>[20]Janeiro!$B$15</f>
        <v>25.108333333333331</v>
      </c>
      <c r="M24" s="17">
        <f>[20]Janeiro!$B$16</f>
        <v>24.269565217391307</v>
      </c>
      <c r="N24" s="17">
        <f>[20]Janeiro!$B$17</f>
        <v>24.45</v>
      </c>
      <c r="O24" s="17">
        <f>[20]Janeiro!$B$18</f>
        <v>23.086956521739129</v>
      </c>
      <c r="P24" s="17">
        <f>[20]Janeiro!$B$19</f>
        <v>24.822222222222223</v>
      </c>
      <c r="Q24" s="17">
        <f>[20]Janeiro!$B$20</f>
        <v>26.022222222222226</v>
      </c>
      <c r="R24" s="17">
        <f>[20]Janeiro!$B$21</f>
        <v>28.3</v>
      </c>
      <c r="S24" s="17">
        <f>[20]Janeiro!$B$22</f>
        <v>28.066666666666674</v>
      </c>
      <c r="T24" s="17">
        <f>[20]Janeiro!$B$23</f>
        <v>26.059999999999995</v>
      </c>
      <c r="U24" s="17">
        <f>[20]Janeiro!$B$24</f>
        <v>23.046666666666663</v>
      </c>
      <c r="V24" s="17">
        <f>[20]Janeiro!$B$25</f>
        <v>22.166666666666671</v>
      </c>
      <c r="W24" s="17">
        <f>[20]Janeiro!$B$26</f>
        <v>26.3</v>
      </c>
      <c r="X24" s="17">
        <f>[20]Janeiro!$B$27</f>
        <v>29.939999999999998</v>
      </c>
      <c r="Y24" s="17">
        <f>[20]Janeiro!$B$28</f>
        <v>27.622222222222224</v>
      </c>
      <c r="Z24" s="17">
        <f>[20]Janeiro!$B$29</f>
        <v>22.75</v>
      </c>
      <c r="AA24" s="17">
        <f>[20]Janeiro!$B$30</f>
        <v>25.475000000000001</v>
      </c>
      <c r="AB24" s="17" t="str">
        <f>[20]Janeiro!$B$31</f>
        <v>*</v>
      </c>
      <c r="AC24" s="17">
        <f>[20]Janeiro!$B$32</f>
        <v>27.837499999999999</v>
      </c>
      <c r="AD24" s="17">
        <f>[20]Janeiro!$B$33</f>
        <v>30.75</v>
      </c>
      <c r="AE24" s="17">
        <f>[20]Janeiro!$B$34</f>
        <v>29.8</v>
      </c>
      <c r="AF24" s="17">
        <f>[20]Janeiro!$B$35</f>
        <v>22.466666666666669</v>
      </c>
      <c r="AG24" s="29">
        <f t="shared" si="2"/>
        <v>26.27066183574879</v>
      </c>
    </row>
    <row r="25" spans="1:33" ht="17.100000000000001" customHeight="1" x14ac:dyDescent="0.2">
      <c r="A25" s="15" t="s">
        <v>15</v>
      </c>
      <c r="B25" s="17">
        <f>[21]Janeiro!$B$5</f>
        <v>25.558333333333334</v>
      </c>
      <c r="C25" s="17">
        <f>[21]Janeiro!$B$6</f>
        <v>25.683333333333337</v>
      </c>
      <c r="D25" s="17">
        <f>[21]Janeiro!$B$7</f>
        <v>23.166666666666661</v>
      </c>
      <c r="E25" s="17">
        <f>[21]Janeiro!$B$8</f>
        <v>25.245833333333337</v>
      </c>
      <c r="F25" s="17">
        <f>[21]Janeiro!$B$9</f>
        <v>24.716666666666669</v>
      </c>
      <c r="G25" s="17">
        <f>[21]Janeiro!$B$10</f>
        <v>23.804166666666671</v>
      </c>
      <c r="H25" s="17">
        <f>[21]Janeiro!$B$11</f>
        <v>24.083333333333332</v>
      </c>
      <c r="I25" s="17">
        <f>[21]Janeiro!$B$12</f>
        <v>26.400000000000002</v>
      </c>
      <c r="J25" s="17">
        <f>[21]Janeiro!$B$13</f>
        <v>28.541666666666668</v>
      </c>
      <c r="K25" s="17">
        <f>[21]Janeiro!$B$14</f>
        <v>27.029166666666665</v>
      </c>
      <c r="L25" s="17">
        <f>[21]Janeiro!$B$15</f>
        <v>25.429166666666664</v>
      </c>
      <c r="M25" s="17">
        <f>[21]Janeiro!$B$16</f>
        <v>24.666666666666661</v>
      </c>
      <c r="N25" s="17">
        <f>[21]Janeiro!$B$17</f>
        <v>24.983333333333334</v>
      </c>
      <c r="O25" s="17">
        <f>[21]Janeiro!$B$18</f>
        <v>26.400000000000002</v>
      </c>
      <c r="P25" s="17">
        <f>[21]Janeiro!$B$19</f>
        <v>25.587500000000006</v>
      </c>
      <c r="Q25" s="17">
        <f>[21]Janeiro!$B$20</f>
        <v>24.429166666666664</v>
      </c>
      <c r="R25" s="17">
        <f>[21]Janeiro!$B$21</f>
        <v>25.783333333333331</v>
      </c>
      <c r="S25" s="17">
        <f>[21]Janeiro!$B$22</f>
        <v>25.620833333333334</v>
      </c>
      <c r="T25" s="17">
        <f>[21]Janeiro!$B$23</f>
        <v>26.604166666666671</v>
      </c>
      <c r="U25" s="17">
        <f>[21]Janeiro!$B$24</f>
        <v>24.441666666666663</v>
      </c>
      <c r="V25" s="17">
        <f>[21]Janeiro!$B$25</f>
        <v>25.145833333333329</v>
      </c>
      <c r="W25" s="17">
        <f>[21]Janeiro!$B$26</f>
        <v>23.804166666666664</v>
      </c>
      <c r="X25" s="17">
        <f>[21]Janeiro!$B$27</f>
        <v>22.449999999999992</v>
      </c>
      <c r="Y25" s="17">
        <f>[21]Janeiro!$B$28</f>
        <v>24.458333333333332</v>
      </c>
      <c r="Z25" s="17">
        <f>[21]Janeiro!$B$29</f>
        <v>23.862499999999997</v>
      </c>
      <c r="AA25" s="17">
        <f>[21]Janeiro!$B$30</f>
        <v>24.141666666666669</v>
      </c>
      <c r="AB25" s="17">
        <f>[21]Janeiro!$B$31</f>
        <v>21.299999999999997</v>
      </c>
      <c r="AC25" s="17">
        <f>[21]Janeiro!$B$32</f>
        <v>23.808333333333334</v>
      </c>
      <c r="AD25" s="17">
        <f>[21]Janeiro!$B$33</f>
        <v>22.954166666666666</v>
      </c>
      <c r="AE25" s="17">
        <f>[21]Janeiro!$B$34</f>
        <v>23.350000000000005</v>
      </c>
      <c r="AF25" s="17">
        <f>[21]Janeiro!$B$35</f>
        <v>21.375</v>
      </c>
      <c r="AG25" s="29">
        <f>AVERAGE(B25:AF25)</f>
        <v>24.671774193548384</v>
      </c>
    </row>
    <row r="26" spans="1:33" ht="17.100000000000001" customHeight="1" x14ac:dyDescent="0.2">
      <c r="A26" s="15" t="s">
        <v>16</v>
      </c>
      <c r="B26" s="17">
        <f>[22]Janeiro!$B$5</f>
        <v>31.104166666666661</v>
      </c>
      <c r="C26" s="17">
        <f>[22]Janeiro!$B$6</f>
        <v>29.729166666666668</v>
      </c>
      <c r="D26" s="17">
        <f>[22]Janeiro!$B$7</f>
        <v>27.191666666666663</v>
      </c>
      <c r="E26" s="17">
        <f>[22]Janeiro!$B$8</f>
        <v>29.349999999999998</v>
      </c>
      <c r="F26" s="17">
        <f>[22]Janeiro!$B$9</f>
        <v>30.970833333333328</v>
      </c>
      <c r="G26" s="17">
        <f>[22]Janeiro!$B$10</f>
        <v>29.225000000000005</v>
      </c>
      <c r="H26" s="17">
        <f>[22]Janeiro!$B$11</f>
        <v>30.104166666666661</v>
      </c>
      <c r="I26" s="17">
        <f>[22]Janeiro!$B$12</f>
        <v>32.479166666666664</v>
      </c>
      <c r="J26" s="17">
        <f>[22]Janeiro!$B$13</f>
        <v>33.141666666666666</v>
      </c>
      <c r="K26" s="17">
        <f>[22]Janeiro!$B$14</f>
        <v>33.274999999999999</v>
      </c>
      <c r="L26" s="17">
        <f>[22]Janeiro!$B$15</f>
        <v>30.912500000000005</v>
      </c>
      <c r="M26" s="17">
        <f>[22]Janeiro!$B$16</f>
        <v>28.462500000000006</v>
      </c>
      <c r="N26" s="17">
        <f>[22]Janeiro!$B$17</f>
        <v>29.904166666666672</v>
      </c>
      <c r="O26" s="17">
        <f>[22]Janeiro!$B$18</f>
        <v>31.987500000000008</v>
      </c>
      <c r="P26" s="17">
        <f>[22]Janeiro!$B$19</f>
        <v>31.75833333333334</v>
      </c>
      <c r="Q26" s="17">
        <f>[22]Janeiro!$B$20</f>
        <v>31.712499999999991</v>
      </c>
      <c r="R26" s="17">
        <f>[22]Janeiro!$B$21</f>
        <v>29.316666666666663</v>
      </c>
      <c r="S26" s="17">
        <f>[22]Janeiro!$B$22</f>
        <v>29.958333333333332</v>
      </c>
      <c r="T26" s="17">
        <f>[22]Janeiro!$B$23</f>
        <v>30.345833333333331</v>
      </c>
      <c r="U26" s="17">
        <f>[22]Janeiro!$B$24</f>
        <v>30.404166666666669</v>
      </c>
      <c r="V26" s="17">
        <f>[22]Janeiro!$B$25</f>
        <v>30.275000000000009</v>
      </c>
      <c r="W26" s="17">
        <f>[22]Janeiro!$B$26</f>
        <v>29.545833333333331</v>
      </c>
      <c r="X26" s="17">
        <f>[22]Janeiro!$B$27</f>
        <v>30.116666666666671</v>
      </c>
      <c r="Y26" s="17">
        <f>[22]Janeiro!$B$28</f>
        <v>27.145833333333332</v>
      </c>
      <c r="Z26" s="17">
        <f>[22]Janeiro!$B$29</f>
        <v>26.887499999999999</v>
      </c>
      <c r="AA26" s="17">
        <f>[22]Janeiro!$B$30</f>
        <v>28.245833333333334</v>
      </c>
      <c r="AB26" s="17">
        <f>[22]Janeiro!$B$31</f>
        <v>24.670833333333334</v>
      </c>
      <c r="AC26" s="17">
        <f>[22]Janeiro!$B$32</f>
        <v>25.354166666666661</v>
      </c>
      <c r="AD26" s="17">
        <f>[22]Janeiro!$B$33</f>
        <v>28.512500000000003</v>
      </c>
      <c r="AE26" s="17">
        <f>[22]Janeiro!$B$34</f>
        <v>29.170833333333331</v>
      </c>
      <c r="AF26" s="17">
        <f>[22]Janeiro!$B$35</f>
        <v>25.208333333333339</v>
      </c>
      <c r="AG26" s="29">
        <f t="shared" si="2"/>
        <v>29.56344086021506</v>
      </c>
    </row>
    <row r="27" spans="1:33" ht="17.100000000000001" customHeight="1" x14ac:dyDescent="0.2">
      <c r="A27" s="15" t="s">
        <v>17</v>
      </c>
      <c r="B27" s="17">
        <f>[23]Janeiro!$B$5</f>
        <v>25.087499999999995</v>
      </c>
      <c r="C27" s="17">
        <f>[23]Janeiro!$B$6</f>
        <v>25.954166666666666</v>
      </c>
      <c r="D27" s="17">
        <f>[23]Janeiro!$B$7</f>
        <v>23.962500000000002</v>
      </c>
      <c r="E27" s="17">
        <f>[23]Janeiro!$B$8</f>
        <v>26.120833333333334</v>
      </c>
      <c r="F27" s="17">
        <f>[23]Janeiro!$B$9</f>
        <v>25.824999999999999</v>
      </c>
      <c r="G27" s="17">
        <f>[23]Janeiro!$B$10</f>
        <v>26.849999999999998</v>
      </c>
      <c r="H27" s="17">
        <f>[23]Janeiro!$B$11</f>
        <v>26.712500000000002</v>
      </c>
      <c r="I27" s="17">
        <f>[23]Janeiro!$B$12</f>
        <v>28.354166666666661</v>
      </c>
      <c r="J27" s="17">
        <f>[23]Janeiro!$B$13</f>
        <v>26.862499999999994</v>
      </c>
      <c r="K27" s="17">
        <f>[23]Janeiro!$B$14</f>
        <v>27.3125</v>
      </c>
      <c r="L27" s="17">
        <f>[23]Janeiro!$B$15</f>
        <v>27.908333333333331</v>
      </c>
      <c r="M27" s="17">
        <f>[23]Janeiro!$B$16</f>
        <v>26.566666666666666</v>
      </c>
      <c r="N27" s="17">
        <f>[23]Janeiro!$B$17</f>
        <v>25.754166666666663</v>
      </c>
      <c r="O27" s="17">
        <f>[23]Janeiro!$B$18</f>
        <v>26.825000000000003</v>
      </c>
      <c r="P27" s="17">
        <f>[23]Janeiro!$B$19</f>
        <v>26.637500000000003</v>
      </c>
      <c r="Q27" s="17">
        <f>[23]Janeiro!$B$20</f>
        <v>24.962500000000006</v>
      </c>
      <c r="R27" s="17">
        <f>[23]Janeiro!$B$21</f>
        <v>25.283333333333331</v>
      </c>
      <c r="S27" s="17">
        <f>[23]Janeiro!$B$22</f>
        <v>25.925000000000008</v>
      </c>
      <c r="T27" s="17">
        <f>[23]Janeiro!$B$23</f>
        <v>26.762500000000003</v>
      </c>
      <c r="U27" s="17">
        <f>[23]Janeiro!$B$24</f>
        <v>24.379166666666663</v>
      </c>
      <c r="V27" s="17">
        <f>[23]Janeiro!$B$25</f>
        <v>25.020833333333329</v>
      </c>
      <c r="W27" s="17">
        <f>[23]Janeiro!$B$26</f>
        <v>24.104166666666661</v>
      </c>
      <c r="X27" s="17">
        <f>[23]Janeiro!$B$27</f>
        <v>24.291666666666668</v>
      </c>
      <c r="Y27" s="17">
        <f>[23]Janeiro!$B$28</f>
        <v>25.679166666666664</v>
      </c>
      <c r="Z27" s="17">
        <f>[23]Janeiro!$B$29</f>
        <v>23.854166666666668</v>
      </c>
      <c r="AA27" s="17">
        <f>[23]Janeiro!$B$30</f>
        <v>23.779166666666669</v>
      </c>
      <c r="AB27" s="17">
        <f>[23]Janeiro!$B$31</f>
        <v>23.779166666666669</v>
      </c>
      <c r="AC27" s="17">
        <f>[23]Janeiro!$B$32</f>
        <v>23.150000000000002</v>
      </c>
      <c r="AD27" s="17">
        <f>[23]Janeiro!$B$33</f>
        <v>24.133333333333336</v>
      </c>
      <c r="AE27" s="17">
        <f>[23]Janeiro!$B$34</f>
        <v>24.337500000000002</v>
      </c>
      <c r="AF27" s="17">
        <f>[23]Janeiro!$B$35</f>
        <v>24.754166666666663</v>
      </c>
      <c r="AG27" s="29">
        <f>AVERAGE(B27:AF27)</f>
        <v>25.513844086021496</v>
      </c>
    </row>
    <row r="28" spans="1:33" ht="17.100000000000001" customHeight="1" x14ac:dyDescent="0.2">
      <c r="A28" s="15" t="s">
        <v>18</v>
      </c>
      <c r="B28" s="17">
        <f>[24]Janeiro!$B$5</f>
        <v>23.975000000000005</v>
      </c>
      <c r="C28" s="17">
        <f>[24]Janeiro!$B$6</f>
        <v>23.733333333333324</v>
      </c>
      <c r="D28" s="17">
        <f>[24]Janeiro!$B$7</f>
        <v>24.733333333333331</v>
      </c>
      <c r="E28" s="17">
        <f>[24]Janeiro!$B$8</f>
        <v>24.3</v>
      </c>
      <c r="F28" s="17">
        <f>[24]Janeiro!$B$9</f>
        <v>23.762499999999999</v>
      </c>
      <c r="G28" s="17">
        <f>[24]Janeiro!$B$10</f>
        <v>24.295833333333331</v>
      </c>
      <c r="H28" s="17">
        <f>[24]Janeiro!$B$11</f>
        <v>24.545833333333331</v>
      </c>
      <c r="I28" s="17">
        <f>[24]Janeiro!$B$12</f>
        <v>26.537500000000005</v>
      </c>
      <c r="J28" s="17">
        <f>[24]Janeiro!$B$13</f>
        <v>25.866666666666671</v>
      </c>
      <c r="K28" s="17">
        <f>[24]Janeiro!$B$14</f>
        <v>26.054166666666671</v>
      </c>
      <c r="L28" s="17">
        <f>[24]Janeiro!$B$15</f>
        <v>26.475000000000005</v>
      </c>
      <c r="M28" s="17">
        <f>[24]Janeiro!$B$16</f>
        <v>23.638888888888889</v>
      </c>
      <c r="N28" s="17">
        <f>[24]Janeiro!$B$17</f>
        <v>29.042857142857141</v>
      </c>
      <c r="O28" s="17">
        <f>[24]Janeiro!$B$18</f>
        <v>26.6</v>
      </c>
      <c r="P28" s="17">
        <f>[24]Janeiro!$B$19</f>
        <v>24.314285714285717</v>
      </c>
      <c r="Q28" s="17">
        <f>[24]Janeiro!$B$20</f>
        <v>23.291666666666661</v>
      </c>
      <c r="R28" s="17">
        <f>[24]Janeiro!$B$21</f>
        <v>24.425000000000001</v>
      </c>
      <c r="S28" s="17">
        <f>[24]Janeiro!$B$22</f>
        <v>23.358333333333334</v>
      </c>
      <c r="T28" s="17">
        <f>[24]Janeiro!$B$23</f>
        <v>23.9375</v>
      </c>
      <c r="U28" s="17">
        <f>[24]Janeiro!$B$24</f>
        <v>23.104166666666668</v>
      </c>
      <c r="V28" s="17">
        <f>[24]Janeiro!$B$25</f>
        <v>21.858333333333334</v>
      </c>
      <c r="W28" s="17">
        <f>[24]Janeiro!$B$26</f>
        <v>23.033333333333335</v>
      </c>
      <c r="X28" s="17">
        <f>[24]Janeiro!$B$27</f>
        <v>22.345833333333331</v>
      </c>
      <c r="Y28" s="17">
        <f>[24]Janeiro!$B$28</f>
        <v>23.975000000000005</v>
      </c>
      <c r="Z28" s="17">
        <f>[24]Janeiro!$B$29</f>
        <v>22.012500000000003</v>
      </c>
      <c r="AA28" s="17">
        <f>[24]Janeiro!$B$30</f>
        <v>22.329166666666666</v>
      </c>
      <c r="AB28" s="17">
        <f>[24]Janeiro!$B$31</f>
        <v>22.491666666666664</v>
      </c>
      <c r="AC28" s="17">
        <f>[24]Janeiro!$B$32</f>
        <v>22.112499999999997</v>
      </c>
      <c r="AD28" s="17">
        <f>[24]Janeiro!$B$33</f>
        <v>21.995833333333337</v>
      </c>
      <c r="AE28" s="17">
        <f>[24]Janeiro!$B$34</f>
        <v>22.083333333333332</v>
      </c>
      <c r="AF28" s="17">
        <f>[24]Janeiro!$B$35</f>
        <v>22.058333333333334</v>
      </c>
      <c r="AG28" s="29">
        <f>AVERAGE(B28:AF28)</f>
        <v>23.944764464925751</v>
      </c>
    </row>
    <row r="29" spans="1:33" ht="17.100000000000001" customHeight="1" x14ac:dyDescent="0.2">
      <c r="A29" s="15" t="s">
        <v>19</v>
      </c>
      <c r="B29" s="17">
        <f>[25]Janeiro!$B$5</f>
        <v>24.824999999999999</v>
      </c>
      <c r="C29" s="17">
        <f>[25]Janeiro!$B$6</f>
        <v>26.245833333333334</v>
      </c>
      <c r="D29" s="17">
        <f>[25]Janeiro!$B$7</f>
        <v>26.162500000000005</v>
      </c>
      <c r="E29" s="17">
        <f>[25]Janeiro!$B$8</f>
        <v>26.250000000000004</v>
      </c>
      <c r="F29" s="17">
        <f>[25]Janeiro!$B$9</f>
        <v>24.92916666666666</v>
      </c>
      <c r="G29" s="17">
        <f>[25]Janeiro!$B$10</f>
        <v>24.316666666666666</v>
      </c>
      <c r="H29" s="17">
        <f>[25]Janeiro!$B$11</f>
        <v>25.729166666666668</v>
      </c>
      <c r="I29" s="17">
        <f>[25]Janeiro!$B$12</f>
        <v>27.129166666666666</v>
      </c>
      <c r="J29" s="17">
        <f>[25]Janeiro!$B$13</f>
        <v>28.816666666666663</v>
      </c>
      <c r="K29" s="17">
        <f>[25]Janeiro!$B$14</f>
        <v>27.895833333333339</v>
      </c>
      <c r="L29" s="17">
        <f>[25]Janeiro!$B$15</f>
        <v>25.083333333333329</v>
      </c>
      <c r="M29" s="17">
        <f>[25]Janeiro!$B$16</f>
        <v>27.249999999999996</v>
      </c>
      <c r="N29" s="17">
        <f>[25]Janeiro!$B$17</f>
        <v>26.916666666666671</v>
      </c>
      <c r="O29" s="17">
        <f>[25]Janeiro!$B$18</f>
        <v>27.387499999999999</v>
      </c>
      <c r="P29" s="17">
        <f>[25]Janeiro!$B$19</f>
        <v>26.874999999999996</v>
      </c>
      <c r="Q29" s="17">
        <f>[25]Janeiro!$B$20</f>
        <v>25.183333333333334</v>
      </c>
      <c r="R29" s="17">
        <f>[25]Janeiro!$B$21</f>
        <v>25.05</v>
      </c>
      <c r="S29" s="17">
        <f>[25]Janeiro!$B$22</f>
        <v>25.583333333333332</v>
      </c>
      <c r="T29" s="17">
        <f>[25]Janeiro!$B$23</f>
        <v>26.962500000000002</v>
      </c>
      <c r="U29" s="17">
        <f>[25]Janeiro!$B$24</f>
        <v>26.012499999999992</v>
      </c>
      <c r="V29" s="17">
        <f>[25]Janeiro!$B$25</f>
        <v>26.083333333333329</v>
      </c>
      <c r="W29" s="17">
        <f>[25]Janeiro!$B$26</f>
        <v>25.837500000000006</v>
      </c>
      <c r="X29" s="17">
        <f>[25]Janeiro!$B$27</f>
        <v>25.258333333333329</v>
      </c>
      <c r="Y29" s="17">
        <f>[25]Janeiro!$B$28</f>
        <v>25.420833333333334</v>
      </c>
      <c r="Z29" s="17">
        <f>[25]Janeiro!$B$29</f>
        <v>24.808333333333337</v>
      </c>
      <c r="AA29" s="17">
        <f>[25]Janeiro!$B$30</f>
        <v>25.370833333333337</v>
      </c>
      <c r="AB29" s="17">
        <f>[25]Janeiro!$B$31</f>
        <v>22.291666666666661</v>
      </c>
      <c r="AC29" s="17">
        <f>[25]Janeiro!$B$32</f>
        <v>24.162500000000005</v>
      </c>
      <c r="AD29" s="17">
        <f>[25]Janeiro!$B$33</f>
        <v>25.370833333333334</v>
      </c>
      <c r="AE29" s="17">
        <f>[25]Janeiro!$B$34</f>
        <v>25.320833333333326</v>
      </c>
      <c r="AF29" s="17">
        <f>[25]Janeiro!$B$35</f>
        <v>22.325000000000003</v>
      </c>
      <c r="AG29" s="29">
        <f t="shared" si="2"/>
        <v>25.704973118279572</v>
      </c>
    </row>
    <row r="30" spans="1:33" ht="17.100000000000001" customHeight="1" x14ac:dyDescent="0.2">
      <c r="A30" s="15" t="s">
        <v>31</v>
      </c>
      <c r="B30" s="17">
        <f>[26]Janeiro!$B$5</f>
        <v>25.225000000000005</v>
      </c>
      <c r="C30" s="17">
        <f>[26]Janeiro!$B$6</f>
        <v>25.983333333333334</v>
      </c>
      <c r="D30" s="17">
        <f>[26]Janeiro!$B$7</f>
        <v>24.370833333333337</v>
      </c>
      <c r="E30" s="17">
        <f>[26]Janeiro!$B$8</f>
        <v>26.037499999999998</v>
      </c>
      <c r="F30" s="17">
        <f>[26]Janeiro!$B$9</f>
        <v>25.012500000000003</v>
      </c>
      <c r="G30" s="17">
        <f>[26]Janeiro!$B$10</f>
        <v>25.945833333333336</v>
      </c>
      <c r="H30" s="17">
        <f>[26]Janeiro!$B$11</f>
        <v>26.387500000000003</v>
      </c>
      <c r="I30" s="17">
        <f>[26]Janeiro!$B$12</f>
        <v>28.162499999999994</v>
      </c>
      <c r="J30" s="17">
        <f>[26]Janeiro!$B$13</f>
        <v>27.791666666666671</v>
      </c>
      <c r="K30" s="17">
        <f>[26]Janeiro!$B$14</f>
        <v>27.970833333333335</v>
      </c>
      <c r="L30" s="17">
        <f>[26]Janeiro!$B$15</f>
        <v>28.324999999999999</v>
      </c>
      <c r="M30" s="17">
        <f>[26]Janeiro!$B$16</f>
        <v>24.958333333333329</v>
      </c>
      <c r="N30" s="17">
        <f>[26]Janeiro!$B$17</f>
        <v>25.308333333333334</v>
      </c>
      <c r="O30" s="17">
        <f>[26]Janeiro!$B$18</f>
        <v>26.991666666666664</v>
      </c>
      <c r="P30" s="17">
        <f>[26]Janeiro!$B$19</f>
        <v>25.837500000000002</v>
      </c>
      <c r="Q30" s="17">
        <f>[26]Janeiro!$B$20</f>
        <v>24.854166666666661</v>
      </c>
      <c r="R30" s="17">
        <f>[26]Janeiro!$B$21</f>
        <v>24.966666666666669</v>
      </c>
      <c r="S30" s="17">
        <f>[26]Janeiro!$B$22</f>
        <v>25.970833333333335</v>
      </c>
      <c r="T30" s="17">
        <f>[26]Janeiro!$B$23</f>
        <v>26.054166666666656</v>
      </c>
      <c r="U30" s="17">
        <f>[26]Janeiro!$B$24</f>
        <v>24.387500000000003</v>
      </c>
      <c r="V30" s="17">
        <f>[26]Janeiro!$B$25</f>
        <v>23.066666666666663</v>
      </c>
      <c r="W30" s="17">
        <f>[26]Janeiro!$B$26</f>
        <v>24.508333333333329</v>
      </c>
      <c r="X30" s="17">
        <f>[26]Janeiro!$B$27</f>
        <v>24.741666666666671</v>
      </c>
      <c r="Y30" s="17">
        <f>[26]Janeiro!$B$28</f>
        <v>24.866666666666664</v>
      </c>
      <c r="Z30" s="17">
        <f>[26]Janeiro!$B$29</f>
        <v>23.737499999999994</v>
      </c>
      <c r="AA30" s="17">
        <f>[26]Janeiro!$B$30</f>
        <v>23.820833333333329</v>
      </c>
      <c r="AB30" s="17">
        <f>[26]Janeiro!$B$31</f>
        <v>23.079166666666666</v>
      </c>
      <c r="AC30" s="17">
        <f>[26]Janeiro!$B$32</f>
        <v>23.4375</v>
      </c>
      <c r="AD30" s="17">
        <f>[26]Janeiro!$B$33</f>
        <v>23.533333333333335</v>
      </c>
      <c r="AE30" s="17">
        <f>[26]Janeiro!$B$34</f>
        <v>23.812500000000004</v>
      </c>
      <c r="AF30" s="17">
        <f>[26]Janeiro!$B$35</f>
        <v>23.720833333333331</v>
      </c>
      <c r="AG30" s="29">
        <f>AVERAGE(B30:AF30)</f>
        <v>25.253763440860212</v>
      </c>
    </row>
    <row r="31" spans="1:33" ht="17.100000000000001" customHeight="1" x14ac:dyDescent="0.2">
      <c r="A31" s="15" t="s">
        <v>51</v>
      </c>
      <c r="B31" s="17">
        <f>[27]Janeiro!$B$5</f>
        <v>25.666666666666668</v>
      </c>
      <c r="C31" s="17">
        <f>[27]Janeiro!$B$6</f>
        <v>25.433333333333334</v>
      </c>
      <c r="D31" s="17">
        <f>[27]Janeiro!$B$7</f>
        <v>26.673913043478265</v>
      </c>
      <c r="E31" s="17">
        <f>[27]Janeiro!$B$8</f>
        <v>24.549999999999997</v>
      </c>
      <c r="F31" s="17">
        <f>[27]Janeiro!$B$9</f>
        <v>24.858333333333334</v>
      </c>
      <c r="G31" s="17">
        <f>[27]Janeiro!$B$10</f>
        <v>24.799999999999997</v>
      </c>
      <c r="H31" s="17">
        <f>[27]Janeiro!$B$11</f>
        <v>26.124999999999989</v>
      </c>
      <c r="I31" s="17">
        <f>[27]Janeiro!$B$12</f>
        <v>26.683333333333337</v>
      </c>
      <c r="J31" s="17">
        <f>[27]Janeiro!$B$13</f>
        <v>26.483333333333331</v>
      </c>
      <c r="K31" s="17">
        <f>[27]Janeiro!$B$14</f>
        <v>27.633333333333326</v>
      </c>
      <c r="L31" s="17">
        <f>[27]Janeiro!$B$15</f>
        <v>27.987500000000001</v>
      </c>
      <c r="M31" s="17">
        <f>[27]Janeiro!$B$16</f>
        <v>24.454166666666666</v>
      </c>
      <c r="N31" s="17">
        <f>[27]Janeiro!$B$17</f>
        <v>25.816666666666666</v>
      </c>
      <c r="O31" s="17">
        <f>[27]Janeiro!$B$18</f>
        <v>24.308333333333334</v>
      </c>
      <c r="P31" s="17">
        <f>[27]Janeiro!$B$19</f>
        <v>25.333333333333332</v>
      </c>
      <c r="Q31" s="17">
        <f>[27]Janeiro!$B$20</f>
        <v>24.779166666666665</v>
      </c>
      <c r="R31" s="17">
        <f>[27]Janeiro!$B$21</f>
        <v>24.591666666666665</v>
      </c>
      <c r="S31" s="17">
        <f>[27]Janeiro!$B$22</f>
        <v>24.162499999999998</v>
      </c>
      <c r="T31" s="17">
        <f>[27]Janeiro!$B$23</f>
        <v>24.941666666666674</v>
      </c>
      <c r="U31" s="17">
        <f>[27]Janeiro!$B$24</f>
        <v>24.237500000000001</v>
      </c>
      <c r="V31" s="17">
        <f>[27]Janeiro!$B$25</f>
        <v>22.783333333333331</v>
      </c>
      <c r="W31" s="17">
        <f>[27]Janeiro!$B$26</f>
        <v>23.570833333333336</v>
      </c>
      <c r="X31" s="17">
        <f>[27]Janeiro!$B$27</f>
        <v>23.845833333333331</v>
      </c>
      <c r="Y31" s="17">
        <f>[27]Janeiro!$B$28</f>
        <v>25.291666666666661</v>
      </c>
      <c r="Z31" s="17">
        <f>[27]Janeiro!$B$29</f>
        <v>24.625000000000004</v>
      </c>
      <c r="AA31" s="17">
        <f>[27]Janeiro!$B$30</f>
        <v>23.3125</v>
      </c>
      <c r="AB31" s="17">
        <f>[27]Janeiro!$B$31</f>
        <v>22.954166666666666</v>
      </c>
      <c r="AC31" s="17">
        <f>[27]Janeiro!$B$32</f>
        <v>23.424999999999997</v>
      </c>
      <c r="AD31" s="17">
        <f>[27]Janeiro!$B$33</f>
        <v>23.4375</v>
      </c>
      <c r="AE31" s="17">
        <f>[27]Janeiro!$B$34</f>
        <v>23.987500000000001</v>
      </c>
      <c r="AF31" s="17">
        <f>[27]Janeiro!$B$35</f>
        <v>23.670833333333331</v>
      </c>
      <c r="AG31" s="29">
        <f>AVERAGE(B31:AF31)</f>
        <v>24.852384291725098</v>
      </c>
    </row>
    <row r="32" spans="1:33" ht="17.100000000000001" customHeight="1" x14ac:dyDescent="0.2">
      <c r="A32" s="15" t="s">
        <v>20</v>
      </c>
      <c r="B32" s="17">
        <f>[28]Janeiro!$B$5</f>
        <v>27.804166666666671</v>
      </c>
      <c r="C32" s="17">
        <f>[28]Janeiro!$B$6</f>
        <v>25.616666666666671</v>
      </c>
      <c r="D32" s="17">
        <f>[28]Janeiro!$B$7</f>
        <v>27.941666666666663</v>
      </c>
      <c r="E32" s="17">
        <f>[28]Janeiro!$B$8</f>
        <v>26.900000000000002</v>
      </c>
      <c r="F32" s="17">
        <f>[28]Janeiro!$B$9</f>
        <v>27.770833333333332</v>
      </c>
      <c r="G32" s="17">
        <f>[28]Janeiro!$B$10</f>
        <v>29.55</v>
      </c>
      <c r="H32" s="17">
        <f>[28]Janeiro!$B$11</f>
        <v>26.587500000000002</v>
      </c>
      <c r="I32" s="17">
        <f>[28]Janeiro!$B$12</f>
        <v>30.141666666666666</v>
      </c>
      <c r="J32" s="17">
        <f>[28]Janeiro!$B$13</f>
        <v>29.570833333333329</v>
      </c>
      <c r="K32" s="17">
        <f>[28]Janeiro!$B$14</f>
        <v>28.387499999999999</v>
      </c>
      <c r="L32" s="17">
        <f>[28]Janeiro!$B$15</f>
        <v>27.925000000000001</v>
      </c>
      <c r="M32" s="17">
        <f>[28]Janeiro!$B$16</f>
        <v>27.312500000000004</v>
      </c>
      <c r="N32" s="17">
        <f>[28]Janeiro!$B$17</f>
        <v>25.454166666666669</v>
      </c>
      <c r="O32" s="17">
        <f>[28]Janeiro!$B$18</f>
        <v>26.458333333333329</v>
      </c>
      <c r="P32" s="17">
        <f>[28]Janeiro!$B$19</f>
        <v>26.908333333333335</v>
      </c>
      <c r="Q32" s="17">
        <f>[28]Janeiro!$B$20</f>
        <v>24.962500000000002</v>
      </c>
      <c r="R32" s="17">
        <f>[28]Janeiro!$B$21</f>
        <v>24.704166666666666</v>
      </c>
      <c r="S32" s="17">
        <f>[28]Janeiro!$B$22</f>
        <v>25.479166666666668</v>
      </c>
      <c r="T32" s="17">
        <f>[28]Janeiro!$B$23</f>
        <v>25.45</v>
      </c>
      <c r="U32" s="17">
        <f>[28]Janeiro!$B$24</f>
        <v>24.254166666666666</v>
      </c>
      <c r="V32" s="17">
        <f>[28]Janeiro!$B$25</f>
        <v>25.137499999999999</v>
      </c>
      <c r="W32" s="17">
        <f>[28]Janeiro!$B$26</f>
        <v>24.008333333333336</v>
      </c>
      <c r="X32" s="17">
        <f>[28]Janeiro!$B$27</f>
        <v>25.570833333333329</v>
      </c>
      <c r="Y32" s="17">
        <f>[28]Janeiro!$B$28</f>
        <v>26.862499999999997</v>
      </c>
      <c r="Z32" s="17">
        <f>[28]Janeiro!$B$29</f>
        <v>25.962499999999995</v>
      </c>
      <c r="AA32" s="17">
        <f>[28]Janeiro!$B$30</f>
        <v>24.6875</v>
      </c>
      <c r="AB32" s="17">
        <f>[28]Janeiro!$B$31</f>
        <v>24.941666666666666</v>
      </c>
      <c r="AC32" s="17">
        <f>[28]Janeiro!$B$32</f>
        <v>23.404166666666669</v>
      </c>
      <c r="AD32" s="17">
        <f>[28]Janeiro!$B$33</f>
        <v>24.137499999999999</v>
      </c>
      <c r="AE32" s="17">
        <f>[28]Janeiro!$B$34</f>
        <v>25.154166666666658</v>
      </c>
      <c r="AF32" s="17">
        <f>[28]Janeiro!$B$35</f>
        <v>23.833333333333332</v>
      </c>
      <c r="AG32" s="29">
        <f t="shared" si="2"/>
        <v>26.221908602150545</v>
      </c>
    </row>
    <row r="33" spans="1:36" s="5" customFormat="1" ht="17.100000000000001" customHeight="1" x14ac:dyDescent="0.2">
      <c r="A33" s="24" t="s">
        <v>34</v>
      </c>
      <c r="B33" s="25">
        <f t="shared" ref="B33:AG33" si="3">AVERAGE(B5:B32)</f>
        <v>26.090137987012987</v>
      </c>
      <c r="C33" s="25">
        <f t="shared" si="3"/>
        <v>26.214197530864197</v>
      </c>
      <c r="D33" s="25">
        <f t="shared" si="3"/>
        <v>25.631657608695654</v>
      </c>
      <c r="E33" s="25">
        <f t="shared" si="3"/>
        <v>26.302932098765428</v>
      </c>
      <c r="F33" s="25">
        <f t="shared" si="3"/>
        <v>25.80123456790124</v>
      </c>
      <c r="G33" s="25">
        <f t="shared" si="3"/>
        <v>26.272993827160491</v>
      </c>
      <c r="H33" s="25">
        <f t="shared" si="3"/>
        <v>26.797839506172835</v>
      </c>
      <c r="I33" s="25">
        <f t="shared" si="3"/>
        <v>28.572993827160492</v>
      </c>
      <c r="J33" s="25">
        <f t="shared" si="3"/>
        <v>28.475395866881367</v>
      </c>
      <c r="K33" s="25">
        <f t="shared" si="3"/>
        <v>28.08672839506173</v>
      </c>
      <c r="L33" s="25">
        <f t="shared" si="3"/>
        <v>27.569494047619049</v>
      </c>
      <c r="M33" s="25">
        <f t="shared" si="3"/>
        <v>25.949232868133837</v>
      </c>
      <c r="N33" s="25">
        <f t="shared" si="3"/>
        <v>26.190784832451495</v>
      </c>
      <c r="O33" s="25">
        <f t="shared" si="3"/>
        <v>27.016800858829843</v>
      </c>
      <c r="P33" s="25">
        <f t="shared" si="3"/>
        <v>26.834877572824002</v>
      </c>
      <c r="Q33" s="25">
        <f t="shared" si="3"/>
        <v>25.97994737750172</v>
      </c>
      <c r="R33" s="25">
        <f t="shared" si="3"/>
        <v>25.925595238095234</v>
      </c>
      <c r="S33" s="25">
        <f t="shared" si="3"/>
        <v>26.061607142857145</v>
      </c>
      <c r="T33" s="25">
        <f t="shared" si="3"/>
        <v>26.255125517598344</v>
      </c>
      <c r="U33" s="25">
        <f t="shared" si="3"/>
        <v>25.059404761904766</v>
      </c>
      <c r="V33" s="25">
        <f t="shared" si="3"/>
        <v>24.68763586956522</v>
      </c>
      <c r="W33" s="25">
        <f t="shared" si="3"/>
        <v>24.734970238095233</v>
      </c>
      <c r="X33" s="25">
        <f t="shared" si="3"/>
        <v>25.125535714285714</v>
      </c>
      <c r="Y33" s="25">
        <f t="shared" si="3"/>
        <v>25.856500172532783</v>
      </c>
      <c r="Z33" s="25">
        <f t="shared" si="3"/>
        <v>24.642261904761902</v>
      </c>
      <c r="AA33" s="25">
        <f t="shared" si="3"/>
        <v>24.713140527950312</v>
      </c>
      <c r="AB33" s="25">
        <f t="shared" si="3"/>
        <v>23.915895061728392</v>
      </c>
      <c r="AC33" s="25">
        <f t="shared" si="3"/>
        <v>23.982440476190472</v>
      </c>
      <c r="AD33" s="25">
        <f t="shared" si="3"/>
        <v>24.304017857142863</v>
      </c>
      <c r="AE33" s="25">
        <f t="shared" si="3"/>
        <v>24.829761904761906</v>
      </c>
      <c r="AF33" s="25">
        <f t="shared" si="3"/>
        <v>23.973363095238092</v>
      </c>
      <c r="AG33" s="29">
        <f t="shared" si="3"/>
        <v>25.812632387110487</v>
      </c>
      <c r="AH33" s="8"/>
    </row>
    <row r="34" spans="1:36" s="57" customFormat="1" x14ac:dyDescent="0.2">
      <c r="A34" s="82"/>
      <c r="B34" s="83"/>
      <c r="C34" s="83"/>
      <c r="D34" s="83" t="s">
        <v>132</v>
      </c>
      <c r="E34" s="83"/>
      <c r="F34" s="83"/>
      <c r="G34" s="83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5"/>
      <c r="AE34" s="86"/>
      <c r="AF34" s="87"/>
      <c r="AG34" s="88"/>
      <c r="AJ34" s="57" t="s">
        <v>54</v>
      </c>
    </row>
    <row r="35" spans="1:36" s="57" customFormat="1" x14ac:dyDescent="0.2">
      <c r="A35" s="82"/>
      <c r="B35" s="89" t="s">
        <v>140</v>
      </c>
      <c r="C35" s="89"/>
      <c r="D35" s="89"/>
      <c r="E35" s="89"/>
      <c r="F35" s="89"/>
      <c r="G35" s="89"/>
      <c r="H35" s="89"/>
      <c r="I35" s="89"/>
      <c r="J35" s="90"/>
      <c r="K35" s="90"/>
      <c r="L35" s="90"/>
      <c r="M35" s="90" t="s">
        <v>52</v>
      </c>
      <c r="N35" s="90"/>
      <c r="O35" s="90"/>
      <c r="P35" s="90"/>
      <c r="Q35" s="90"/>
      <c r="R35" s="90"/>
      <c r="S35" s="90"/>
      <c r="T35" s="123" t="s">
        <v>137</v>
      </c>
      <c r="U35" s="123"/>
      <c r="V35" s="123"/>
      <c r="W35" s="123"/>
      <c r="X35" s="123"/>
      <c r="Y35" s="90"/>
      <c r="Z35" s="90"/>
      <c r="AA35" s="90"/>
      <c r="AB35" s="90"/>
      <c r="AC35" s="89"/>
      <c r="AD35" s="89"/>
      <c r="AE35" s="89"/>
      <c r="AF35" s="90"/>
      <c r="AG35" s="91"/>
      <c r="AH35" s="77"/>
    </row>
    <row r="36" spans="1:36" s="57" customFormat="1" x14ac:dyDescent="0.2">
      <c r="A36" s="92"/>
      <c r="B36" s="90"/>
      <c r="C36" s="90"/>
      <c r="D36" s="90"/>
      <c r="E36" s="90"/>
      <c r="F36" s="90"/>
      <c r="G36" s="90"/>
      <c r="H36" s="90"/>
      <c r="I36" s="90"/>
      <c r="J36" s="93"/>
      <c r="K36" s="93"/>
      <c r="L36" s="93"/>
      <c r="M36" s="93" t="s">
        <v>53</v>
      </c>
      <c r="N36" s="93"/>
      <c r="O36" s="93"/>
      <c r="P36" s="93"/>
      <c r="Q36" s="90"/>
      <c r="R36" s="90"/>
      <c r="S36" s="90"/>
      <c r="T36" s="124" t="s">
        <v>138</v>
      </c>
      <c r="U36" s="124"/>
      <c r="V36" s="124"/>
      <c r="W36" s="124"/>
      <c r="X36" s="124"/>
      <c r="Y36" s="93"/>
      <c r="Z36" s="93"/>
      <c r="AA36" s="93"/>
      <c r="AB36" s="93"/>
      <c r="AC36" s="90"/>
      <c r="AD36" s="90"/>
      <c r="AE36" s="90"/>
      <c r="AF36" s="90"/>
      <c r="AG36" s="91"/>
      <c r="AH36" s="77"/>
      <c r="AI36" s="77"/>
    </row>
    <row r="37" spans="1:36" s="57" customFormat="1" x14ac:dyDescent="0.2">
      <c r="A37" s="82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90"/>
      <c r="P37" s="90"/>
      <c r="Q37" s="90"/>
      <c r="R37" s="90"/>
      <c r="S37" s="90"/>
      <c r="T37" s="94"/>
      <c r="U37" s="94"/>
      <c r="V37" s="94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5"/>
      <c r="AH37" s="81"/>
    </row>
    <row r="38" spans="1:36" ht="13.5" thickBot="1" x14ac:dyDescent="0.25">
      <c r="A38" s="96"/>
      <c r="B38" s="97"/>
      <c r="C38" s="97"/>
      <c r="D38" s="97"/>
      <c r="E38" s="97"/>
      <c r="F38" s="97"/>
      <c r="G38" s="97"/>
      <c r="H38" s="97"/>
      <c r="I38" s="97"/>
      <c r="J38" s="98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8"/>
      <c r="AE38" s="98"/>
      <c r="AF38" s="98"/>
      <c r="AG38" s="100"/>
    </row>
    <row r="42" spans="1:36" x14ac:dyDescent="0.2">
      <c r="H42" s="2" t="s">
        <v>54</v>
      </c>
      <c r="P42" s="2" t="s">
        <v>54</v>
      </c>
    </row>
    <row r="44" spans="1:36" x14ac:dyDescent="0.2">
      <c r="K44" s="2" t="s">
        <v>54</v>
      </c>
      <c r="M44" s="2" t="s">
        <v>54</v>
      </c>
    </row>
  </sheetData>
  <mergeCells count="36">
    <mergeCell ref="AB3:AB4"/>
    <mergeCell ref="AC3:AC4"/>
    <mergeCell ref="AD3:AD4"/>
    <mergeCell ref="Y3:Y4"/>
    <mergeCell ref="Z3:Z4"/>
    <mergeCell ref="AA3:AA4"/>
    <mergeCell ref="AF3:AF4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B2:AG2"/>
    <mergeCell ref="W3:W4"/>
    <mergeCell ref="AE3:AE4"/>
    <mergeCell ref="T35:X35"/>
    <mergeCell ref="T36:X36"/>
    <mergeCell ref="L3:L4"/>
    <mergeCell ref="O3:O4"/>
    <mergeCell ref="S3:S4"/>
    <mergeCell ref="T3:T4"/>
    <mergeCell ref="N3:N4"/>
    <mergeCell ref="P3:P4"/>
    <mergeCell ref="M3:M4"/>
    <mergeCell ref="V3:V4"/>
    <mergeCell ref="U3:U4"/>
    <mergeCell ref="Q3:Q4"/>
    <mergeCell ref="R3:R4"/>
    <mergeCell ref="X3:X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8"/>
  <sheetViews>
    <sheetView topLeftCell="D16" zoomScale="90" zoomScaleNormal="90" workbookViewId="0">
      <selection activeCell="AI18" sqref="AI18"/>
    </sheetView>
  </sheetViews>
  <sheetFormatPr defaultRowHeight="12.75" x14ac:dyDescent="0.2"/>
  <cols>
    <col min="1" max="1" width="18.7109375" style="2" customWidth="1"/>
    <col min="2" max="2" width="6" style="2" customWidth="1"/>
    <col min="3" max="3" width="6.7109375" style="2" customWidth="1"/>
    <col min="4" max="4" width="6.85546875" style="2" customWidth="1"/>
    <col min="5" max="5" width="6" style="2" customWidth="1"/>
    <col min="6" max="6" width="6.5703125" style="2" customWidth="1"/>
    <col min="7" max="7" width="5.85546875" style="2" customWidth="1"/>
    <col min="8" max="8" width="6.5703125" style="2" customWidth="1"/>
    <col min="9" max="9" width="6.42578125" style="2" customWidth="1"/>
    <col min="10" max="10" width="6.140625" style="2" customWidth="1"/>
    <col min="11" max="11" width="6" style="2" customWidth="1"/>
    <col min="12" max="12" width="6.140625" style="2" customWidth="1"/>
    <col min="13" max="13" width="6.28515625" style="2" customWidth="1"/>
    <col min="14" max="14" width="6.85546875" style="2" customWidth="1"/>
    <col min="15" max="15" width="6.5703125" style="2" customWidth="1"/>
    <col min="16" max="17" width="6" style="2" customWidth="1"/>
    <col min="18" max="18" width="6.140625" style="2" customWidth="1"/>
    <col min="19" max="19" width="6.42578125" style="2" customWidth="1"/>
    <col min="20" max="21" width="6.140625" style="2" customWidth="1"/>
    <col min="22" max="22" width="6.42578125" style="2" customWidth="1"/>
    <col min="23" max="23" width="6.140625" style="2" customWidth="1"/>
    <col min="24" max="24" width="5.5703125" style="2" customWidth="1"/>
    <col min="25" max="25" width="5.28515625" style="2" customWidth="1"/>
    <col min="26" max="26" width="6.140625" style="2" customWidth="1"/>
    <col min="27" max="27" width="6" style="2" customWidth="1"/>
    <col min="28" max="28" width="5.7109375" style="2" customWidth="1"/>
    <col min="29" max="29" width="5.5703125" style="2" customWidth="1"/>
    <col min="30" max="31" width="6.5703125" style="2" customWidth="1"/>
    <col min="32" max="32" width="6.7109375" style="2" customWidth="1"/>
    <col min="33" max="33" width="8.28515625" style="9" customWidth="1"/>
    <col min="34" max="34" width="7.85546875" style="1" customWidth="1"/>
    <col min="35" max="35" width="15.28515625" style="13" customWidth="1"/>
  </cols>
  <sheetData>
    <row r="1" spans="1:41" ht="20.100000000000001" customHeight="1" x14ac:dyDescent="0.2">
      <c r="A1" s="130" t="s">
        <v>30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</row>
    <row r="2" spans="1:41" s="4" customFormat="1" ht="20.100000000000001" customHeight="1" x14ac:dyDescent="0.2">
      <c r="A2" s="127" t="s">
        <v>21</v>
      </c>
      <c r="B2" s="128" t="s">
        <v>133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45"/>
      <c r="AI2" s="21" t="s">
        <v>45</v>
      </c>
    </row>
    <row r="3" spans="1:41" s="5" customFormat="1" ht="20.100000000000001" customHeight="1" x14ac:dyDescent="0.2">
      <c r="A3" s="127"/>
      <c r="B3" s="125">
        <v>1</v>
      </c>
      <c r="C3" s="125">
        <f>SUM(B3+1)</f>
        <v>2</v>
      </c>
      <c r="D3" s="125">
        <f t="shared" ref="D3:AD3" si="0">SUM(C3+1)</f>
        <v>3</v>
      </c>
      <c r="E3" s="125">
        <f t="shared" si="0"/>
        <v>4</v>
      </c>
      <c r="F3" s="125">
        <f t="shared" si="0"/>
        <v>5</v>
      </c>
      <c r="G3" s="125">
        <f t="shared" si="0"/>
        <v>6</v>
      </c>
      <c r="H3" s="125">
        <f t="shared" si="0"/>
        <v>7</v>
      </c>
      <c r="I3" s="125">
        <f t="shared" si="0"/>
        <v>8</v>
      </c>
      <c r="J3" s="125">
        <f t="shared" si="0"/>
        <v>9</v>
      </c>
      <c r="K3" s="125">
        <f t="shared" si="0"/>
        <v>10</v>
      </c>
      <c r="L3" s="125">
        <f t="shared" si="0"/>
        <v>11</v>
      </c>
      <c r="M3" s="125">
        <f t="shared" si="0"/>
        <v>12</v>
      </c>
      <c r="N3" s="125">
        <f t="shared" si="0"/>
        <v>13</v>
      </c>
      <c r="O3" s="125">
        <f t="shared" si="0"/>
        <v>14</v>
      </c>
      <c r="P3" s="125">
        <f t="shared" si="0"/>
        <v>15</v>
      </c>
      <c r="Q3" s="125">
        <f t="shared" si="0"/>
        <v>16</v>
      </c>
      <c r="R3" s="125">
        <f t="shared" si="0"/>
        <v>17</v>
      </c>
      <c r="S3" s="125">
        <f t="shared" si="0"/>
        <v>18</v>
      </c>
      <c r="T3" s="125">
        <f t="shared" si="0"/>
        <v>19</v>
      </c>
      <c r="U3" s="125">
        <f t="shared" si="0"/>
        <v>20</v>
      </c>
      <c r="V3" s="125">
        <f t="shared" si="0"/>
        <v>21</v>
      </c>
      <c r="W3" s="125">
        <f t="shared" si="0"/>
        <v>22</v>
      </c>
      <c r="X3" s="125">
        <f t="shared" si="0"/>
        <v>23</v>
      </c>
      <c r="Y3" s="125">
        <f t="shared" si="0"/>
        <v>24</v>
      </c>
      <c r="Z3" s="125">
        <f t="shared" si="0"/>
        <v>25</v>
      </c>
      <c r="AA3" s="125">
        <f t="shared" si="0"/>
        <v>26</v>
      </c>
      <c r="AB3" s="125">
        <f t="shared" si="0"/>
        <v>27</v>
      </c>
      <c r="AC3" s="125">
        <f t="shared" si="0"/>
        <v>28</v>
      </c>
      <c r="AD3" s="125">
        <f t="shared" si="0"/>
        <v>29</v>
      </c>
      <c r="AE3" s="125">
        <v>30</v>
      </c>
      <c r="AF3" s="125">
        <v>31</v>
      </c>
      <c r="AG3" s="26" t="s">
        <v>44</v>
      </c>
      <c r="AH3" s="34" t="s">
        <v>41</v>
      </c>
      <c r="AI3" s="21" t="s">
        <v>46</v>
      </c>
    </row>
    <row r="4" spans="1:41" s="5" customFormat="1" ht="20.100000000000001" customHeight="1" x14ac:dyDescent="0.2">
      <c r="A4" s="127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26" t="s">
        <v>39</v>
      </c>
      <c r="AH4" s="34" t="s">
        <v>39</v>
      </c>
      <c r="AI4" s="22"/>
    </row>
    <row r="5" spans="1:41" s="5" customFormat="1" ht="20.100000000000001" customHeight="1" x14ac:dyDescent="0.2">
      <c r="A5" s="15" t="s">
        <v>47</v>
      </c>
      <c r="B5" s="16">
        <f>[1]Janeiro!$K$5</f>
        <v>11.4</v>
      </c>
      <c r="C5" s="16">
        <f>[1]Janeiro!$K$6</f>
        <v>1.5999999999999999</v>
      </c>
      <c r="D5" s="16">
        <f>[1]Janeiro!$K$7</f>
        <v>1.6</v>
      </c>
      <c r="E5" s="16">
        <f>[1]Janeiro!$K$8</f>
        <v>15.399999999999999</v>
      </c>
      <c r="F5" s="16">
        <f>[1]Janeiro!$K$9</f>
        <v>6.2</v>
      </c>
      <c r="G5" s="16">
        <f>[1]Janeiro!$K$10</f>
        <v>0</v>
      </c>
      <c r="H5" s="16">
        <f>[1]Janeiro!$K$11</f>
        <v>3.8000000000000003</v>
      </c>
      <c r="I5" s="16">
        <f>[1]Janeiro!$K$12</f>
        <v>0</v>
      </c>
      <c r="J5" s="16">
        <f>[1]Janeiro!$K$13</f>
        <v>21.200000000000003</v>
      </c>
      <c r="K5" s="16">
        <f>[1]Janeiro!$K$14</f>
        <v>0</v>
      </c>
      <c r="L5" s="16">
        <f>[1]Janeiro!$K$15</f>
        <v>0</v>
      </c>
      <c r="M5" s="16">
        <f>[1]Janeiro!$K$16</f>
        <v>19.8</v>
      </c>
      <c r="N5" s="16">
        <f>[1]Janeiro!$K$17</f>
        <v>25.2</v>
      </c>
      <c r="O5" s="16">
        <f>[1]Janeiro!$K$18</f>
        <v>0</v>
      </c>
      <c r="P5" s="16">
        <f>[1]Janeiro!$K$19</f>
        <v>0</v>
      </c>
      <c r="Q5" s="16">
        <f>[1]Janeiro!$K$20</f>
        <v>13.6</v>
      </c>
      <c r="R5" s="16">
        <f>[1]Janeiro!$K$21</f>
        <v>0</v>
      </c>
      <c r="S5" s="16">
        <f>[1]Janeiro!$K$22</f>
        <v>0</v>
      </c>
      <c r="T5" s="16">
        <f>[1]Janeiro!$K$23</f>
        <v>41.6</v>
      </c>
      <c r="U5" s="16">
        <f>[1]Janeiro!$K$24</f>
        <v>8.5999999999999979</v>
      </c>
      <c r="V5" s="16">
        <f>[1]Janeiro!$K$25</f>
        <v>0</v>
      </c>
      <c r="W5" s="16">
        <f>[1]Janeiro!$K$26</f>
        <v>24.799999999999997</v>
      </c>
      <c r="X5" s="16">
        <f>[1]Janeiro!$K$27</f>
        <v>0</v>
      </c>
      <c r="Y5" s="16">
        <f>[1]Janeiro!$K$28</f>
        <v>4.2</v>
      </c>
      <c r="Z5" s="16">
        <f>[1]Janeiro!$K$29</f>
        <v>2.6</v>
      </c>
      <c r="AA5" s="16">
        <f>[1]Janeiro!$K$30</f>
        <v>0.2</v>
      </c>
      <c r="AB5" s="16">
        <f>[1]Janeiro!$K$31</f>
        <v>0</v>
      </c>
      <c r="AC5" s="16">
        <f>[1]Janeiro!$K$32</f>
        <v>27.2</v>
      </c>
      <c r="AD5" s="16">
        <f>[1]Janeiro!$K$33</f>
        <v>9.1999999999999993</v>
      </c>
      <c r="AE5" s="16">
        <f>[1]Janeiro!$K$34</f>
        <v>2.6000000000000005</v>
      </c>
      <c r="AF5" s="16">
        <f>[1]Janeiro!$K$35</f>
        <v>1.5999999999999999</v>
      </c>
      <c r="AG5" s="27">
        <f>SUM(B5:AF5)</f>
        <v>242.39999999999995</v>
      </c>
      <c r="AH5" s="30">
        <f>MAX(B5:AF5)</f>
        <v>41.6</v>
      </c>
      <c r="AI5" s="47">
        <f>COUNTIF(B5:AF5,"=0,0")</f>
        <v>11</v>
      </c>
    </row>
    <row r="6" spans="1:41" ht="17.100000000000001" customHeight="1" x14ac:dyDescent="0.2">
      <c r="A6" s="15" t="s">
        <v>0</v>
      </c>
      <c r="B6" s="17">
        <f>[2]Janeiro!$K$5</f>
        <v>0</v>
      </c>
      <c r="C6" s="17">
        <f>[2]Janeiro!$K$6</f>
        <v>15.8</v>
      </c>
      <c r="D6" s="17">
        <f>[2]Janeiro!$K$7</f>
        <v>10.400000000000002</v>
      </c>
      <c r="E6" s="17">
        <f>[2]Janeiro!$K$8</f>
        <v>0.2</v>
      </c>
      <c r="F6" s="17">
        <f>[2]Janeiro!$K$9</f>
        <v>1.9999999999999998</v>
      </c>
      <c r="G6" s="17">
        <f>[2]Janeiro!$K$10</f>
        <v>1.4</v>
      </c>
      <c r="H6" s="17">
        <f>[2]Janeiro!$K$11</f>
        <v>0</v>
      </c>
      <c r="I6" s="17">
        <f>[2]Janeiro!$K$12</f>
        <v>0.2</v>
      </c>
      <c r="J6" s="17">
        <f>[2]Janeiro!$K$13</f>
        <v>0</v>
      </c>
      <c r="K6" s="17">
        <f>[2]Janeiro!$K$14</f>
        <v>0</v>
      </c>
      <c r="L6" s="17">
        <f>[2]Janeiro!$K$15</f>
        <v>0.8</v>
      </c>
      <c r="M6" s="17">
        <f>[2]Janeiro!$K$16</f>
        <v>24.2</v>
      </c>
      <c r="N6" s="17">
        <f>[2]Janeiro!$K$17</f>
        <v>0.2</v>
      </c>
      <c r="O6" s="17">
        <f>[2]Janeiro!$K$18</f>
        <v>0</v>
      </c>
      <c r="P6" s="17">
        <f>[2]Janeiro!$K$19</f>
        <v>0</v>
      </c>
      <c r="Q6" s="17">
        <f>[2]Janeiro!$K$20</f>
        <v>2.6</v>
      </c>
      <c r="R6" s="17">
        <f>[2]Janeiro!$K$21</f>
        <v>0</v>
      </c>
      <c r="S6" s="17">
        <f>[2]Janeiro!$K$22</f>
        <v>0</v>
      </c>
      <c r="T6" s="17">
        <f>[2]Janeiro!$K$23</f>
        <v>0</v>
      </c>
      <c r="U6" s="17">
        <f>[2]Janeiro!$K$24</f>
        <v>0</v>
      </c>
      <c r="V6" s="17">
        <f>[2]Janeiro!$K$25</f>
        <v>0</v>
      </c>
      <c r="W6" s="17">
        <f>[2]Janeiro!$K$26</f>
        <v>7.4</v>
      </c>
      <c r="X6" s="17">
        <f>[2]Janeiro!$K$27</f>
        <v>17.399999999999999</v>
      </c>
      <c r="Y6" s="17">
        <f>[2]Janeiro!$K$28</f>
        <v>14.6</v>
      </c>
      <c r="Z6" s="17">
        <f>[2]Janeiro!$K$29</f>
        <v>0.4</v>
      </c>
      <c r="AA6" s="17">
        <f>[2]Janeiro!$K$30</f>
        <v>0.2</v>
      </c>
      <c r="AB6" s="17">
        <f>[2]Janeiro!$K$31</f>
        <v>0</v>
      </c>
      <c r="AC6" s="17">
        <f>[2]Janeiro!$K$32</f>
        <v>0</v>
      </c>
      <c r="AD6" s="17">
        <f>[2]Janeiro!$K$33</f>
        <v>0.2</v>
      </c>
      <c r="AE6" s="17">
        <f>[2]Janeiro!$K$34</f>
        <v>0</v>
      </c>
      <c r="AF6" s="17">
        <f>[2]Janeiro!$K$35</f>
        <v>24.999999999999996</v>
      </c>
      <c r="AG6" s="28">
        <f t="shared" ref="AG6:AG17" si="1">SUM(B6:AF6)</f>
        <v>123</v>
      </c>
      <c r="AH6" s="31">
        <f>MAX(B6:AF6)</f>
        <v>24.999999999999996</v>
      </c>
      <c r="AI6" s="47">
        <f>COUNTIF(B6:AF6,"=0,0")</f>
        <v>14</v>
      </c>
    </row>
    <row r="7" spans="1:41" ht="17.100000000000001" customHeight="1" x14ac:dyDescent="0.2">
      <c r="A7" s="15" t="s">
        <v>1</v>
      </c>
      <c r="B7" s="17">
        <f>[3]Janeiro!$K$5</f>
        <v>0</v>
      </c>
      <c r="C7" s="17">
        <f>[3]Janeiro!$K$6</f>
        <v>1.2</v>
      </c>
      <c r="D7" s="17">
        <f>[3]Janeiro!$K$7</f>
        <v>0</v>
      </c>
      <c r="E7" s="17">
        <f>[3]Janeiro!$K$8</f>
        <v>0.4</v>
      </c>
      <c r="F7" s="17">
        <f>[3]Janeiro!$K$9</f>
        <v>0.2</v>
      </c>
      <c r="G7" s="17">
        <f>[3]Janeiro!$K$10</f>
        <v>0</v>
      </c>
      <c r="H7" s="17">
        <f>[3]Janeiro!$K$11</f>
        <v>0</v>
      </c>
      <c r="I7" s="17">
        <f>[3]Janeiro!$K$12</f>
        <v>0</v>
      </c>
      <c r="J7" s="17">
        <f>[3]Janeiro!$K$13</f>
        <v>0</v>
      </c>
      <c r="K7" s="17">
        <f>[3]Janeiro!$K$14</f>
        <v>0</v>
      </c>
      <c r="L7" s="17">
        <f>[3]Janeiro!$K$15</f>
        <v>0</v>
      </c>
      <c r="M7" s="17">
        <f>[3]Janeiro!$K$16</f>
        <v>32.4</v>
      </c>
      <c r="N7" s="17">
        <f>[3]Janeiro!$K$17</f>
        <v>0.2</v>
      </c>
      <c r="O7" s="17">
        <f>[3]Janeiro!$K$18</f>
        <v>5.6000000000000005</v>
      </c>
      <c r="P7" s="17">
        <f>[3]Janeiro!$K$19</f>
        <v>10.999999999999998</v>
      </c>
      <c r="Q7" s="17">
        <f>[3]Janeiro!$K$20</f>
        <v>0</v>
      </c>
      <c r="R7" s="17">
        <f>[3]Janeiro!$K$21</f>
        <v>0</v>
      </c>
      <c r="S7" s="17">
        <f>[3]Janeiro!$K$22</f>
        <v>0</v>
      </c>
      <c r="T7" s="17">
        <f>[3]Janeiro!$K$23</f>
        <v>0</v>
      </c>
      <c r="U7" s="17">
        <f>[3]Janeiro!$K$24</f>
        <v>3.8</v>
      </c>
      <c r="V7" s="17">
        <f>[3]Janeiro!$K$25</f>
        <v>4.4000000000000004</v>
      </c>
      <c r="W7" s="17">
        <f>[3]Janeiro!$K$26</f>
        <v>0.60000000000000009</v>
      </c>
      <c r="X7" s="17">
        <f>[3]Janeiro!$K$27</f>
        <v>0</v>
      </c>
      <c r="Y7" s="17">
        <f>[3]Janeiro!$K$28</f>
        <v>2.2000000000000002</v>
      </c>
      <c r="Z7" s="17">
        <f>[3]Janeiro!$K$29</f>
        <v>6</v>
      </c>
      <c r="AA7" s="17">
        <f>[3]Janeiro!$K$30</f>
        <v>1.2</v>
      </c>
      <c r="AB7" s="17">
        <f>[3]Janeiro!$K$31</f>
        <v>0</v>
      </c>
      <c r="AC7" s="17">
        <f>[3]Janeiro!$K$32</f>
        <v>0.2</v>
      </c>
      <c r="AD7" s="17">
        <f>[3]Janeiro!$K$33</f>
        <v>13</v>
      </c>
      <c r="AE7" s="17">
        <f>[3]Janeiro!$K$34</f>
        <v>4.1999999999999993</v>
      </c>
      <c r="AF7" s="17">
        <f>[3]Janeiro!$K$35</f>
        <v>21.599999999999994</v>
      </c>
      <c r="AG7" s="28">
        <f t="shared" si="1"/>
        <v>108.2</v>
      </c>
      <c r="AH7" s="31">
        <f t="shared" ref="AH7:AH17" si="2">MAX(B7:AF7)</f>
        <v>32.4</v>
      </c>
      <c r="AI7" s="47">
        <f t="shared" ref="AI7:AI30" si="3">COUNTIF(B7:AF7,"=0,0")</f>
        <v>14</v>
      </c>
    </row>
    <row r="8" spans="1:41" ht="17.100000000000001" customHeight="1" x14ac:dyDescent="0.2">
      <c r="A8" s="15" t="s">
        <v>76</v>
      </c>
      <c r="B8" s="17">
        <f>[4]Janeiro!$K$5</f>
        <v>1</v>
      </c>
      <c r="C8" s="17">
        <f>[4]Janeiro!$K$6</f>
        <v>18.399999999999999</v>
      </c>
      <c r="D8" s="17">
        <f>[4]Janeiro!$K$7</f>
        <v>15.200000000000001</v>
      </c>
      <c r="E8" s="17">
        <f>[4]Janeiro!$K$8</f>
        <v>39.6</v>
      </c>
      <c r="F8" s="17">
        <f>[4]Janeiro!$K$9</f>
        <v>2</v>
      </c>
      <c r="G8" s="17">
        <f>[4]Janeiro!$K$10</f>
        <v>0</v>
      </c>
      <c r="H8" s="17">
        <f>[4]Janeiro!$K$11</f>
        <v>0</v>
      </c>
      <c r="I8" s="17">
        <f>[4]Janeiro!$K$12</f>
        <v>0</v>
      </c>
      <c r="J8" s="17">
        <f>[4]Janeiro!$K$13</f>
        <v>0</v>
      </c>
      <c r="K8" s="17">
        <f>[4]Janeiro!$K$14</f>
        <v>0</v>
      </c>
      <c r="L8" s="17">
        <f>[4]Janeiro!$K$15</f>
        <v>0</v>
      </c>
      <c r="M8" s="17">
        <f>[4]Janeiro!$K$16</f>
        <v>0</v>
      </c>
      <c r="N8" s="17">
        <f>[4]Janeiro!$K$17</f>
        <v>7.3999999999999995</v>
      </c>
      <c r="O8" s="17">
        <f>[4]Janeiro!$K$18</f>
        <v>0</v>
      </c>
      <c r="P8" s="17">
        <f>[4]Janeiro!$K$19</f>
        <v>0</v>
      </c>
      <c r="Q8" s="17">
        <f>[4]Janeiro!$K$20</f>
        <v>7.3999999999999995</v>
      </c>
      <c r="R8" s="17">
        <f>[4]Janeiro!$K$21</f>
        <v>26.4</v>
      </c>
      <c r="S8" s="17">
        <f>[4]Janeiro!$K$22</f>
        <v>27.4</v>
      </c>
      <c r="T8" s="17">
        <f>[4]Janeiro!$K$23</f>
        <v>21.599999999999994</v>
      </c>
      <c r="U8" s="17">
        <f>[4]Janeiro!$K$24</f>
        <v>0</v>
      </c>
      <c r="V8" s="17">
        <f>[4]Janeiro!$K$25</f>
        <v>1.4</v>
      </c>
      <c r="W8" s="17">
        <f>[4]Janeiro!$K$26</f>
        <v>8.7999999999999972</v>
      </c>
      <c r="X8" s="17">
        <f>[4]Janeiro!$K$27</f>
        <v>0</v>
      </c>
      <c r="Y8" s="17">
        <f>[4]Janeiro!$K$28</f>
        <v>8</v>
      </c>
      <c r="Z8" s="17">
        <f>[4]Janeiro!$K$29</f>
        <v>31.599999999999998</v>
      </c>
      <c r="AA8" s="17">
        <f>[4]Janeiro!$K$30</f>
        <v>2.6</v>
      </c>
      <c r="AB8" s="17">
        <f>[4]Janeiro!$K$31</f>
        <v>0</v>
      </c>
      <c r="AC8" s="17">
        <f>[4]Janeiro!$K$32</f>
        <v>5</v>
      </c>
      <c r="AD8" s="17">
        <f>[4]Janeiro!$K$33</f>
        <v>9.0000000000000018</v>
      </c>
      <c r="AE8" s="17">
        <f>[4]Janeiro!$K$34</f>
        <v>0.2</v>
      </c>
      <c r="AF8" s="17">
        <f>[4]Janeiro!$K$35</f>
        <v>1.2</v>
      </c>
      <c r="AG8" s="28">
        <f t="shared" ref="AG8" si="4">SUM(B8:AF8)</f>
        <v>234.2</v>
      </c>
      <c r="AH8" s="31">
        <f t="shared" ref="AH8" si="5">MAX(B8:AF8)</f>
        <v>39.6</v>
      </c>
      <c r="AI8" s="47">
        <f t="shared" si="3"/>
        <v>12</v>
      </c>
    </row>
    <row r="9" spans="1:41" ht="17.100000000000001" customHeight="1" x14ac:dyDescent="0.2">
      <c r="A9" s="15" t="s">
        <v>48</v>
      </c>
      <c r="B9" s="17">
        <f>[5]Janeiro!$K$5</f>
        <v>0</v>
      </c>
      <c r="C9" s="17">
        <f>[5]Janeiro!$K$6</f>
        <v>0</v>
      </c>
      <c r="D9" s="17">
        <f>[5]Janeiro!$K$7</f>
        <v>17.400000000000002</v>
      </c>
      <c r="E9" s="17">
        <f>[5]Janeiro!$K$8</f>
        <v>1.8</v>
      </c>
      <c r="F9" s="17">
        <f>[5]Janeiro!$K$9</f>
        <v>0</v>
      </c>
      <c r="G9" s="17">
        <f>[5]Janeiro!$K$10</f>
        <v>33.599999999999994</v>
      </c>
      <c r="H9" s="17">
        <f>[5]Janeiro!$K$11</f>
        <v>0.2</v>
      </c>
      <c r="I9" s="17">
        <f>[5]Janeiro!$K$12</f>
        <v>0</v>
      </c>
      <c r="J9" s="17">
        <f>[5]Janeiro!$K$13</f>
        <v>0</v>
      </c>
      <c r="K9" s="17">
        <f>[5]Janeiro!$K$14</f>
        <v>0</v>
      </c>
      <c r="L9" s="17">
        <f>[5]Janeiro!$K$15</f>
        <v>20.399999999999999</v>
      </c>
      <c r="M9" s="17">
        <f>[5]Janeiro!$K$16</f>
        <v>24.2</v>
      </c>
      <c r="N9" s="17">
        <f>[5]Janeiro!$K$17</f>
        <v>0</v>
      </c>
      <c r="O9" s="17">
        <f>[5]Janeiro!$K$18</f>
        <v>0</v>
      </c>
      <c r="P9" s="17">
        <f>[5]Janeiro!$K$19</f>
        <v>10</v>
      </c>
      <c r="Q9" s="17">
        <f>[5]Janeiro!$K$20</f>
        <v>1.6</v>
      </c>
      <c r="R9" s="17">
        <f>[5]Janeiro!$K$21</f>
        <v>0.4</v>
      </c>
      <c r="S9" s="17">
        <f>[5]Janeiro!$K$22</f>
        <v>0</v>
      </c>
      <c r="T9" s="17">
        <f>[5]Janeiro!$K$23</f>
        <v>0.2</v>
      </c>
      <c r="U9" s="17">
        <f>[5]Janeiro!$K$24</f>
        <v>0</v>
      </c>
      <c r="V9" s="17">
        <f>[5]Janeiro!$K$25</f>
        <v>0</v>
      </c>
      <c r="W9" s="17">
        <f>[5]Janeiro!$K$26</f>
        <v>3</v>
      </c>
      <c r="X9" s="17">
        <f>[5]Janeiro!$K$27</f>
        <v>0</v>
      </c>
      <c r="Y9" s="17">
        <f>[5]Janeiro!$K$28</f>
        <v>0</v>
      </c>
      <c r="Z9" s="17">
        <f>[5]Janeiro!$K$29</f>
        <v>0</v>
      </c>
      <c r="AA9" s="17">
        <f>[5]Janeiro!$K$30</f>
        <v>0</v>
      </c>
      <c r="AB9" s="17">
        <f>[5]Janeiro!$K$31</f>
        <v>0</v>
      </c>
      <c r="AC9" s="17">
        <f>[5]Janeiro!$K$32</f>
        <v>0</v>
      </c>
      <c r="AD9" s="17">
        <f>[5]Janeiro!$K$33</f>
        <v>0</v>
      </c>
      <c r="AE9" s="17">
        <f>[5]Janeiro!$K$34</f>
        <v>0</v>
      </c>
      <c r="AF9" s="17">
        <f>[5]Janeiro!$K$35</f>
        <v>6</v>
      </c>
      <c r="AG9" s="28">
        <f t="shared" ref="AG9" si="6">SUM(B9:AF9)</f>
        <v>118.80000000000001</v>
      </c>
      <c r="AH9" s="31">
        <f t="shared" ref="AH9" si="7">MAX(B9:AF9)</f>
        <v>33.599999999999994</v>
      </c>
      <c r="AI9" s="47">
        <f t="shared" si="3"/>
        <v>19</v>
      </c>
    </row>
    <row r="10" spans="1:41" ht="17.100000000000001" customHeight="1" x14ac:dyDescent="0.2">
      <c r="A10" s="15" t="s">
        <v>2</v>
      </c>
      <c r="B10" s="17">
        <f>[6]Janeiro!$K$5</f>
        <v>1</v>
      </c>
      <c r="C10" s="17">
        <f>[6]Janeiro!$K$6</f>
        <v>16.8</v>
      </c>
      <c r="D10" s="17">
        <f>[6]Janeiro!$K$7</f>
        <v>1.6</v>
      </c>
      <c r="E10" s="17">
        <f>[6]Janeiro!$K$8</f>
        <v>3</v>
      </c>
      <c r="F10" s="17">
        <f>[6]Janeiro!$K$9</f>
        <v>0.2</v>
      </c>
      <c r="G10" s="17">
        <f>[6]Janeiro!$K$10</f>
        <v>0</v>
      </c>
      <c r="H10" s="17">
        <f>[6]Janeiro!$K$11</f>
        <v>0</v>
      </c>
      <c r="I10" s="17">
        <f>[6]Janeiro!$K$12</f>
        <v>0</v>
      </c>
      <c r="J10" s="17">
        <f>[6]Janeiro!$K$13</f>
        <v>6.4</v>
      </c>
      <c r="K10" s="17">
        <f>[6]Janeiro!$K$14</f>
        <v>0</v>
      </c>
      <c r="L10" s="17">
        <f>[6]Janeiro!$K$15</f>
        <v>0</v>
      </c>
      <c r="M10" s="17">
        <f>[6]Janeiro!$K$16</f>
        <v>3</v>
      </c>
      <c r="N10" s="17">
        <f>[6]Janeiro!$K$17</f>
        <v>0</v>
      </c>
      <c r="O10" s="17">
        <f>[6]Janeiro!$K$18</f>
        <v>0</v>
      </c>
      <c r="P10" s="17">
        <f>[6]Janeiro!$K$19</f>
        <v>5.1999999999999993</v>
      </c>
      <c r="Q10" s="17">
        <f>[6]Janeiro!$K$20</f>
        <v>14.8</v>
      </c>
      <c r="R10" s="17">
        <f>[6]Janeiro!$K$21</f>
        <v>12.6</v>
      </c>
      <c r="S10" s="17">
        <f>[6]Janeiro!$K$22</f>
        <v>1.5999999999999999</v>
      </c>
      <c r="T10" s="17">
        <f>[6]Janeiro!$K$23</f>
        <v>58.2</v>
      </c>
      <c r="U10" s="17">
        <f>[6]Janeiro!$K$24</f>
        <v>4.4000000000000004</v>
      </c>
      <c r="V10" s="17">
        <f>[6]Janeiro!$K$25</f>
        <v>25.4</v>
      </c>
      <c r="W10" s="17">
        <f>[6]Janeiro!$K$26</f>
        <v>0</v>
      </c>
      <c r="X10" s="17">
        <f>[6]Janeiro!$K$27</f>
        <v>3.6</v>
      </c>
      <c r="Y10" s="17">
        <f>[6]Janeiro!$K$28</f>
        <v>0</v>
      </c>
      <c r="Z10" s="17">
        <f>[6]Janeiro!$K$29</f>
        <v>26.599999999999998</v>
      </c>
      <c r="AA10" s="17">
        <f>[6]Janeiro!$K$30</f>
        <v>0.2</v>
      </c>
      <c r="AB10" s="17">
        <f>[6]Janeiro!$K$31</f>
        <v>9.3999999999999986</v>
      </c>
      <c r="AC10" s="17">
        <f>[6]Janeiro!$K$32</f>
        <v>18.599999999999998</v>
      </c>
      <c r="AD10" s="17">
        <f>[6]Janeiro!$K$33</f>
        <v>0.4</v>
      </c>
      <c r="AE10" s="17">
        <f>[6]Janeiro!$K$34</f>
        <v>0.8</v>
      </c>
      <c r="AF10" s="17">
        <f>[6]Janeiro!$K$35</f>
        <v>6.2</v>
      </c>
      <c r="AG10" s="28">
        <f t="shared" si="1"/>
        <v>219.99999999999997</v>
      </c>
      <c r="AH10" s="31">
        <f t="shared" si="2"/>
        <v>58.2</v>
      </c>
      <c r="AI10" s="47">
        <f t="shared" si="3"/>
        <v>9</v>
      </c>
    </row>
    <row r="11" spans="1:41" ht="17.100000000000001" customHeight="1" x14ac:dyDescent="0.2">
      <c r="A11" s="15" t="s">
        <v>3</v>
      </c>
      <c r="B11" s="17">
        <f>[7]Janeiro!$K$5</f>
        <v>12.8</v>
      </c>
      <c r="C11" s="17">
        <f>[7]Janeiro!$K$6</f>
        <v>23.599999999999998</v>
      </c>
      <c r="D11" s="17">
        <f>[7]Janeiro!$K$7</f>
        <v>0</v>
      </c>
      <c r="E11" s="17">
        <f>[7]Janeiro!$K$8</f>
        <v>0</v>
      </c>
      <c r="F11" s="17">
        <f>[7]Janeiro!$K$9</f>
        <v>0</v>
      </c>
      <c r="G11" s="17">
        <f>[7]Janeiro!$K$10</f>
        <v>0.2</v>
      </c>
      <c r="H11" s="17">
        <f>[7]Janeiro!$K$11</f>
        <v>0</v>
      </c>
      <c r="I11" s="17">
        <f>[7]Janeiro!$K$12</f>
        <v>0</v>
      </c>
      <c r="J11" s="17">
        <f>[7]Janeiro!$K$13</f>
        <v>0</v>
      </c>
      <c r="K11" s="17">
        <f>[7]Janeiro!$K$14</f>
        <v>6.6</v>
      </c>
      <c r="L11" s="17">
        <f>[7]Janeiro!$K$15</f>
        <v>5.4</v>
      </c>
      <c r="M11" s="17">
        <f>[7]Janeiro!$K$16</f>
        <v>44.599999999999994</v>
      </c>
      <c r="N11" s="17">
        <f>[7]Janeiro!$K$17</f>
        <v>78.2</v>
      </c>
      <c r="O11" s="17">
        <f>[7]Janeiro!$K$18</f>
        <v>21.399999999999995</v>
      </c>
      <c r="P11" s="17">
        <f>[7]Janeiro!$K$19</f>
        <v>10.400000000000002</v>
      </c>
      <c r="Q11" s="17">
        <f>[7]Janeiro!$K$20</f>
        <v>4.2</v>
      </c>
      <c r="R11" s="17">
        <f>[7]Janeiro!$K$21</f>
        <v>72.800000000000011</v>
      </c>
      <c r="S11" s="17">
        <f>[7]Janeiro!$K$22</f>
        <v>0.8</v>
      </c>
      <c r="T11" s="17">
        <f>[7]Janeiro!$K$23</f>
        <v>50.2</v>
      </c>
      <c r="U11" s="17">
        <f>[7]Janeiro!$K$24</f>
        <v>59.8</v>
      </c>
      <c r="V11" s="17">
        <f>[7]Janeiro!$K$25</f>
        <v>12.399999999999999</v>
      </c>
      <c r="W11" s="17">
        <f>[7]Janeiro!$K$26</f>
        <v>24.6</v>
      </c>
      <c r="X11" s="17">
        <f>[7]Janeiro!$K$27</f>
        <v>2.6</v>
      </c>
      <c r="Y11" s="17">
        <f>[7]Janeiro!$K$28</f>
        <v>0</v>
      </c>
      <c r="Z11" s="17">
        <f>[7]Janeiro!$K$29</f>
        <v>21.6</v>
      </c>
      <c r="AA11" s="17">
        <f>[7]Janeiro!$K$30</f>
        <v>51.20000000000001</v>
      </c>
      <c r="AB11" s="17">
        <f>[7]Janeiro!$K$31</f>
        <v>4</v>
      </c>
      <c r="AC11" s="17">
        <f>[7]Janeiro!$K$32</f>
        <v>3.2</v>
      </c>
      <c r="AD11" s="17">
        <f>[7]Janeiro!$K$33</f>
        <v>0.60000000000000009</v>
      </c>
      <c r="AE11" s="17">
        <f>[7]Janeiro!$K$34</f>
        <v>1</v>
      </c>
      <c r="AF11" s="17">
        <f>[7]Janeiro!$K$35</f>
        <v>1.2000000000000002</v>
      </c>
      <c r="AG11" s="28">
        <f>SUM(B11:AF11)</f>
        <v>513.40000000000009</v>
      </c>
      <c r="AH11" s="31">
        <f t="shared" si="2"/>
        <v>78.2</v>
      </c>
      <c r="AI11" s="47">
        <f t="shared" si="3"/>
        <v>7</v>
      </c>
    </row>
    <row r="12" spans="1:41" ht="17.100000000000001" customHeight="1" x14ac:dyDescent="0.2">
      <c r="A12" s="15" t="s">
        <v>4</v>
      </c>
      <c r="B12" s="17" t="str">
        <f>[8]Janeiro!$K$5</f>
        <v>*</v>
      </c>
      <c r="C12" s="17" t="str">
        <f>[8]Janeiro!$K$6</f>
        <v>*</v>
      </c>
      <c r="D12" s="17" t="str">
        <f>[8]Janeiro!$K$7</f>
        <v>*</v>
      </c>
      <c r="E12" s="17" t="str">
        <f>[8]Janeiro!$K$8</f>
        <v>*</v>
      </c>
      <c r="F12" s="17" t="str">
        <f>[8]Janeiro!$K$9</f>
        <v>*</v>
      </c>
      <c r="G12" s="17" t="str">
        <f>[8]Janeiro!$K$10</f>
        <v>*</v>
      </c>
      <c r="H12" s="17" t="str">
        <f>[8]Janeiro!$K$11</f>
        <v>*</v>
      </c>
      <c r="I12" s="17" t="str">
        <f>[8]Janeiro!$K$12</f>
        <v>*</v>
      </c>
      <c r="J12" s="17" t="str">
        <f>[8]Janeiro!$K$13</f>
        <v>*</v>
      </c>
      <c r="K12" s="17" t="str">
        <f>[8]Janeiro!$K$14</f>
        <v>*</v>
      </c>
      <c r="L12" s="17" t="str">
        <f>[8]Janeiro!$K$15</f>
        <v>*</v>
      </c>
      <c r="M12" s="17" t="str">
        <f>[8]Janeiro!$K$16</f>
        <v>*</v>
      </c>
      <c r="N12" s="17" t="str">
        <f>[8]Janeiro!$K$17</f>
        <v>*</v>
      </c>
      <c r="O12" s="17" t="str">
        <f>[8]Janeiro!$K$18</f>
        <v>*</v>
      </c>
      <c r="P12" s="17" t="str">
        <f>[8]Janeiro!$K$19</f>
        <v>*</v>
      </c>
      <c r="Q12" s="17" t="str">
        <f>[8]Janeiro!$K$20</f>
        <v>*</v>
      </c>
      <c r="R12" s="17">
        <f>[8]Janeiro!$K$21</f>
        <v>47.399999999999991</v>
      </c>
      <c r="S12" s="17">
        <f>[8]Janeiro!$K$22</f>
        <v>23.4</v>
      </c>
      <c r="T12" s="17">
        <f>[8]Janeiro!$K$23</f>
        <v>0</v>
      </c>
      <c r="U12" s="17">
        <f>[8]Janeiro!$K$24</f>
        <v>0.8</v>
      </c>
      <c r="V12" s="17">
        <f>[8]Janeiro!$K$25</f>
        <v>0.8</v>
      </c>
      <c r="W12" s="17">
        <f>[8]Janeiro!$K$26</f>
        <v>0.4</v>
      </c>
      <c r="X12" s="17">
        <f>[8]Janeiro!$K$27</f>
        <v>0</v>
      </c>
      <c r="Y12" s="17">
        <f>[8]Janeiro!$K$28</f>
        <v>0</v>
      </c>
      <c r="Z12" s="17">
        <f>[8]Janeiro!$K$29</f>
        <v>0</v>
      </c>
      <c r="AA12" s="17">
        <f>[8]Janeiro!$K$30</f>
        <v>0.60000000000000009</v>
      </c>
      <c r="AB12" s="17">
        <f>[8]Janeiro!$K$31</f>
        <v>1.2</v>
      </c>
      <c r="AC12" s="17">
        <f>[8]Janeiro!$K$32</f>
        <v>0</v>
      </c>
      <c r="AD12" s="17">
        <f>[8]Janeiro!$K$33</f>
        <v>0</v>
      </c>
      <c r="AE12" s="17">
        <f>[8]Janeiro!$K$34</f>
        <v>0</v>
      </c>
      <c r="AF12" s="17">
        <f>[8]Janeiro!$K$35</f>
        <v>0</v>
      </c>
      <c r="AG12" s="28">
        <f>SUM(B12:AF12)</f>
        <v>74.59999999999998</v>
      </c>
      <c r="AH12" s="31">
        <f t="shared" si="2"/>
        <v>47.399999999999991</v>
      </c>
      <c r="AI12" s="47" t="s">
        <v>57</v>
      </c>
      <c r="AJ12" s="23" t="s">
        <v>54</v>
      </c>
      <c r="AO12" s="23" t="s">
        <v>54</v>
      </c>
    </row>
    <row r="13" spans="1:41" ht="17.100000000000001" customHeight="1" x14ac:dyDescent="0.2">
      <c r="A13" s="15" t="s">
        <v>5</v>
      </c>
      <c r="B13" s="17">
        <f>[9]Janeiro!$K$5</f>
        <v>0</v>
      </c>
      <c r="C13" s="17">
        <f>[9]Janeiro!$K$6</f>
        <v>0</v>
      </c>
      <c r="D13" s="17">
        <f>[9]Janeiro!$K$7</f>
        <v>1</v>
      </c>
      <c r="E13" s="17">
        <f>[9]Janeiro!$K$8</f>
        <v>0</v>
      </c>
      <c r="F13" s="17">
        <f>[9]Janeiro!$K$9</f>
        <v>0</v>
      </c>
      <c r="G13" s="17">
        <f>[9]Janeiro!$K$10</f>
        <v>0</v>
      </c>
      <c r="H13" s="17">
        <f>[9]Janeiro!$K$11</f>
        <v>0</v>
      </c>
      <c r="I13" s="17">
        <f>[9]Janeiro!$K$12</f>
        <v>0</v>
      </c>
      <c r="J13" s="17">
        <f>[9]Janeiro!$K$13</f>
        <v>0</v>
      </c>
      <c r="K13" s="17">
        <f>[9]Janeiro!$K$14</f>
        <v>0.2</v>
      </c>
      <c r="L13" s="17">
        <f>[9]Janeiro!$K$15</f>
        <v>0</v>
      </c>
      <c r="M13" s="17">
        <f>[9]Janeiro!$K$16</f>
        <v>0</v>
      </c>
      <c r="N13" s="17">
        <f>[9]Janeiro!$K$17</f>
        <v>0</v>
      </c>
      <c r="O13" s="17">
        <f>[9]Janeiro!$K$18</f>
        <v>0</v>
      </c>
      <c r="P13" s="17">
        <f>[9]Janeiro!$K$19</f>
        <v>0</v>
      </c>
      <c r="Q13" s="17">
        <f>[9]Janeiro!$K$20</f>
        <v>0</v>
      </c>
      <c r="R13" s="17">
        <f>[9]Janeiro!$K$21</f>
        <v>0</v>
      </c>
      <c r="S13" s="17">
        <f>[9]Janeiro!$K$22</f>
        <v>0</v>
      </c>
      <c r="T13" s="17">
        <f>[9]Janeiro!$K$23</f>
        <v>0</v>
      </c>
      <c r="U13" s="17">
        <f>[9]Janeiro!$K$24</f>
        <v>0</v>
      </c>
      <c r="V13" s="17">
        <f>[9]Janeiro!$K$25</f>
        <v>0</v>
      </c>
      <c r="W13" s="17">
        <f>[9]Janeiro!$K$26</f>
        <v>0</v>
      </c>
      <c r="X13" s="17">
        <f>[9]Janeiro!$K$27</f>
        <v>0</v>
      </c>
      <c r="Y13" s="17">
        <f>[9]Janeiro!$K$28</f>
        <v>0</v>
      </c>
      <c r="Z13" s="17">
        <f>[9]Janeiro!$K$29</f>
        <v>0</v>
      </c>
      <c r="AA13" s="17">
        <f>[9]Janeiro!$K$30</f>
        <v>0</v>
      </c>
      <c r="AB13" s="17">
        <f>[9]Janeiro!$K$31</f>
        <v>0</v>
      </c>
      <c r="AC13" s="17">
        <f>[9]Janeiro!$K$32</f>
        <v>0</v>
      </c>
      <c r="AD13" s="17">
        <f>[9]Janeiro!$K$33</f>
        <v>0</v>
      </c>
      <c r="AE13" s="17">
        <f>[9]Janeiro!$K$34</f>
        <v>0</v>
      </c>
      <c r="AF13" s="17">
        <f>[9]Janeiro!$K$35</f>
        <v>0</v>
      </c>
      <c r="AG13" s="28">
        <f t="shared" si="1"/>
        <v>1.2</v>
      </c>
      <c r="AH13" s="31">
        <f t="shared" si="2"/>
        <v>1</v>
      </c>
      <c r="AI13" s="47" t="s">
        <v>57</v>
      </c>
    </row>
    <row r="14" spans="1:41" ht="17.100000000000001" customHeight="1" x14ac:dyDescent="0.2">
      <c r="A14" s="15" t="s">
        <v>50</v>
      </c>
      <c r="B14" s="17" t="str">
        <f>[10]Janeiro!$K$5</f>
        <v>*</v>
      </c>
      <c r="C14" s="17" t="str">
        <f>[10]Janeiro!$K$6</f>
        <v>*</v>
      </c>
      <c r="D14" s="17" t="str">
        <f>[10]Janeiro!$K$7</f>
        <v>*</v>
      </c>
      <c r="E14" s="17" t="str">
        <f>[10]Janeiro!$K$8</f>
        <v>*</v>
      </c>
      <c r="F14" s="17" t="str">
        <f>[10]Janeiro!$K$9</f>
        <v>*</v>
      </c>
      <c r="G14" s="17" t="str">
        <f>[10]Janeiro!$K$10</f>
        <v>*</v>
      </c>
      <c r="H14" s="17" t="str">
        <f>[10]Janeiro!$K$11</f>
        <v>*</v>
      </c>
      <c r="I14" s="17" t="str">
        <f>[10]Janeiro!$K$12</f>
        <v>*</v>
      </c>
      <c r="J14" s="17" t="str">
        <f>[10]Janeiro!$K$13</f>
        <v>*</v>
      </c>
      <c r="K14" s="17" t="str">
        <f>[10]Janeiro!$K$14</f>
        <v>*</v>
      </c>
      <c r="L14" s="17" t="str">
        <f>[10]Janeiro!$K$15</f>
        <v>*</v>
      </c>
      <c r="M14" s="17" t="str">
        <f>[10]Janeiro!$K$16</f>
        <v>*</v>
      </c>
      <c r="N14" s="17" t="str">
        <f>[10]Janeiro!$K$17</f>
        <v>*</v>
      </c>
      <c r="O14" s="17" t="str">
        <f>[10]Janeiro!$K$18</f>
        <v>*</v>
      </c>
      <c r="P14" s="17" t="str">
        <f>[10]Janeiro!$K$19</f>
        <v>*</v>
      </c>
      <c r="Q14" s="17" t="str">
        <f>[10]Janeiro!$K$20</f>
        <v>*</v>
      </c>
      <c r="R14" s="17" t="str">
        <f>[10]Janeiro!$K$21</f>
        <v>*</v>
      </c>
      <c r="S14" s="17" t="str">
        <f>[10]Janeiro!$K$22</f>
        <v>*</v>
      </c>
      <c r="T14" s="17" t="str">
        <f>[10]Janeiro!$K$23</f>
        <v>*</v>
      </c>
      <c r="U14" s="17" t="str">
        <f>[10]Janeiro!$K$24</f>
        <v>*</v>
      </c>
      <c r="V14" s="17" t="str">
        <f>[10]Janeiro!$K$25</f>
        <v>*</v>
      </c>
      <c r="W14" s="17" t="str">
        <f>[10]Janeiro!$K$26</f>
        <v>*</v>
      </c>
      <c r="X14" s="17" t="str">
        <f>[10]Janeiro!$K$27</f>
        <v>*</v>
      </c>
      <c r="Y14" s="17" t="str">
        <f>[10]Janeiro!$K$28</f>
        <v>*</v>
      </c>
      <c r="Z14" s="17" t="str">
        <f>[10]Janeiro!$K$29</f>
        <v>*</v>
      </c>
      <c r="AA14" s="17" t="str">
        <f>[10]Janeiro!$K$30</f>
        <v>*</v>
      </c>
      <c r="AB14" s="17" t="str">
        <f>[10]Janeiro!$K$31</f>
        <v>*</v>
      </c>
      <c r="AC14" s="17" t="str">
        <f>[10]Janeiro!$K$32</f>
        <v>*</v>
      </c>
      <c r="AD14" s="17" t="str">
        <f>[10]Janeiro!$K$33</f>
        <v>*</v>
      </c>
      <c r="AE14" s="17" t="str">
        <f>[10]Janeiro!$K$34</f>
        <v>*</v>
      </c>
      <c r="AF14" s="17" t="str">
        <f>[10]Janeiro!$K$35</f>
        <v>*</v>
      </c>
      <c r="AG14" s="28" t="s">
        <v>57</v>
      </c>
      <c r="AH14" s="31" t="s">
        <v>57</v>
      </c>
      <c r="AI14" s="47" t="s">
        <v>57</v>
      </c>
    </row>
    <row r="15" spans="1:41" ht="17.100000000000001" customHeight="1" x14ac:dyDescent="0.2">
      <c r="A15" s="15" t="s">
        <v>6</v>
      </c>
      <c r="B15" s="17">
        <f>[11]Janeiro!$K$5</f>
        <v>0</v>
      </c>
      <c r="C15" s="17">
        <f>[11]Janeiro!$K$6</f>
        <v>0</v>
      </c>
      <c r="D15" s="17">
        <f>[11]Janeiro!$K$7</f>
        <v>0</v>
      </c>
      <c r="E15" s="17">
        <f>[11]Janeiro!$K$8</f>
        <v>0</v>
      </c>
      <c r="F15" s="17">
        <f>[11]Janeiro!$K$9</f>
        <v>0</v>
      </c>
      <c r="G15" s="17">
        <f>[11]Janeiro!$K$10</f>
        <v>0.2</v>
      </c>
      <c r="H15" s="17">
        <f>[11]Janeiro!$K$11</f>
        <v>0</v>
      </c>
      <c r="I15" s="17">
        <f>[11]Janeiro!$K$12</f>
        <v>0.2</v>
      </c>
      <c r="J15" s="17">
        <f>[11]Janeiro!$K$13</f>
        <v>0.2</v>
      </c>
      <c r="K15" s="17">
        <f>[11]Janeiro!$K$14</f>
        <v>0.2</v>
      </c>
      <c r="L15" s="17">
        <f>[11]Janeiro!$K$15</f>
        <v>0</v>
      </c>
      <c r="M15" s="17">
        <f>[11]Janeiro!$K$16</f>
        <v>0</v>
      </c>
      <c r="N15" s="17">
        <f>[11]Janeiro!$K$17</f>
        <v>0</v>
      </c>
      <c r="O15" s="17">
        <f>[11]Janeiro!$K$18</f>
        <v>0</v>
      </c>
      <c r="P15" s="17">
        <f>[11]Janeiro!$K$19</f>
        <v>0</v>
      </c>
      <c r="Q15" s="17">
        <f>[11]Janeiro!$K$20</f>
        <v>0</v>
      </c>
      <c r="R15" s="17">
        <f>[11]Janeiro!$K$21</f>
        <v>0</v>
      </c>
      <c r="S15" s="17">
        <f>[11]Janeiro!$K$22</f>
        <v>0</v>
      </c>
      <c r="T15" s="17">
        <f>[11]Janeiro!$K$23</f>
        <v>0</v>
      </c>
      <c r="U15" s="17">
        <f>[11]Janeiro!$K$24</f>
        <v>0</v>
      </c>
      <c r="V15" s="17">
        <f>[11]Janeiro!$K$25</f>
        <v>0</v>
      </c>
      <c r="W15" s="17">
        <f>[11]Janeiro!$K$26</f>
        <v>0</v>
      </c>
      <c r="X15" s="17">
        <f>[11]Janeiro!$K$27</f>
        <v>0</v>
      </c>
      <c r="Y15" s="17">
        <f>[11]Janeiro!$K$28</f>
        <v>0</v>
      </c>
      <c r="Z15" s="17">
        <f>[11]Janeiro!$K$29</f>
        <v>0</v>
      </c>
      <c r="AA15" s="17">
        <f>[11]Janeiro!$K$30</f>
        <v>0</v>
      </c>
      <c r="AB15" s="17">
        <f>[11]Janeiro!$K$31</f>
        <v>0</v>
      </c>
      <c r="AC15" s="17">
        <f>[11]Janeiro!$K$32</f>
        <v>0</v>
      </c>
      <c r="AD15" s="17">
        <f>[11]Janeiro!$K$33</f>
        <v>0</v>
      </c>
      <c r="AE15" s="17">
        <f>[11]Janeiro!$K$34</f>
        <v>0</v>
      </c>
      <c r="AF15" s="17">
        <f>[11]Janeiro!$K$35</f>
        <v>0</v>
      </c>
      <c r="AG15" s="28">
        <f t="shared" si="1"/>
        <v>0.8</v>
      </c>
      <c r="AH15" s="31">
        <f t="shared" si="2"/>
        <v>0.2</v>
      </c>
      <c r="AI15" s="47" t="s">
        <v>57</v>
      </c>
      <c r="AJ15" s="23" t="s">
        <v>54</v>
      </c>
    </row>
    <row r="16" spans="1:41" ht="17.100000000000001" customHeight="1" x14ac:dyDescent="0.2">
      <c r="A16" s="15" t="s">
        <v>7</v>
      </c>
      <c r="B16" s="17">
        <f>[12]Janeiro!$K$5</f>
        <v>0</v>
      </c>
      <c r="C16" s="17">
        <f>[12]Janeiro!$K$6</f>
        <v>7</v>
      </c>
      <c r="D16" s="17">
        <f>[12]Janeiro!$K$7</f>
        <v>10.199999999999998</v>
      </c>
      <c r="E16" s="17">
        <f>[12]Janeiro!$K$8</f>
        <v>1.7999999999999998</v>
      </c>
      <c r="F16" s="17">
        <f>[12]Janeiro!$K$9</f>
        <v>1.2</v>
      </c>
      <c r="G16" s="17">
        <f>[12]Janeiro!$K$10</f>
        <v>0</v>
      </c>
      <c r="H16" s="17">
        <f>[12]Janeiro!$K$11</f>
        <v>0</v>
      </c>
      <c r="I16" s="17">
        <f>[12]Janeiro!$K$12</f>
        <v>0</v>
      </c>
      <c r="J16" s="17">
        <f>[12]Janeiro!$K$13</f>
        <v>0</v>
      </c>
      <c r="K16" s="17">
        <f>[12]Janeiro!$K$14</f>
        <v>0</v>
      </c>
      <c r="L16" s="17">
        <f>[12]Janeiro!$K$15</f>
        <v>0</v>
      </c>
      <c r="M16" s="17">
        <f>[12]Janeiro!$K$16</f>
        <v>0</v>
      </c>
      <c r="N16" s="17">
        <f>[12]Janeiro!$K$17</f>
        <v>0.4</v>
      </c>
      <c r="O16" s="17">
        <f>[12]Janeiro!$K$18</f>
        <v>0</v>
      </c>
      <c r="P16" s="17">
        <f>[12]Janeiro!$K$19</f>
        <v>0</v>
      </c>
      <c r="Q16" s="17">
        <f>[12]Janeiro!$K$20</f>
        <v>1</v>
      </c>
      <c r="R16" s="17">
        <f>[12]Janeiro!$K$21</f>
        <v>3.8000000000000012</v>
      </c>
      <c r="S16" s="17">
        <f>[12]Janeiro!$K$22</f>
        <v>2.8</v>
      </c>
      <c r="T16" s="17">
        <f>[12]Janeiro!$K$23</f>
        <v>9</v>
      </c>
      <c r="U16" s="17">
        <f>[12]Janeiro!$K$24</f>
        <v>1.2</v>
      </c>
      <c r="V16" s="17">
        <f>[12]Janeiro!$K$25</f>
        <v>1</v>
      </c>
      <c r="W16" s="17">
        <f>[12]Janeiro!$K$26</f>
        <v>2.4</v>
      </c>
      <c r="X16" s="17">
        <f>[12]Janeiro!$K$27</f>
        <v>2.1999999999999997</v>
      </c>
      <c r="Y16" s="17">
        <f>[12]Janeiro!$K$28</f>
        <v>1.2</v>
      </c>
      <c r="Z16" s="17">
        <f>[12]Janeiro!$K$29</f>
        <v>1.5999999999999999</v>
      </c>
      <c r="AA16" s="17">
        <f>[12]Janeiro!$K$30</f>
        <v>1.5999999999999999</v>
      </c>
      <c r="AB16" s="17">
        <f>[12]Janeiro!$K$31</f>
        <v>1</v>
      </c>
      <c r="AC16" s="17">
        <f>[12]Janeiro!$K$32</f>
        <v>0.4</v>
      </c>
      <c r="AD16" s="17">
        <f>[12]Janeiro!$K$33</f>
        <v>0.2</v>
      </c>
      <c r="AE16" s="17">
        <f>[12]Janeiro!$K$34</f>
        <v>0.2</v>
      </c>
      <c r="AF16" s="17">
        <f>[12]Janeiro!$K$35</f>
        <v>0.4</v>
      </c>
      <c r="AG16" s="28">
        <f t="shared" si="1"/>
        <v>50.600000000000009</v>
      </c>
      <c r="AH16" s="31">
        <f t="shared" si="2"/>
        <v>10.199999999999998</v>
      </c>
      <c r="AI16" s="47">
        <f t="shared" si="3"/>
        <v>10</v>
      </c>
    </row>
    <row r="17" spans="1:37" ht="17.100000000000001" customHeight="1" x14ac:dyDescent="0.2">
      <c r="A17" s="15" t="s">
        <v>8</v>
      </c>
      <c r="B17" s="17">
        <f>[13]Janeiro!$K$5</f>
        <v>4.8000000000000007</v>
      </c>
      <c r="C17" s="17">
        <f>[13]Janeiro!$K$6</f>
        <v>0.6</v>
      </c>
      <c r="D17" s="17">
        <f>[13]Janeiro!$K$7</f>
        <v>0</v>
      </c>
      <c r="E17" s="17">
        <f>[13]Janeiro!$K$8</f>
        <v>0</v>
      </c>
      <c r="F17" s="17">
        <f>[13]Janeiro!$K$9</f>
        <v>21.4</v>
      </c>
      <c r="G17" s="17">
        <f>[13]Janeiro!$K$10</f>
        <v>0.4</v>
      </c>
      <c r="H17" s="17">
        <f>[13]Janeiro!$K$11</f>
        <v>0</v>
      </c>
      <c r="I17" s="17">
        <f>[13]Janeiro!$K$12</f>
        <v>0</v>
      </c>
      <c r="J17" s="17">
        <f>[13]Janeiro!$K$13</f>
        <v>3.6000000000000005</v>
      </c>
      <c r="K17" s="17">
        <f>[13]Janeiro!$K$14</f>
        <v>14.399999999999999</v>
      </c>
      <c r="L17" s="17">
        <f>[13]Janeiro!$K$15</f>
        <v>0</v>
      </c>
      <c r="M17" s="17">
        <f>[13]Janeiro!$K$16</f>
        <v>0</v>
      </c>
      <c r="N17" s="17">
        <f>[13]Janeiro!$K$17</f>
        <v>0</v>
      </c>
      <c r="O17" s="17">
        <f>[13]Janeiro!$K$18</f>
        <v>0</v>
      </c>
      <c r="P17" s="17">
        <f>[13]Janeiro!$K$19</f>
        <v>0</v>
      </c>
      <c r="Q17" s="17">
        <f>[13]Janeiro!$K$20</f>
        <v>31</v>
      </c>
      <c r="R17" s="17">
        <f>[13]Janeiro!$K$21</f>
        <v>0.2</v>
      </c>
      <c r="S17" s="17">
        <f>[13]Janeiro!$K$22</f>
        <v>0</v>
      </c>
      <c r="T17" s="17">
        <f>[13]Janeiro!$K$23</f>
        <v>0</v>
      </c>
      <c r="U17" s="17">
        <f>[13]Janeiro!$K$24</f>
        <v>0</v>
      </c>
      <c r="V17" s="17">
        <f>[13]Janeiro!$K$25</f>
        <v>0</v>
      </c>
      <c r="W17" s="17">
        <f>[13]Janeiro!$K$26</f>
        <v>0</v>
      </c>
      <c r="X17" s="17">
        <f>[13]Janeiro!$K$27</f>
        <v>0</v>
      </c>
      <c r="Y17" s="17">
        <f>[13]Janeiro!$K$28</f>
        <v>6.2</v>
      </c>
      <c r="Z17" s="17">
        <f>[13]Janeiro!$K$29</f>
        <v>1.6</v>
      </c>
      <c r="AA17" s="17">
        <f>[13]Janeiro!$K$30</f>
        <v>21.4</v>
      </c>
      <c r="AB17" s="17">
        <f>[13]Janeiro!$K$31</f>
        <v>0</v>
      </c>
      <c r="AC17" s="17">
        <f>[13]Janeiro!$K$32</f>
        <v>6.1999999999999993</v>
      </c>
      <c r="AD17" s="17">
        <f>[13]Janeiro!$K$33</f>
        <v>0</v>
      </c>
      <c r="AE17" s="17">
        <f>[13]Janeiro!$K$34</f>
        <v>0</v>
      </c>
      <c r="AF17" s="17">
        <f>[13]Janeiro!$K$35</f>
        <v>47.400000000000006</v>
      </c>
      <c r="AG17" s="28">
        <f t="shared" si="1"/>
        <v>159.19999999999999</v>
      </c>
      <c r="AH17" s="31">
        <f t="shared" si="2"/>
        <v>47.400000000000006</v>
      </c>
      <c r="AI17" s="47">
        <f t="shared" si="3"/>
        <v>18</v>
      </c>
      <c r="AK17" s="23" t="s">
        <v>54</v>
      </c>
    </row>
    <row r="18" spans="1:37" ht="17.100000000000001" customHeight="1" x14ac:dyDescent="0.2">
      <c r="A18" s="15" t="s">
        <v>9</v>
      </c>
      <c r="B18" s="17">
        <f>[14]Janeiro!$K$5</f>
        <v>0.2</v>
      </c>
      <c r="C18" s="17">
        <f>[14]Janeiro!$K$6</f>
        <v>0</v>
      </c>
      <c r="D18" s="17">
        <f>[14]Janeiro!$K$7</f>
        <v>13.6</v>
      </c>
      <c r="E18" s="17">
        <f>[14]Janeiro!$K$8</f>
        <v>0.8</v>
      </c>
      <c r="F18" s="17">
        <f>[14]Janeiro!$K$9</f>
        <v>1.4</v>
      </c>
      <c r="G18" s="17">
        <f>[14]Janeiro!$K$10</f>
        <v>22</v>
      </c>
      <c r="H18" s="17">
        <f>[14]Janeiro!$K$11</f>
        <v>0</v>
      </c>
      <c r="I18" s="17">
        <f>[14]Janeiro!$K$12</f>
        <v>4.6000000000000005</v>
      </c>
      <c r="J18" s="17">
        <f>[14]Janeiro!$K$13</f>
        <v>0</v>
      </c>
      <c r="K18" s="17">
        <f>[14]Janeiro!$K$14</f>
        <v>0</v>
      </c>
      <c r="L18" s="17">
        <f>[14]Janeiro!$K$15</f>
        <v>3.2</v>
      </c>
      <c r="M18" s="17">
        <f>[14]Janeiro!$K$16</f>
        <v>0</v>
      </c>
      <c r="N18" s="17">
        <f>[14]Janeiro!$K$17</f>
        <v>0</v>
      </c>
      <c r="O18" s="17">
        <f>[14]Janeiro!$K$18</f>
        <v>0</v>
      </c>
      <c r="P18" s="17">
        <f>[14]Janeiro!$K$19</f>
        <v>0</v>
      </c>
      <c r="Q18" s="17">
        <f>[14]Janeiro!$K$20</f>
        <v>26.4</v>
      </c>
      <c r="R18" s="17">
        <f>[14]Janeiro!$K$21</f>
        <v>0</v>
      </c>
      <c r="S18" s="17">
        <f>[14]Janeiro!$K$22</f>
        <v>7</v>
      </c>
      <c r="T18" s="17">
        <f>[14]Janeiro!$K$23</f>
        <v>0</v>
      </c>
      <c r="U18" s="17">
        <f>[14]Janeiro!$K$24</f>
        <v>1.4</v>
      </c>
      <c r="V18" s="17">
        <f>[14]Janeiro!$K$25</f>
        <v>1</v>
      </c>
      <c r="W18" s="17">
        <f>[14]Janeiro!$K$26</f>
        <v>10.600000000000001</v>
      </c>
      <c r="X18" s="17">
        <f>[14]Janeiro!$K$27</f>
        <v>0</v>
      </c>
      <c r="Y18" s="17">
        <f>[14]Janeiro!$K$28</f>
        <v>1</v>
      </c>
      <c r="Z18" s="17">
        <f>[14]Janeiro!$K$29</f>
        <v>50.20000000000001</v>
      </c>
      <c r="AA18" s="17">
        <f>[14]Janeiro!$K$30</f>
        <v>2</v>
      </c>
      <c r="AB18" s="17">
        <f>[14]Janeiro!$K$31</f>
        <v>0</v>
      </c>
      <c r="AC18" s="17">
        <f>[14]Janeiro!$K$32</f>
        <v>0</v>
      </c>
      <c r="AD18" s="17">
        <f>[14]Janeiro!$K$33</f>
        <v>0.2</v>
      </c>
      <c r="AE18" s="17">
        <f>[14]Janeiro!$K$34</f>
        <v>5.4</v>
      </c>
      <c r="AF18" s="17">
        <f>[14]Janeiro!$K$35</f>
        <v>2.2000000000000002</v>
      </c>
      <c r="AG18" s="28">
        <f t="shared" ref="AG18" si="8">SUM(B18:AF18)</f>
        <v>153.20000000000002</v>
      </c>
      <c r="AH18" s="31">
        <f t="shared" ref="AH18" si="9">MAX(B18:AF18)</f>
        <v>50.20000000000001</v>
      </c>
      <c r="AI18" s="47">
        <f t="shared" si="3"/>
        <v>13</v>
      </c>
      <c r="AJ18" s="23" t="s">
        <v>54</v>
      </c>
    </row>
    <row r="19" spans="1:37" ht="17.100000000000001" customHeight="1" x14ac:dyDescent="0.2">
      <c r="A19" s="15" t="s">
        <v>49</v>
      </c>
      <c r="B19" s="17">
        <f>[15]Janeiro!$K$5</f>
        <v>0</v>
      </c>
      <c r="C19" s="17">
        <f>[15]Janeiro!$K$6</f>
        <v>11.399999999999999</v>
      </c>
      <c r="D19" s="17">
        <f>[15]Janeiro!$K$7</f>
        <v>7.6000000000000005</v>
      </c>
      <c r="E19" s="17">
        <f>[15]Janeiro!$K$8</f>
        <v>0.2</v>
      </c>
      <c r="F19" s="17">
        <f>[15]Janeiro!$K$9</f>
        <v>0</v>
      </c>
      <c r="G19" s="17">
        <f>[15]Janeiro!$K$10</f>
        <v>0</v>
      </c>
      <c r="H19" s="17">
        <f>[15]Janeiro!$K$11</f>
        <v>0</v>
      </c>
      <c r="I19" s="17">
        <f>[15]Janeiro!$K$12</f>
        <v>0</v>
      </c>
      <c r="J19" s="17">
        <f>[15]Janeiro!$K$13</f>
        <v>0</v>
      </c>
      <c r="K19" s="17">
        <f>[15]Janeiro!$K$14</f>
        <v>0</v>
      </c>
      <c r="L19" s="17">
        <f>[15]Janeiro!$K$15</f>
        <v>0</v>
      </c>
      <c r="M19" s="17">
        <f>[15]Janeiro!$K$16</f>
        <v>24.6</v>
      </c>
      <c r="N19" s="17">
        <f>[15]Janeiro!$K$17</f>
        <v>0</v>
      </c>
      <c r="O19" s="17">
        <f>[15]Janeiro!$K$18</f>
        <v>0</v>
      </c>
      <c r="P19" s="17">
        <f>[15]Janeiro!$K$19</f>
        <v>0</v>
      </c>
      <c r="Q19" s="17">
        <f>[15]Janeiro!$K$20</f>
        <v>0.8</v>
      </c>
      <c r="R19" s="17">
        <f>[15]Janeiro!$K$21</f>
        <v>0</v>
      </c>
      <c r="S19" s="17">
        <f>[15]Janeiro!$K$22</f>
        <v>0</v>
      </c>
      <c r="T19" s="17">
        <f>[15]Janeiro!$K$23</f>
        <v>0</v>
      </c>
      <c r="U19" s="17">
        <f>[15]Janeiro!$K$24</f>
        <v>7.8</v>
      </c>
      <c r="V19" s="17">
        <f>[15]Janeiro!$K$25</f>
        <v>0</v>
      </c>
      <c r="W19" s="17">
        <f>[15]Janeiro!$K$26</f>
        <v>0</v>
      </c>
      <c r="X19" s="17">
        <f>[15]Janeiro!$K$27</f>
        <v>0</v>
      </c>
      <c r="Y19" s="17">
        <f>[15]Janeiro!$K$28</f>
        <v>0</v>
      </c>
      <c r="Z19" s="17">
        <f>[15]Janeiro!$K$29</f>
        <v>8.1999999999999993</v>
      </c>
      <c r="AA19" s="17">
        <f>[15]Janeiro!$K$30</f>
        <v>0</v>
      </c>
      <c r="AB19" s="17">
        <f>[15]Janeiro!$K$31</f>
        <v>0</v>
      </c>
      <c r="AC19" s="17">
        <f>[15]Janeiro!$K$32</f>
        <v>0</v>
      </c>
      <c r="AD19" s="17">
        <f>[15]Janeiro!$K$33</f>
        <v>1.4</v>
      </c>
      <c r="AE19" s="17">
        <f>[15]Janeiro!$K$34</f>
        <v>0</v>
      </c>
      <c r="AF19" s="17">
        <f>[15]Janeiro!$K$35</f>
        <v>8.7999999999999989</v>
      </c>
      <c r="AG19" s="28">
        <f t="shared" ref="AG19:AG20" si="10">SUM(B19:AF19)</f>
        <v>70.8</v>
      </c>
      <c r="AH19" s="31">
        <f t="shared" ref="AH19:AH20" si="11">MAX(B19:AF19)</f>
        <v>24.6</v>
      </c>
      <c r="AI19" s="47">
        <f t="shared" si="3"/>
        <v>22</v>
      </c>
    </row>
    <row r="20" spans="1:37" ht="17.100000000000001" customHeight="1" x14ac:dyDescent="0.2">
      <c r="A20" s="15" t="s">
        <v>10</v>
      </c>
      <c r="B20" s="17">
        <f>[16]Janeiro!$K$5</f>
        <v>0.8</v>
      </c>
      <c r="C20" s="17">
        <f>[16]Janeiro!$K$6</f>
        <v>3.6</v>
      </c>
      <c r="D20" s="17">
        <f>[16]Janeiro!$K$7</f>
        <v>37.400000000000006</v>
      </c>
      <c r="E20" s="17">
        <f>[16]Janeiro!$K$8</f>
        <v>0</v>
      </c>
      <c r="F20" s="17">
        <f>[16]Janeiro!$K$9</f>
        <v>60.599999999999994</v>
      </c>
      <c r="G20" s="17">
        <f>[16]Janeiro!$K$10</f>
        <v>7</v>
      </c>
      <c r="H20" s="17">
        <f>[16]Janeiro!$K$11</f>
        <v>0</v>
      </c>
      <c r="I20" s="17">
        <f>[16]Janeiro!$K$12</f>
        <v>0</v>
      </c>
      <c r="J20" s="17">
        <f>[16]Janeiro!$K$13</f>
        <v>0</v>
      </c>
      <c r="K20" s="17">
        <f>[16]Janeiro!$K$14</f>
        <v>0</v>
      </c>
      <c r="L20" s="17">
        <f>[16]Janeiro!$K$15</f>
        <v>1.4</v>
      </c>
      <c r="M20" s="17">
        <f>[16]Janeiro!$K$16</f>
        <v>0</v>
      </c>
      <c r="N20" s="17">
        <f>[16]Janeiro!$K$17</f>
        <v>0</v>
      </c>
      <c r="O20" s="17">
        <f>[16]Janeiro!$K$18</f>
        <v>0</v>
      </c>
      <c r="P20" s="17">
        <f>[16]Janeiro!$K$19</f>
        <v>19.2</v>
      </c>
      <c r="Q20" s="17">
        <f>[16]Janeiro!$K$20</f>
        <v>0.60000000000000009</v>
      </c>
      <c r="R20" s="17">
        <f>[16]Janeiro!$K$21</f>
        <v>0.4</v>
      </c>
      <c r="S20" s="17">
        <f>[16]Janeiro!$K$22</f>
        <v>0</v>
      </c>
      <c r="T20" s="17">
        <f>[16]Janeiro!$K$23</f>
        <v>7.2</v>
      </c>
      <c r="U20" s="17">
        <f>[16]Janeiro!$K$24</f>
        <v>0.2</v>
      </c>
      <c r="V20" s="17">
        <f>[16]Janeiro!$K$25</f>
        <v>8.6</v>
      </c>
      <c r="W20" s="17">
        <f>[16]Janeiro!$K$26</f>
        <v>29.8</v>
      </c>
      <c r="X20" s="17">
        <f>[16]Janeiro!$K$27</f>
        <v>0.6</v>
      </c>
      <c r="Y20" s="17">
        <f>[16]Janeiro!$K$28</f>
        <v>0</v>
      </c>
      <c r="Z20" s="17">
        <f>[16]Janeiro!$K$29</f>
        <v>27.4</v>
      </c>
      <c r="AA20" s="17">
        <f>[16]Janeiro!$K$30</f>
        <v>3.8</v>
      </c>
      <c r="AB20" s="17">
        <f>[16]Janeiro!$K$31</f>
        <v>0</v>
      </c>
      <c r="AC20" s="17">
        <f>[16]Janeiro!$K$32</f>
        <v>0.6</v>
      </c>
      <c r="AD20" s="17">
        <f>[16]Janeiro!$K$33</f>
        <v>0.2</v>
      </c>
      <c r="AE20" s="17">
        <f>[16]Janeiro!$K$34</f>
        <v>0</v>
      </c>
      <c r="AF20" s="17">
        <f>[16]Janeiro!$K$35</f>
        <v>14.999999999999998</v>
      </c>
      <c r="AG20" s="28">
        <f t="shared" si="10"/>
        <v>224.39999999999998</v>
      </c>
      <c r="AH20" s="31">
        <f t="shared" si="11"/>
        <v>60.599999999999994</v>
      </c>
      <c r="AI20" s="47">
        <f t="shared" si="3"/>
        <v>12</v>
      </c>
      <c r="AJ20" s="23" t="s">
        <v>54</v>
      </c>
    </row>
    <row r="21" spans="1:37" ht="17.100000000000001" customHeight="1" x14ac:dyDescent="0.2">
      <c r="A21" s="15" t="s">
        <v>11</v>
      </c>
      <c r="B21" s="17">
        <f>[17]Janeiro!$K$5</f>
        <v>0</v>
      </c>
      <c r="C21" s="17">
        <f>[17]Janeiro!$K$6</f>
        <v>43</v>
      </c>
      <c r="D21" s="17">
        <f>[17]Janeiro!$K$7</f>
        <v>6.6</v>
      </c>
      <c r="E21" s="17">
        <f>[17]Janeiro!$K$8</f>
        <v>3</v>
      </c>
      <c r="F21" s="17">
        <f>[17]Janeiro!$K$9</f>
        <v>0</v>
      </c>
      <c r="G21" s="17">
        <f>[17]Janeiro!$K$10</f>
        <v>0</v>
      </c>
      <c r="H21" s="17">
        <f>[17]Janeiro!$K$11</f>
        <v>0</v>
      </c>
      <c r="I21" s="17">
        <f>[17]Janeiro!$K$12</f>
        <v>0</v>
      </c>
      <c r="J21" s="17">
        <f>[17]Janeiro!$K$13</f>
        <v>0</v>
      </c>
      <c r="K21" s="17">
        <f>[17]Janeiro!$K$14</f>
        <v>0</v>
      </c>
      <c r="L21" s="17">
        <f>[17]Janeiro!$K$15</f>
        <v>0</v>
      </c>
      <c r="M21" s="17">
        <f>[17]Janeiro!$K$16</f>
        <v>4.2</v>
      </c>
      <c r="N21" s="17">
        <f>[17]Janeiro!$K$17</f>
        <v>0</v>
      </c>
      <c r="O21" s="17">
        <f>[17]Janeiro!$K$18</f>
        <v>0</v>
      </c>
      <c r="P21" s="17">
        <f>[17]Janeiro!$K$19</f>
        <v>0</v>
      </c>
      <c r="Q21" s="17">
        <f>[17]Janeiro!$K$20</f>
        <v>40.199999999999996</v>
      </c>
      <c r="R21" s="17">
        <f>[17]Janeiro!$K$21</f>
        <v>0.2</v>
      </c>
      <c r="S21" s="17">
        <f>[17]Janeiro!$K$22</f>
        <v>24.2</v>
      </c>
      <c r="T21" s="17">
        <f>[17]Janeiro!$K$23</f>
        <v>0</v>
      </c>
      <c r="U21" s="17">
        <f>[17]Janeiro!$K$24</f>
        <v>0.8</v>
      </c>
      <c r="V21" s="17">
        <f>[17]Janeiro!$K$25</f>
        <v>0</v>
      </c>
      <c r="W21" s="17">
        <f>[17]Janeiro!$K$26</f>
        <v>0</v>
      </c>
      <c r="X21" s="17">
        <f>[17]Janeiro!$K$27</f>
        <v>9</v>
      </c>
      <c r="Y21" s="17">
        <f>[17]Janeiro!$K$28</f>
        <v>0</v>
      </c>
      <c r="Z21" s="17">
        <f>[17]Janeiro!$K$29</f>
        <v>25.199999999999996</v>
      </c>
      <c r="AA21" s="17">
        <f>[17]Janeiro!$K$30</f>
        <v>0</v>
      </c>
      <c r="AB21" s="17">
        <f>[17]Janeiro!$K$31</f>
        <v>0</v>
      </c>
      <c r="AC21" s="17">
        <f>[17]Janeiro!$K$32</f>
        <v>0</v>
      </c>
      <c r="AD21" s="17">
        <f>[17]Janeiro!$K$33</f>
        <v>5.2000000000000011</v>
      </c>
      <c r="AE21" s="17">
        <f>[17]Janeiro!$K$34</f>
        <v>0.4</v>
      </c>
      <c r="AF21" s="17">
        <f>[17]Janeiro!$K$35</f>
        <v>3.8</v>
      </c>
      <c r="AG21" s="28">
        <f t="shared" ref="AG21:AG32" si="12">SUM(B21:AF21)</f>
        <v>165.79999999999998</v>
      </c>
      <c r="AH21" s="31">
        <f t="shared" ref="AH21:AH32" si="13">MAX(B21:AF21)</f>
        <v>43</v>
      </c>
      <c r="AI21" s="47">
        <f t="shared" si="3"/>
        <v>18</v>
      </c>
    </row>
    <row r="22" spans="1:37" ht="17.100000000000001" customHeight="1" x14ac:dyDescent="0.2">
      <c r="A22" s="15" t="s">
        <v>12</v>
      </c>
      <c r="B22" s="17">
        <f>[18]Janeiro!$K$5</f>
        <v>1</v>
      </c>
      <c r="C22" s="17">
        <f>[18]Janeiro!$K$6</f>
        <v>0.4</v>
      </c>
      <c r="D22" s="17">
        <f>[18]Janeiro!$K$7</f>
        <v>0.60000000000000009</v>
      </c>
      <c r="E22" s="17">
        <f>[18]Janeiro!$K$8</f>
        <v>0</v>
      </c>
      <c r="F22" s="17">
        <f>[18]Janeiro!$K$9</f>
        <v>1.4</v>
      </c>
      <c r="G22" s="17">
        <f>[18]Janeiro!$K$10</f>
        <v>0</v>
      </c>
      <c r="H22" s="17">
        <f>[18]Janeiro!$K$11</f>
        <v>0</v>
      </c>
      <c r="I22" s="17">
        <f>[18]Janeiro!$K$12</f>
        <v>0</v>
      </c>
      <c r="J22" s="17">
        <f>[18]Janeiro!$K$13</f>
        <v>0</v>
      </c>
      <c r="K22" s="17">
        <f>[18]Janeiro!$K$14</f>
        <v>0</v>
      </c>
      <c r="L22" s="17">
        <f>[18]Janeiro!$K$15</f>
        <v>0</v>
      </c>
      <c r="M22" s="17">
        <f>[18]Janeiro!$K$16</f>
        <v>25.4</v>
      </c>
      <c r="N22" s="17">
        <f>[18]Janeiro!$K$17</f>
        <v>0</v>
      </c>
      <c r="O22" s="17">
        <f>[18]Janeiro!$K$18</f>
        <v>0</v>
      </c>
      <c r="P22" s="17">
        <f>[18]Janeiro!$K$19</f>
        <v>0</v>
      </c>
      <c r="Q22" s="17">
        <f>[18]Janeiro!$K$20</f>
        <v>0</v>
      </c>
      <c r="R22" s="17">
        <f>[18]Janeiro!$K$21</f>
        <v>0</v>
      </c>
      <c r="S22" s="17">
        <f>[18]Janeiro!$K$22</f>
        <v>9.4</v>
      </c>
      <c r="T22" s="17">
        <f>[18]Janeiro!$K$23</f>
        <v>0</v>
      </c>
      <c r="U22" s="17">
        <f>[18]Janeiro!$K$24</f>
        <v>9.7999999999999989</v>
      </c>
      <c r="V22" s="17">
        <f>[18]Janeiro!$K$25</f>
        <v>1.2</v>
      </c>
      <c r="W22" s="17">
        <f>[18]Janeiro!$K$26</f>
        <v>8.6</v>
      </c>
      <c r="X22" s="17">
        <f>[18]Janeiro!$K$27</f>
        <v>0.6</v>
      </c>
      <c r="Y22" s="17">
        <f>[18]Janeiro!$K$28</f>
        <v>0</v>
      </c>
      <c r="Z22" s="17">
        <f>[18]Janeiro!$K$29</f>
        <v>30.8</v>
      </c>
      <c r="AA22" s="17">
        <f>[18]Janeiro!$K$30</f>
        <v>0.2</v>
      </c>
      <c r="AB22" s="17">
        <f>[18]Janeiro!$K$31</f>
        <v>0</v>
      </c>
      <c r="AC22" s="17">
        <f>[18]Janeiro!$K$32</f>
        <v>0</v>
      </c>
      <c r="AD22" s="17">
        <f>[18]Janeiro!$K$33</f>
        <v>2.6</v>
      </c>
      <c r="AE22" s="17">
        <f>[18]Janeiro!$K$34</f>
        <v>4.8</v>
      </c>
      <c r="AF22" s="17">
        <f>[18]Janeiro!$K$35</f>
        <v>7</v>
      </c>
      <c r="AG22" s="28">
        <f t="shared" si="12"/>
        <v>103.8</v>
      </c>
      <c r="AH22" s="31">
        <f t="shared" si="13"/>
        <v>30.8</v>
      </c>
      <c r="AI22" s="47">
        <f t="shared" si="3"/>
        <v>16</v>
      </c>
    </row>
    <row r="23" spans="1:37" ht="17.100000000000001" customHeight="1" x14ac:dyDescent="0.2">
      <c r="A23" s="15" t="s">
        <v>13</v>
      </c>
      <c r="B23" s="17">
        <f>[19]Janeiro!$K$5</f>
        <v>0</v>
      </c>
      <c r="C23" s="17">
        <f>[19]Janeiro!$K$6</f>
        <v>0</v>
      </c>
      <c r="D23" s="17">
        <f>[19]Janeiro!$K$7</f>
        <v>0</v>
      </c>
      <c r="E23" s="17">
        <f>[19]Janeiro!$K$8</f>
        <v>0</v>
      </c>
      <c r="F23" s="17">
        <f>[19]Janeiro!$K$9</f>
        <v>22.2</v>
      </c>
      <c r="G23" s="17">
        <f>[19]Janeiro!$K$10</f>
        <v>0.2</v>
      </c>
      <c r="H23" s="17">
        <f>[19]Janeiro!$K$11</f>
        <v>0</v>
      </c>
      <c r="I23" s="17">
        <f>[19]Janeiro!$K$12</f>
        <v>0</v>
      </c>
      <c r="J23" s="17">
        <f>[19]Janeiro!$K$13</f>
        <v>0</v>
      </c>
      <c r="K23" s="17">
        <f>[19]Janeiro!$K$14</f>
        <v>0</v>
      </c>
      <c r="L23" s="17">
        <f>[19]Janeiro!$K$15</f>
        <v>0</v>
      </c>
      <c r="M23" s="17">
        <f>[19]Janeiro!$K$16</f>
        <v>4</v>
      </c>
      <c r="N23" s="17">
        <f>[19]Janeiro!$K$17</f>
        <v>0</v>
      </c>
      <c r="O23" s="17">
        <f>[19]Janeiro!$K$18</f>
        <v>4</v>
      </c>
      <c r="P23" s="17">
        <f>[19]Janeiro!$K$19</f>
        <v>0</v>
      </c>
      <c r="Q23" s="17">
        <f>[19]Janeiro!$K$20</f>
        <v>0</v>
      </c>
      <c r="R23" s="17">
        <f>[19]Janeiro!$K$21</f>
        <v>7.8</v>
      </c>
      <c r="S23" s="17">
        <f>[19]Janeiro!$K$22</f>
        <v>43.000000000000007</v>
      </c>
      <c r="T23" s="17">
        <f>[19]Janeiro!$K$23</f>
        <v>10.4</v>
      </c>
      <c r="U23" s="17">
        <f>[19]Janeiro!$K$24</f>
        <v>16</v>
      </c>
      <c r="V23" s="17">
        <f>[19]Janeiro!$K$25</f>
        <v>1</v>
      </c>
      <c r="W23" s="17">
        <f>[19]Janeiro!$K$26</f>
        <v>2.4</v>
      </c>
      <c r="X23" s="17">
        <f>[19]Janeiro!$K$27</f>
        <v>24.8</v>
      </c>
      <c r="Y23" s="17">
        <f>[19]Janeiro!$K$28</f>
        <v>12.6</v>
      </c>
      <c r="Z23" s="17">
        <f>[19]Janeiro!$K$29</f>
        <v>7.8</v>
      </c>
      <c r="AA23" s="17">
        <f>[19]Janeiro!$K$30</f>
        <v>103.40000000000002</v>
      </c>
      <c r="AB23" s="17">
        <f>[19]Janeiro!$K$31</f>
        <v>0</v>
      </c>
      <c r="AC23" s="17">
        <f>[19]Janeiro!$K$32</f>
        <v>0</v>
      </c>
      <c r="AD23" s="17">
        <f>[19]Janeiro!$K$33</f>
        <v>20.800000000000004</v>
      </c>
      <c r="AE23" s="17">
        <f>[19]Janeiro!$K$34</f>
        <v>1.2000000000000002</v>
      </c>
      <c r="AF23" s="17">
        <f>[19]Janeiro!$K$35</f>
        <v>0.2</v>
      </c>
      <c r="AG23" s="28">
        <f t="shared" si="12"/>
        <v>281.8</v>
      </c>
      <c r="AH23" s="31">
        <f t="shared" si="13"/>
        <v>103.40000000000002</v>
      </c>
      <c r="AI23" s="47">
        <f t="shared" si="3"/>
        <v>14</v>
      </c>
    </row>
    <row r="24" spans="1:37" ht="17.100000000000001" customHeight="1" x14ac:dyDescent="0.2">
      <c r="A24" s="15" t="s">
        <v>14</v>
      </c>
      <c r="B24" s="17">
        <f>[20]Janeiro!$K$5</f>
        <v>0</v>
      </c>
      <c r="C24" s="17">
        <f>[20]Janeiro!$K$6</f>
        <v>38.199999999999996</v>
      </c>
      <c r="D24" s="17">
        <f>[20]Janeiro!$K$7</f>
        <v>0.2</v>
      </c>
      <c r="E24" s="17">
        <f>[20]Janeiro!$K$8</f>
        <v>1.2</v>
      </c>
      <c r="F24" s="17">
        <f>[20]Janeiro!$K$9</f>
        <v>0.2</v>
      </c>
      <c r="G24" s="17">
        <f>[20]Janeiro!$K$10</f>
        <v>0</v>
      </c>
      <c r="H24" s="17">
        <f>[20]Janeiro!$K$11</f>
        <v>0</v>
      </c>
      <c r="I24" s="17">
        <f>[20]Janeiro!$K$12</f>
        <v>0.6</v>
      </c>
      <c r="J24" s="17">
        <f>[20]Janeiro!$K$13</f>
        <v>0</v>
      </c>
      <c r="K24" s="17">
        <f>[20]Janeiro!$K$14</f>
        <v>3.4</v>
      </c>
      <c r="L24" s="17">
        <f>[20]Janeiro!$K$15</f>
        <v>3.6</v>
      </c>
      <c r="M24" s="17">
        <f>[20]Janeiro!$K$16</f>
        <v>41.2</v>
      </c>
      <c r="N24" s="17">
        <f>[20]Janeiro!$K$17</f>
        <v>5.2</v>
      </c>
      <c r="O24" s="17">
        <f>[20]Janeiro!$K$18</f>
        <v>10.6</v>
      </c>
      <c r="P24" s="17">
        <f>[20]Janeiro!$K$19</f>
        <v>14.4</v>
      </c>
      <c r="Q24" s="17">
        <f>[20]Janeiro!$K$20</f>
        <v>20</v>
      </c>
      <c r="R24" s="17">
        <f>[20]Janeiro!$K$21</f>
        <v>0</v>
      </c>
      <c r="S24" s="17">
        <f>[20]Janeiro!$K$22</f>
        <v>10.4</v>
      </c>
      <c r="T24" s="17">
        <f>[20]Janeiro!$K$23</f>
        <v>5.2</v>
      </c>
      <c r="U24" s="17">
        <f>[20]Janeiro!$K$24</f>
        <v>2.2000000000000002</v>
      </c>
      <c r="V24" s="17">
        <f>[20]Janeiro!$K$25</f>
        <v>25.4</v>
      </c>
      <c r="W24" s="17">
        <f>[20]Janeiro!$K$26</f>
        <v>0</v>
      </c>
      <c r="X24" s="17">
        <f>[20]Janeiro!$K$27</f>
        <v>0</v>
      </c>
      <c r="Y24" s="17">
        <f>[20]Janeiro!$K$28</f>
        <v>15.4</v>
      </c>
      <c r="Z24" s="17">
        <f>[20]Janeiro!$K$29</f>
        <v>49.4</v>
      </c>
      <c r="AA24" s="17">
        <f>[20]Janeiro!$K$30</f>
        <v>5.9999999999999991</v>
      </c>
      <c r="AB24" s="17" t="str">
        <f>[20]Janeiro!$K$31</f>
        <v>*</v>
      </c>
      <c r="AC24" s="17">
        <f>[20]Janeiro!$K$32</f>
        <v>1</v>
      </c>
      <c r="AD24" s="17">
        <f>[20]Janeiro!$K$33</f>
        <v>0</v>
      </c>
      <c r="AE24" s="17">
        <f>[20]Janeiro!$K$34</f>
        <v>0</v>
      </c>
      <c r="AF24" s="17">
        <f>[20]Janeiro!$K$35</f>
        <v>0</v>
      </c>
      <c r="AG24" s="28">
        <f t="shared" si="12"/>
        <v>253.8</v>
      </c>
      <c r="AH24" s="31">
        <f t="shared" si="13"/>
        <v>49.4</v>
      </c>
      <c r="AI24" s="47">
        <f t="shared" si="3"/>
        <v>10</v>
      </c>
      <c r="AJ24" s="23" t="s">
        <v>54</v>
      </c>
    </row>
    <row r="25" spans="1:37" ht="17.100000000000001" customHeight="1" x14ac:dyDescent="0.2">
      <c r="A25" s="15" t="s">
        <v>15</v>
      </c>
      <c r="B25" s="17">
        <f>[21]Janeiro!$K$5</f>
        <v>0</v>
      </c>
      <c r="C25" s="17">
        <f>[21]Janeiro!$K$6</f>
        <v>24.4</v>
      </c>
      <c r="D25" s="17">
        <f>[21]Janeiro!$K$7</f>
        <v>34.200000000000003</v>
      </c>
      <c r="E25" s="17">
        <f>[21]Janeiro!$K$8</f>
        <v>0.2</v>
      </c>
      <c r="F25" s="17">
        <f>[21]Janeiro!$K$9</f>
        <v>0</v>
      </c>
      <c r="G25" s="17">
        <f>[21]Janeiro!$K$10</f>
        <v>3.2</v>
      </c>
      <c r="H25" s="17">
        <f>[21]Janeiro!$K$11</f>
        <v>21.2</v>
      </c>
      <c r="I25" s="17">
        <f>[21]Janeiro!$K$12</f>
        <v>0</v>
      </c>
      <c r="J25" s="17">
        <f>[21]Janeiro!$K$13</f>
        <v>0</v>
      </c>
      <c r="K25" s="17">
        <f>[21]Janeiro!$K$14</f>
        <v>1.6</v>
      </c>
      <c r="L25" s="17">
        <f>[21]Janeiro!$K$15</f>
        <v>6.4</v>
      </c>
      <c r="M25" s="17">
        <f>[21]Janeiro!$K$16</f>
        <v>23.6</v>
      </c>
      <c r="N25" s="17">
        <f>[21]Janeiro!$K$17</f>
        <v>0</v>
      </c>
      <c r="O25" s="17">
        <f>[21]Janeiro!$K$18</f>
        <v>0</v>
      </c>
      <c r="P25" s="17">
        <f>[21]Janeiro!$K$19</f>
        <v>4.6000000000000005</v>
      </c>
      <c r="Q25" s="17">
        <f>[21]Janeiro!$K$20</f>
        <v>0.2</v>
      </c>
      <c r="R25" s="17">
        <f>[21]Janeiro!$K$21</f>
        <v>0</v>
      </c>
      <c r="S25" s="17">
        <f>[21]Janeiro!$K$22</f>
        <v>0</v>
      </c>
      <c r="T25" s="17">
        <f>[21]Janeiro!$K$23</f>
        <v>0</v>
      </c>
      <c r="U25" s="17">
        <f>[21]Janeiro!$K$24</f>
        <v>0.2</v>
      </c>
      <c r="V25" s="17">
        <f>[21]Janeiro!$K$25</f>
        <v>8.4</v>
      </c>
      <c r="W25" s="17">
        <f>[21]Janeiro!$K$26</f>
        <v>0.6</v>
      </c>
      <c r="X25" s="17">
        <f>[21]Janeiro!$K$27</f>
        <v>2.8000000000000003</v>
      </c>
      <c r="Y25" s="17">
        <f>[21]Janeiro!$K$28</f>
        <v>0</v>
      </c>
      <c r="Z25" s="17">
        <f>[21]Janeiro!$K$29</f>
        <v>13.4</v>
      </c>
      <c r="AA25" s="17">
        <f>[21]Janeiro!$K$30</f>
        <v>1.2</v>
      </c>
      <c r="AB25" s="17">
        <f>[21]Janeiro!$K$31</f>
        <v>0</v>
      </c>
      <c r="AC25" s="17">
        <f>[21]Janeiro!$K$32</f>
        <v>0</v>
      </c>
      <c r="AD25" s="17">
        <f>[21]Janeiro!$K$33</f>
        <v>0</v>
      </c>
      <c r="AE25" s="17">
        <f>[21]Janeiro!$K$34</f>
        <v>1.6</v>
      </c>
      <c r="AF25" s="17">
        <f>[21]Janeiro!$K$35</f>
        <v>9.0000000000000018</v>
      </c>
      <c r="AG25" s="28">
        <f t="shared" si="12"/>
        <v>156.80000000000001</v>
      </c>
      <c r="AH25" s="31">
        <f t="shared" si="13"/>
        <v>34.200000000000003</v>
      </c>
      <c r="AI25" s="47">
        <f t="shared" si="3"/>
        <v>13</v>
      </c>
      <c r="AJ25" s="23" t="s">
        <v>54</v>
      </c>
    </row>
    <row r="26" spans="1:37" ht="17.100000000000001" customHeight="1" x14ac:dyDescent="0.2">
      <c r="A26" s="15" t="s">
        <v>16</v>
      </c>
      <c r="B26" s="17" t="str">
        <f>[22]Janeiro!$K$5</f>
        <v>*</v>
      </c>
      <c r="C26" s="17" t="str">
        <f>[22]Janeiro!$K$6</f>
        <v>*</v>
      </c>
      <c r="D26" s="17" t="str">
        <f>[22]Janeiro!$K$7</f>
        <v>*</v>
      </c>
      <c r="E26" s="17" t="str">
        <f>[22]Janeiro!$K$8</f>
        <v>*</v>
      </c>
      <c r="F26" s="17" t="str">
        <f>[22]Janeiro!$K$9</f>
        <v>*</v>
      </c>
      <c r="G26" s="17" t="str">
        <f>[22]Janeiro!$K$10</f>
        <v>*</v>
      </c>
      <c r="H26" s="17" t="str">
        <f>[22]Janeiro!$K$11</f>
        <v>*</v>
      </c>
      <c r="I26" s="17" t="str">
        <f>[22]Janeiro!$K$12</f>
        <v>*</v>
      </c>
      <c r="J26" s="17" t="str">
        <f>[22]Janeiro!$K$13</f>
        <v>*</v>
      </c>
      <c r="K26" s="17" t="str">
        <f>[22]Janeiro!$K$14</f>
        <v>*</v>
      </c>
      <c r="L26" s="17" t="str">
        <f>[22]Janeiro!$K$15</f>
        <v>*</v>
      </c>
      <c r="M26" s="17" t="str">
        <f>[22]Janeiro!$K$16</f>
        <v>*</v>
      </c>
      <c r="N26" s="17">
        <f>[22]Janeiro!$K$17</f>
        <v>0.2</v>
      </c>
      <c r="O26" s="17" t="str">
        <f>[22]Janeiro!$K$18</f>
        <v>*</v>
      </c>
      <c r="P26" s="17" t="str">
        <f>[22]Janeiro!$K$19</f>
        <v>*</v>
      </c>
      <c r="Q26" s="17">
        <f>[22]Janeiro!$K$20</f>
        <v>0.4</v>
      </c>
      <c r="R26" s="17">
        <f>[22]Janeiro!$K$21</f>
        <v>0.60000000000000009</v>
      </c>
      <c r="S26" s="17" t="str">
        <f>[22]Janeiro!$K$22</f>
        <v>*</v>
      </c>
      <c r="T26" s="17" t="str">
        <f>[22]Janeiro!$K$23</f>
        <v>*</v>
      </c>
      <c r="U26" s="17" t="str">
        <f>[22]Janeiro!$K$24</f>
        <v>*</v>
      </c>
      <c r="V26" s="17" t="str">
        <f>[22]Janeiro!$K$25</f>
        <v>*</v>
      </c>
      <c r="W26" s="17">
        <f>[22]Janeiro!$K$26</f>
        <v>0</v>
      </c>
      <c r="X26" s="17">
        <f>[22]Janeiro!$K$27</f>
        <v>0</v>
      </c>
      <c r="Y26" s="17">
        <f>[22]Janeiro!$K$28</f>
        <v>2.4</v>
      </c>
      <c r="Z26" s="17">
        <f>[22]Janeiro!$K$29</f>
        <v>0.2</v>
      </c>
      <c r="AA26" s="17">
        <f>[22]Janeiro!$K$30</f>
        <v>0</v>
      </c>
      <c r="AB26" s="17">
        <f>[22]Janeiro!$K$31</f>
        <v>0</v>
      </c>
      <c r="AC26" s="17">
        <f>[22]Janeiro!$K$32</f>
        <v>0</v>
      </c>
      <c r="AD26" s="17">
        <f>[22]Janeiro!$K$33</f>
        <v>0</v>
      </c>
      <c r="AE26" s="17">
        <f>[22]Janeiro!$K$34</f>
        <v>0</v>
      </c>
      <c r="AF26" s="17">
        <f>[22]Janeiro!$K$35</f>
        <v>2.1999999999999997</v>
      </c>
      <c r="AG26" s="28">
        <f t="shared" ref="AG26" si="14">SUM(B26:AF26)</f>
        <v>6</v>
      </c>
      <c r="AH26" s="31">
        <f t="shared" ref="AH26" si="15">MAX(B26:AF26)</f>
        <v>2.4</v>
      </c>
      <c r="AI26" s="47" t="s">
        <v>57</v>
      </c>
    </row>
    <row r="27" spans="1:37" ht="17.100000000000001" customHeight="1" x14ac:dyDescent="0.2">
      <c r="A27" s="15" t="s">
        <v>17</v>
      </c>
      <c r="B27" s="17">
        <f>[23]Janeiro!$K$5</f>
        <v>0</v>
      </c>
      <c r="C27" s="17">
        <f>[23]Janeiro!$K$6</f>
        <v>8.1999999999999993</v>
      </c>
      <c r="D27" s="17">
        <f>[23]Janeiro!$K$7</f>
        <v>16.2</v>
      </c>
      <c r="E27" s="17">
        <f>[23]Janeiro!$K$8</f>
        <v>6.4</v>
      </c>
      <c r="F27" s="17">
        <f>[23]Janeiro!$K$9</f>
        <v>0</v>
      </c>
      <c r="G27" s="17">
        <f>[23]Janeiro!$K$10</f>
        <v>1</v>
      </c>
      <c r="H27" s="17">
        <f>[23]Janeiro!$K$11</f>
        <v>0</v>
      </c>
      <c r="I27" s="17">
        <f>[23]Janeiro!$K$12</f>
        <v>0</v>
      </c>
      <c r="J27" s="17">
        <f>[23]Janeiro!$K$13</f>
        <v>45.6</v>
      </c>
      <c r="K27" s="17">
        <f>[23]Janeiro!$K$14</f>
        <v>0</v>
      </c>
      <c r="L27" s="17">
        <f>[23]Janeiro!$K$15</f>
        <v>0</v>
      </c>
      <c r="M27" s="17">
        <f>[23]Janeiro!$K$16</f>
        <v>10.8</v>
      </c>
      <c r="N27" s="17">
        <f>[23]Janeiro!$K$17</f>
        <v>4.2</v>
      </c>
      <c r="O27" s="17">
        <f>[23]Janeiro!$K$18</f>
        <v>0</v>
      </c>
      <c r="P27" s="17">
        <f>[23]Janeiro!$K$19</f>
        <v>6.2</v>
      </c>
      <c r="Q27" s="17">
        <f>[23]Janeiro!$K$20</f>
        <v>3.4000000000000004</v>
      </c>
      <c r="R27" s="17">
        <f>[23]Janeiro!$K$21</f>
        <v>3.6</v>
      </c>
      <c r="S27" s="17">
        <f>[23]Janeiro!$K$22</f>
        <v>0.8</v>
      </c>
      <c r="T27" s="17">
        <f>[23]Janeiro!$K$23</f>
        <v>0</v>
      </c>
      <c r="U27" s="17">
        <f>[23]Janeiro!$K$24</f>
        <v>1.7999999999999998</v>
      </c>
      <c r="V27" s="17">
        <f>[23]Janeiro!$K$25</f>
        <v>10.4</v>
      </c>
      <c r="W27" s="17">
        <f>[23]Janeiro!$K$26</f>
        <v>7.6000000000000005</v>
      </c>
      <c r="X27" s="17">
        <f>[23]Janeiro!$K$27</f>
        <v>0.60000000000000009</v>
      </c>
      <c r="Y27" s="17">
        <f>[23]Janeiro!$K$28</f>
        <v>0</v>
      </c>
      <c r="Z27" s="17">
        <f>[23]Janeiro!$K$29</f>
        <v>21.400000000000002</v>
      </c>
      <c r="AA27" s="17">
        <f>[23]Janeiro!$K$30</f>
        <v>5.8</v>
      </c>
      <c r="AB27" s="17">
        <f>[23]Janeiro!$K$31</f>
        <v>0</v>
      </c>
      <c r="AC27" s="17">
        <f>[23]Janeiro!$K$32</f>
        <v>0</v>
      </c>
      <c r="AD27" s="17">
        <f>[23]Janeiro!$K$33</f>
        <v>0.2</v>
      </c>
      <c r="AE27" s="17">
        <f>[23]Janeiro!$K$34</f>
        <v>1.8</v>
      </c>
      <c r="AF27" s="17">
        <f>[23]Janeiro!$K$35</f>
        <v>28.200000000000003</v>
      </c>
      <c r="AG27" s="28">
        <f t="shared" si="12"/>
        <v>184.2</v>
      </c>
      <c r="AH27" s="31">
        <f t="shared" si="13"/>
        <v>45.6</v>
      </c>
      <c r="AI27" s="47">
        <f t="shared" si="3"/>
        <v>11</v>
      </c>
    </row>
    <row r="28" spans="1:37" ht="17.100000000000001" customHeight="1" x14ac:dyDescent="0.2">
      <c r="A28" s="15" t="s">
        <v>18</v>
      </c>
      <c r="B28" s="17">
        <f>[24]Janeiro!$K$5</f>
        <v>0</v>
      </c>
      <c r="C28" s="17">
        <f>[24]Janeiro!$K$6</f>
        <v>23.2</v>
      </c>
      <c r="D28" s="17">
        <f>[24]Janeiro!$K$7</f>
        <v>0</v>
      </c>
      <c r="E28" s="17">
        <f>[24]Janeiro!$K$8</f>
        <v>10</v>
      </c>
      <c r="F28" s="17">
        <f>[24]Janeiro!$K$9</f>
        <v>5.2</v>
      </c>
      <c r="G28" s="17">
        <f>[24]Janeiro!$K$10</f>
        <v>0.4</v>
      </c>
      <c r="H28" s="17">
        <f>[24]Janeiro!$K$11</f>
        <v>26.2</v>
      </c>
      <c r="I28" s="17">
        <f>[24]Janeiro!$K$12</f>
        <v>0</v>
      </c>
      <c r="J28" s="17">
        <f>[24]Janeiro!$K$13</f>
        <v>0</v>
      </c>
      <c r="K28" s="17">
        <f>[24]Janeiro!$K$14</f>
        <v>0</v>
      </c>
      <c r="L28" s="17">
        <f>[24]Janeiro!$K$15</f>
        <v>0</v>
      </c>
      <c r="M28" s="17">
        <f>[24]Janeiro!$K$16</f>
        <v>0.2</v>
      </c>
      <c r="N28" s="17">
        <f>[24]Janeiro!$K$17</f>
        <v>0</v>
      </c>
      <c r="O28" s="17">
        <f>[24]Janeiro!$K$18</f>
        <v>0.2</v>
      </c>
      <c r="P28" s="17">
        <f>[24]Janeiro!$K$19</f>
        <v>1</v>
      </c>
      <c r="Q28" s="17">
        <f>[24]Janeiro!$K$20</f>
        <v>4.8</v>
      </c>
      <c r="R28" s="17">
        <f>[24]Janeiro!$K$21</f>
        <v>0.2</v>
      </c>
      <c r="S28" s="17">
        <f>[24]Janeiro!$K$22</f>
        <v>35.799999999999997</v>
      </c>
      <c r="T28" s="17">
        <f>[24]Janeiro!$K$23</f>
        <v>30.8</v>
      </c>
      <c r="U28" s="17">
        <f>[24]Janeiro!$K$24</f>
        <v>2.8000000000000007</v>
      </c>
      <c r="V28" s="17">
        <f>[24]Janeiro!$K$25</f>
        <v>6.8</v>
      </c>
      <c r="W28" s="17">
        <f>[24]Janeiro!$K$26</f>
        <v>3.8000000000000003</v>
      </c>
      <c r="X28" s="17">
        <f>[24]Janeiro!$K$27</f>
        <v>10.4</v>
      </c>
      <c r="Y28" s="17">
        <f>[24]Janeiro!$K$28</f>
        <v>4.6000000000000023</v>
      </c>
      <c r="Z28" s="17">
        <f>[24]Janeiro!$K$29</f>
        <v>2.1999999999999997</v>
      </c>
      <c r="AA28" s="17">
        <f>[24]Janeiro!$K$30</f>
        <v>2.4</v>
      </c>
      <c r="AB28" s="17">
        <f>[24]Janeiro!$K$31</f>
        <v>2.4</v>
      </c>
      <c r="AC28" s="17">
        <f>[24]Janeiro!$K$32</f>
        <v>7.2000000000000028</v>
      </c>
      <c r="AD28" s="17">
        <f>[24]Janeiro!$K$33</f>
        <v>6.2000000000000011</v>
      </c>
      <c r="AE28" s="17">
        <f>[24]Janeiro!$K$34</f>
        <v>5.6000000000000005</v>
      </c>
      <c r="AF28" s="17">
        <f>[24]Janeiro!$K$35</f>
        <v>3.0000000000000004</v>
      </c>
      <c r="AG28" s="28">
        <f t="shared" si="12"/>
        <v>195.4</v>
      </c>
      <c r="AH28" s="31">
        <f t="shared" si="13"/>
        <v>35.799999999999997</v>
      </c>
      <c r="AI28" s="47">
        <f t="shared" si="3"/>
        <v>7</v>
      </c>
    </row>
    <row r="29" spans="1:37" ht="17.100000000000001" customHeight="1" x14ac:dyDescent="0.2">
      <c r="A29" s="15" t="s">
        <v>19</v>
      </c>
      <c r="B29" s="17">
        <f>[25]Janeiro!$K$5</f>
        <v>9.4</v>
      </c>
      <c r="C29" s="17">
        <f>[25]Janeiro!$K$6</f>
        <v>0</v>
      </c>
      <c r="D29" s="17">
        <f>[25]Janeiro!$K$7</f>
        <v>1.2</v>
      </c>
      <c r="E29" s="17">
        <f>[25]Janeiro!$K$8</f>
        <v>0.8</v>
      </c>
      <c r="F29" s="17">
        <f>[25]Janeiro!$K$9</f>
        <v>37.400000000000013</v>
      </c>
      <c r="G29" s="17">
        <f>[25]Janeiro!$K$10</f>
        <v>0.2</v>
      </c>
      <c r="H29" s="17">
        <f>[25]Janeiro!$K$11</f>
        <v>29.400000000000002</v>
      </c>
      <c r="I29" s="17">
        <f>[25]Janeiro!$K$12</f>
        <v>0</v>
      </c>
      <c r="J29" s="17">
        <f>[25]Janeiro!$K$13</f>
        <v>0</v>
      </c>
      <c r="K29" s="17">
        <f>[25]Janeiro!$K$14</f>
        <v>0</v>
      </c>
      <c r="L29" s="17">
        <f>[25]Janeiro!$K$15</f>
        <v>10.200000000000001</v>
      </c>
      <c r="M29" s="17">
        <f>[25]Janeiro!$K$16</f>
        <v>0</v>
      </c>
      <c r="N29" s="17">
        <f>[25]Janeiro!$K$17</f>
        <v>0</v>
      </c>
      <c r="O29" s="17">
        <f>[25]Janeiro!$K$18</f>
        <v>0</v>
      </c>
      <c r="P29" s="17">
        <f>[25]Janeiro!$K$19</f>
        <v>3.4000000000000004</v>
      </c>
      <c r="Q29" s="17">
        <f>[25]Janeiro!$K$20</f>
        <v>20.199999999999996</v>
      </c>
      <c r="R29" s="17">
        <f>[25]Janeiro!$K$21</f>
        <v>0.60000000000000009</v>
      </c>
      <c r="S29" s="17">
        <f>[25]Janeiro!$K$22</f>
        <v>0</v>
      </c>
      <c r="T29" s="17">
        <f>[25]Janeiro!$K$23</f>
        <v>0</v>
      </c>
      <c r="U29" s="17">
        <f>[25]Janeiro!$K$24</f>
        <v>0</v>
      </c>
      <c r="V29" s="17">
        <f>[25]Janeiro!$K$25</f>
        <v>0</v>
      </c>
      <c r="W29" s="17">
        <f>[25]Janeiro!$K$26</f>
        <v>0</v>
      </c>
      <c r="X29" s="17">
        <f>[25]Janeiro!$K$27</f>
        <v>0</v>
      </c>
      <c r="Y29" s="17">
        <f>[25]Janeiro!$K$28</f>
        <v>0.2</v>
      </c>
      <c r="Z29" s="17">
        <f>[25]Janeiro!$K$29</f>
        <v>2</v>
      </c>
      <c r="AA29" s="17">
        <f>[25]Janeiro!$K$30</f>
        <v>0</v>
      </c>
      <c r="AB29" s="17">
        <f>[25]Janeiro!$K$31</f>
        <v>0</v>
      </c>
      <c r="AC29" s="17">
        <f>[25]Janeiro!$K$32</f>
        <v>0</v>
      </c>
      <c r="AD29" s="17">
        <f>[25]Janeiro!$K$33</f>
        <v>0</v>
      </c>
      <c r="AE29" s="17">
        <f>[25]Janeiro!$K$34</f>
        <v>2</v>
      </c>
      <c r="AF29" s="17">
        <f>[25]Janeiro!$K$35</f>
        <v>20.2</v>
      </c>
      <c r="AG29" s="28">
        <f t="shared" si="12"/>
        <v>137.20000000000002</v>
      </c>
      <c r="AH29" s="31">
        <f t="shared" si="13"/>
        <v>37.400000000000013</v>
      </c>
      <c r="AI29" s="47">
        <f t="shared" si="3"/>
        <v>17</v>
      </c>
    </row>
    <row r="30" spans="1:37" ht="17.100000000000001" customHeight="1" x14ac:dyDescent="0.2">
      <c r="A30" s="15" t="s">
        <v>31</v>
      </c>
      <c r="B30" s="17">
        <f>[26]Janeiro!$K$5</f>
        <v>1</v>
      </c>
      <c r="C30" s="17">
        <f>[26]Janeiro!$K$6</f>
        <v>27.799999999999997</v>
      </c>
      <c r="D30" s="17">
        <f>[26]Janeiro!$K$7</f>
        <v>5.0000000000000009</v>
      </c>
      <c r="E30" s="17">
        <f>[26]Janeiro!$K$8</f>
        <v>17.8</v>
      </c>
      <c r="F30" s="17">
        <f>[26]Janeiro!$K$9</f>
        <v>3.4000000000000008</v>
      </c>
      <c r="G30" s="17">
        <f>[26]Janeiro!$K$10</f>
        <v>0</v>
      </c>
      <c r="H30" s="17">
        <f>[26]Janeiro!$K$11</f>
        <v>0</v>
      </c>
      <c r="I30" s="17">
        <f>[26]Janeiro!$K$12</f>
        <v>0</v>
      </c>
      <c r="J30" s="17">
        <f>[26]Janeiro!$K$13</f>
        <v>0</v>
      </c>
      <c r="K30" s="17">
        <f>[26]Janeiro!$K$14</f>
        <v>0</v>
      </c>
      <c r="L30" s="17">
        <f>[26]Janeiro!$K$15</f>
        <v>0</v>
      </c>
      <c r="M30" s="17">
        <f>[26]Janeiro!$K$16</f>
        <v>52.2</v>
      </c>
      <c r="N30" s="17">
        <f>[26]Janeiro!$K$17</f>
        <v>0</v>
      </c>
      <c r="O30" s="17">
        <f>[26]Janeiro!$K$18</f>
        <v>0</v>
      </c>
      <c r="P30" s="17">
        <f>[26]Janeiro!$K$19</f>
        <v>13.2</v>
      </c>
      <c r="Q30" s="17">
        <f>[26]Janeiro!$K$20</f>
        <v>14.2</v>
      </c>
      <c r="R30" s="17">
        <f>[26]Janeiro!$K$21</f>
        <v>11.2</v>
      </c>
      <c r="S30" s="17">
        <f>[26]Janeiro!$K$22</f>
        <v>0</v>
      </c>
      <c r="T30" s="17">
        <f>[26]Janeiro!$K$23</f>
        <v>16.399999999999999</v>
      </c>
      <c r="U30" s="17">
        <f>[26]Janeiro!$K$24</f>
        <v>1</v>
      </c>
      <c r="V30" s="17">
        <f>[26]Janeiro!$K$25</f>
        <v>15.4</v>
      </c>
      <c r="W30" s="17">
        <f>[26]Janeiro!$K$26</f>
        <v>0.2</v>
      </c>
      <c r="X30" s="17">
        <f>[26]Janeiro!$K$27</f>
        <v>0</v>
      </c>
      <c r="Y30" s="17">
        <f>[26]Janeiro!$K$28</f>
        <v>1</v>
      </c>
      <c r="Z30" s="17">
        <f>[26]Janeiro!$K$29</f>
        <v>78.199999999999989</v>
      </c>
      <c r="AA30" s="17">
        <f>[26]Janeiro!$K$30</f>
        <v>6.8</v>
      </c>
      <c r="AB30" s="17">
        <f>[26]Janeiro!$K$31</f>
        <v>0</v>
      </c>
      <c r="AC30" s="17">
        <f>[26]Janeiro!$K$32</f>
        <v>0</v>
      </c>
      <c r="AD30" s="17">
        <f>[26]Janeiro!$K$33</f>
        <v>1.4</v>
      </c>
      <c r="AE30" s="17">
        <f>[26]Janeiro!$K$34</f>
        <v>1.2</v>
      </c>
      <c r="AF30" s="17">
        <f>[26]Janeiro!$K$35</f>
        <v>16.8</v>
      </c>
      <c r="AG30" s="28">
        <f t="shared" ref="AG30" si="16">SUM(B30:AF30)</f>
        <v>284.2</v>
      </c>
      <c r="AH30" s="31">
        <f t="shared" ref="AH30" si="17">MAX(B30:AF30)</f>
        <v>78.199999999999989</v>
      </c>
      <c r="AI30" s="47">
        <f t="shared" si="3"/>
        <v>12</v>
      </c>
    </row>
    <row r="31" spans="1:37" ht="17.100000000000001" customHeight="1" x14ac:dyDescent="0.2">
      <c r="A31" s="15" t="s">
        <v>51</v>
      </c>
      <c r="B31" s="17" t="str">
        <f>[27]Janeiro!$K$5</f>
        <v>*</v>
      </c>
      <c r="C31" s="17" t="str">
        <f>[27]Janeiro!$K$6</f>
        <v>*</v>
      </c>
      <c r="D31" s="17" t="str">
        <f>[27]Janeiro!$K$7</f>
        <v>*</v>
      </c>
      <c r="E31" s="17" t="str">
        <f>[27]Janeiro!$K$8</f>
        <v>*</v>
      </c>
      <c r="F31" s="17" t="str">
        <f>[27]Janeiro!$K$9</f>
        <v>*</v>
      </c>
      <c r="G31" s="17" t="str">
        <f>[27]Janeiro!$K$10</f>
        <v>*</v>
      </c>
      <c r="H31" s="17" t="str">
        <f>[27]Janeiro!$K$11</f>
        <v>*</v>
      </c>
      <c r="I31" s="17" t="str">
        <f>[27]Janeiro!$K$12</f>
        <v>*</v>
      </c>
      <c r="J31" s="17" t="str">
        <f>[27]Janeiro!$K$13</f>
        <v>*</v>
      </c>
      <c r="K31" s="17" t="str">
        <f>[27]Janeiro!$K$14</f>
        <v>*</v>
      </c>
      <c r="L31" s="17" t="str">
        <f>[27]Janeiro!$K$15</f>
        <v>*</v>
      </c>
      <c r="M31" s="17" t="str">
        <f>[27]Janeiro!$K$16</f>
        <v>*</v>
      </c>
      <c r="N31" s="17" t="str">
        <f>[27]Janeiro!$K$17</f>
        <v>*</v>
      </c>
      <c r="O31" s="17" t="str">
        <f>[27]Janeiro!$K$18</f>
        <v>*</v>
      </c>
      <c r="P31" s="17" t="str">
        <f>[27]Janeiro!$K$19</f>
        <v>*</v>
      </c>
      <c r="Q31" s="17" t="str">
        <f>[27]Janeiro!$K$20</f>
        <v>*</v>
      </c>
      <c r="R31" s="17" t="str">
        <f>[27]Janeiro!$K$21</f>
        <v>*</v>
      </c>
      <c r="S31" s="17" t="str">
        <f>[27]Janeiro!$K$22</f>
        <v>*</v>
      </c>
      <c r="T31" s="17" t="str">
        <f>[27]Janeiro!$K$23</f>
        <v>*</v>
      </c>
      <c r="U31" s="17" t="str">
        <f>[27]Janeiro!$K$24</f>
        <v>*</v>
      </c>
      <c r="V31" s="17" t="str">
        <f>[27]Janeiro!$K$25</f>
        <v>*</v>
      </c>
      <c r="W31" s="17" t="str">
        <f>[27]Janeiro!$K$26</f>
        <v>*</v>
      </c>
      <c r="X31" s="17" t="str">
        <f>[27]Janeiro!$K$27</f>
        <v>*</v>
      </c>
      <c r="Y31" s="17" t="str">
        <f>[27]Janeiro!$K$28</f>
        <v>*</v>
      </c>
      <c r="Z31" s="17" t="str">
        <f>[27]Janeiro!$K$29</f>
        <v>*</v>
      </c>
      <c r="AA31" s="17" t="str">
        <f>[27]Janeiro!$K$30</f>
        <v>*</v>
      </c>
      <c r="AB31" s="17" t="str">
        <f>[27]Janeiro!$K$31</f>
        <v>*</v>
      </c>
      <c r="AC31" s="17" t="str">
        <f>[27]Janeiro!$K$32</f>
        <v>*</v>
      </c>
      <c r="AD31" s="17" t="str">
        <f>[27]Janeiro!$K$33</f>
        <v>*</v>
      </c>
      <c r="AE31" s="17" t="str">
        <f>[27]Janeiro!$K$34</f>
        <v>*</v>
      </c>
      <c r="AF31" s="17" t="str">
        <f>[27]Janeiro!$K$35</f>
        <v>*</v>
      </c>
      <c r="AG31" s="28" t="s">
        <v>57</v>
      </c>
      <c r="AH31" s="31" t="s">
        <v>57</v>
      </c>
      <c r="AI31" s="47" t="s">
        <v>57</v>
      </c>
      <c r="AJ31" s="23" t="s">
        <v>54</v>
      </c>
    </row>
    <row r="32" spans="1:37" ht="17.100000000000001" customHeight="1" x14ac:dyDescent="0.2">
      <c r="A32" s="15" t="s">
        <v>20</v>
      </c>
      <c r="B32" s="17">
        <f>[28]Janeiro!$K$5</f>
        <v>0</v>
      </c>
      <c r="C32" s="17">
        <f>[28]Janeiro!$K$6</f>
        <v>7.2000000000000011</v>
      </c>
      <c r="D32" s="17">
        <f>[28]Janeiro!$K$7</f>
        <v>0</v>
      </c>
      <c r="E32" s="17">
        <f>[28]Janeiro!$K$8</f>
        <v>0</v>
      </c>
      <c r="F32" s="17">
        <f>[28]Janeiro!$K$9</f>
        <v>0</v>
      </c>
      <c r="G32" s="17">
        <f>[28]Janeiro!$K$10</f>
        <v>9.1999999999999993</v>
      </c>
      <c r="H32" s="17">
        <f>[28]Janeiro!$K$11</f>
        <v>34</v>
      </c>
      <c r="I32" s="17">
        <f>[28]Janeiro!$K$12</f>
        <v>0</v>
      </c>
      <c r="J32" s="17">
        <f>[28]Janeiro!$K$13</f>
        <v>0</v>
      </c>
      <c r="K32" s="17">
        <f>[28]Janeiro!$K$14</f>
        <v>0</v>
      </c>
      <c r="L32" s="17">
        <f>[28]Janeiro!$K$15</f>
        <v>0</v>
      </c>
      <c r="M32" s="17">
        <f>[28]Janeiro!$K$16</f>
        <v>19.2</v>
      </c>
      <c r="N32" s="17">
        <f>[28]Janeiro!$K$17</f>
        <v>4</v>
      </c>
      <c r="O32" s="17">
        <f>[28]Janeiro!$K$18</f>
        <v>1.2</v>
      </c>
      <c r="P32" s="17">
        <f>[28]Janeiro!$K$19</f>
        <v>0</v>
      </c>
      <c r="Q32" s="17">
        <f>[28]Janeiro!$K$20</f>
        <v>17.400000000000002</v>
      </c>
      <c r="R32" s="17">
        <f>[28]Janeiro!$K$21</f>
        <v>35.4</v>
      </c>
      <c r="S32" s="17">
        <f>[28]Janeiro!$K$22</f>
        <v>22.2</v>
      </c>
      <c r="T32" s="17">
        <f>[28]Janeiro!$K$23</f>
        <v>12.999999999999998</v>
      </c>
      <c r="U32" s="17">
        <f>[28]Janeiro!$K$24</f>
        <v>41.2</v>
      </c>
      <c r="V32" s="17">
        <f>[28]Janeiro!$K$25</f>
        <v>0</v>
      </c>
      <c r="W32" s="17">
        <f>[28]Janeiro!$K$26</f>
        <v>3.4000000000000004</v>
      </c>
      <c r="X32" s="17">
        <f>[28]Janeiro!$K$27</f>
        <v>0.2</v>
      </c>
      <c r="Y32" s="17">
        <f>[28]Janeiro!$K$28</f>
        <v>8.7999999999999989</v>
      </c>
      <c r="Z32" s="17">
        <f>[28]Janeiro!$K$29</f>
        <v>25.6</v>
      </c>
      <c r="AA32" s="17">
        <f>[28]Janeiro!$K$30</f>
        <v>3</v>
      </c>
      <c r="AB32" s="17">
        <f>[28]Janeiro!$K$31</f>
        <v>0</v>
      </c>
      <c r="AC32" s="17">
        <f>[28]Janeiro!$K$32</f>
        <v>24.6</v>
      </c>
      <c r="AD32" s="17">
        <f>[28]Janeiro!$K$33</f>
        <v>15</v>
      </c>
      <c r="AE32" s="17">
        <f>[28]Janeiro!$K$34</f>
        <v>0.2</v>
      </c>
      <c r="AF32" s="17">
        <f>[28]Janeiro!$K$35</f>
        <v>5</v>
      </c>
      <c r="AG32" s="28">
        <f t="shared" si="12"/>
        <v>289.8</v>
      </c>
      <c r="AH32" s="31">
        <f t="shared" si="13"/>
        <v>41.2</v>
      </c>
      <c r="AI32" s="47">
        <f>COUNTIF(B32:AF32,"=0,0")</f>
        <v>11</v>
      </c>
    </row>
    <row r="33" spans="1:36" s="5" customFormat="1" ht="17.100000000000001" customHeight="1" x14ac:dyDescent="0.2">
      <c r="A33" s="24" t="s">
        <v>33</v>
      </c>
      <c r="B33" s="25">
        <f t="shared" ref="B33:AH33" si="18">MAX(B5:B32)</f>
        <v>12.8</v>
      </c>
      <c r="C33" s="25">
        <f t="shared" si="18"/>
        <v>43</v>
      </c>
      <c r="D33" s="25">
        <f t="shared" si="18"/>
        <v>37.400000000000006</v>
      </c>
      <c r="E33" s="25">
        <f t="shared" si="18"/>
        <v>39.6</v>
      </c>
      <c r="F33" s="25">
        <f t="shared" si="18"/>
        <v>60.599999999999994</v>
      </c>
      <c r="G33" s="25">
        <f t="shared" si="18"/>
        <v>33.599999999999994</v>
      </c>
      <c r="H33" s="25">
        <f t="shared" si="18"/>
        <v>34</v>
      </c>
      <c r="I33" s="25">
        <f t="shared" si="18"/>
        <v>4.6000000000000005</v>
      </c>
      <c r="J33" s="25">
        <f t="shared" si="18"/>
        <v>45.6</v>
      </c>
      <c r="K33" s="25">
        <f t="shared" si="18"/>
        <v>14.399999999999999</v>
      </c>
      <c r="L33" s="25">
        <f t="shared" si="18"/>
        <v>20.399999999999999</v>
      </c>
      <c r="M33" s="25">
        <f t="shared" si="18"/>
        <v>52.2</v>
      </c>
      <c r="N33" s="25">
        <f t="shared" si="18"/>
        <v>78.2</v>
      </c>
      <c r="O33" s="25">
        <f t="shared" si="18"/>
        <v>21.399999999999995</v>
      </c>
      <c r="P33" s="25">
        <f t="shared" si="18"/>
        <v>19.2</v>
      </c>
      <c r="Q33" s="25">
        <f t="shared" si="18"/>
        <v>40.199999999999996</v>
      </c>
      <c r="R33" s="25">
        <f t="shared" si="18"/>
        <v>72.800000000000011</v>
      </c>
      <c r="S33" s="25">
        <f t="shared" si="18"/>
        <v>43.000000000000007</v>
      </c>
      <c r="T33" s="25">
        <f t="shared" si="18"/>
        <v>58.2</v>
      </c>
      <c r="U33" s="25">
        <f t="shared" si="18"/>
        <v>59.8</v>
      </c>
      <c r="V33" s="25">
        <f t="shared" si="18"/>
        <v>25.4</v>
      </c>
      <c r="W33" s="25">
        <f t="shared" si="18"/>
        <v>29.8</v>
      </c>
      <c r="X33" s="25">
        <f t="shared" si="18"/>
        <v>24.8</v>
      </c>
      <c r="Y33" s="25">
        <f t="shared" si="18"/>
        <v>15.4</v>
      </c>
      <c r="Z33" s="25">
        <f t="shared" si="18"/>
        <v>78.199999999999989</v>
      </c>
      <c r="AA33" s="25">
        <f t="shared" si="18"/>
        <v>103.40000000000002</v>
      </c>
      <c r="AB33" s="25">
        <f t="shared" si="18"/>
        <v>9.3999999999999986</v>
      </c>
      <c r="AC33" s="25">
        <f t="shared" si="18"/>
        <v>27.2</v>
      </c>
      <c r="AD33" s="25">
        <f t="shared" si="18"/>
        <v>20.800000000000004</v>
      </c>
      <c r="AE33" s="25">
        <f t="shared" si="18"/>
        <v>5.6000000000000005</v>
      </c>
      <c r="AF33" s="25">
        <f t="shared" si="18"/>
        <v>47.400000000000006</v>
      </c>
      <c r="AG33" s="27">
        <f t="shared" si="18"/>
        <v>513.40000000000009</v>
      </c>
      <c r="AH33" s="30">
        <f t="shared" si="18"/>
        <v>103.40000000000002</v>
      </c>
      <c r="AI33" s="133"/>
    </row>
    <row r="34" spans="1:36" s="11" customFormat="1" ht="13.5" thickBot="1" x14ac:dyDescent="0.25">
      <c r="A34" s="39" t="s">
        <v>36</v>
      </c>
      <c r="B34" s="40">
        <f t="shared" ref="B34:AG34" si="19">SUM(B5:B32)</f>
        <v>43.4</v>
      </c>
      <c r="C34" s="40">
        <f t="shared" si="19"/>
        <v>272.39999999999992</v>
      </c>
      <c r="D34" s="40">
        <f t="shared" si="19"/>
        <v>179.99999999999997</v>
      </c>
      <c r="E34" s="40">
        <f t="shared" si="19"/>
        <v>102.6</v>
      </c>
      <c r="F34" s="40">
        <f t="shared" si="19"/>
        <v>165.00000000000003</v>
      </c>
      <c r="G34" s="40">
        <f t="shared" si="19"/>
        <v>79.000000000000014</v>
      </c>
      <c r="H34" s="40">
        <f t="shared" si="19"/>
        <v>114.8</v>
      </c>
      <c r="I34" s="40">
        <f t="shared" si="19"/>
        <v>5.6000000000000005</v>
      </c>
      <c r="J34" s="40">
        <f t="shared" si="19"/>
        <v>77</v>
      </c>
      <c r="K34" s="40">
        <f t="shared" si="19"/>
        <v>26.4</v>
      </c>
      <c r="L34" s="40">
        <f t="shared" si="19"/>
        <v>51.4</v>
      </c>
      <c r="M34" s="40">
        <f t="shared" si="19"/>
        <v>353.59999999999997</v>
      </c>
      <c r="N34" s="40">
        <f t="shared" si="19"/>
        <v>125.20000000000002</v>
      </c>
      <c r="O34" s="40">
        <f t="shared" si="19"/>
        <v>43</v>
      </c>
      <c r="P34" s="40">
        <f t="shared" si="19"/>
        <v>98.600000000000009</v>
      </c>
      <c r="Q34" s="40">
        <f t="shared" si="19"/>
        <v>224.79999999999998</v>
      </c>
      <c r="R34" s="40">
        <f t="shared" si="19"/>
        <v>223.6</v>
      </c>
      <c r="S34" s="40">
        <f t="shared" si="19"/>
        <v>208.8</v>
      </c>
      <c r="T34" s="40">
        <f t="shared" si="19"/>
        <v>263.8</v>
      </c>
      <c r="U34" s="40">
        <f t="shared" si="19"/>
        <v>163.80000000000001</v>
      </c>
      <c r="V34" s="40">
        <f t="shared" si="19"/>
        <v>123.60000000000001</v>
      </c>
      <c r="W34" s="40">
        <f t="shared" si="19"/>
        <v>139</v>
      </c>
      <c r="X34" s="40">
        <f t="shared" si="19"/>
        <v>74.800000000000011</v>
      </c>
      <c r="Y34" s="40">
        <f t="shared" si="19"/>
        <v>82.40000000000002</v>
      </c>
      <c r="Z34" s="40">
        <f t="shared" si="19"/>
        <v>433.99999999999994</v>
      </c>
      <c r="AA34" s="40">
        <f t="shared" si="19"/>
        <v>213.80000000000004</v>
      </c>
      <c r="AB34" s="40">
        <f t="shared" si="19"/>
        <v>17.999999999999996</v>
      </c>
      <c r="AC34" s="40">
        <f t="shared" si="19"/>
        <v>94.199999999999989</v>
      </c>
      <c r="AD34" s="40">
        <f t="shared" si="19"/>
        <v>85.800000000000026</v>
      </c>
      <c r="AE34" s="40">
        <f t="shared" si="19"/>
        <v>33.20000000000001</v>
      </c>
      <c r="AF34" s="40">
        <f t="shared" si="19"/>
        <v>232</v>
      </c>
      <c r="AG34" s="28">
        <f t="shared" si="19"/>
        <v>4353.6000000000004</v>
      </c>
      <c r="AH34" s="22"/>
      <c r="AI34" s="134"/>
    </row>
    <row r="35" spans="1:36" s="57" customFormat="1" x14ac:dyDescent="0.2">
      <c r="A35" s="108"/>
      <c r="B35" s="109"/>
      <c r="C35" s="109"/>
      <c r="D35" s="109" t="s">
        <v>132</v>
      </c>
      <c r="E35" s="109"/>
      <c r="F35" s="109"/>
      <c r="G35" s="109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1"/>
      <c r="AE35" s="112"/>
      <c r="AF35" s="113"/>
      <c r="AG35" s="113"/>
      <c r="AH35" s="113"/>
      <c r="AI35" s="114"/>
    </row>
    <row r="36" spans="1:36" s="57" customFormat="1" x14ac:dyDescent="0.2">
      <c r="A36" s="82"/>
      <c r="B36" s="82"/>
      <c r="C36" s="89" t="s">
        <v>140</v>
      </c>
      <c r="D36" s="89"/>
      <c r="E36" s="89"/>
      <c r="F36" s="89"/>
      <c r="G36" s="89"/>
      <c r="H36" s="89"/>
      <c r="I36" s="89"/>
      <c r="J36" s="90"/>
      <c r="K36" s="90"/>
      <c r="L36" s="90"/>
      <c r="M36" s="90" t="s">
        <v>52</v>
      </c>
      <c r="N36" s="90"/>
      <c r="O36" s="90"/>
      <c r="P36" s="90"/>
      <c r="Q36" s="90"/>
      <c r="R36" s="90"/>
      <c r="S36" s="123" t="s">
        <v>137</v>
      </c>
      <c r="T36" s="123"/>
      <c r="U36" s="123"/>
      <c r="V36" s="123"/>
      <c r="W36" s="123"/>
      <c r="X36" s="90"/>
      <c r="Y36" s="90"/>
      <c r="Z36" s="90"/>
      <c r="AA36" s="90"/>
      <c r="AB36" s="89"/>
      <c r="AC36" s="89"/>
      <c r="AD36" s="89"/>
      <c r="AE36" s="90"/>
      <c r="AF36" s="101"/>
      <c r="AG36" s="90"/>
      <c r="AH36" s="90"/>
      <c r="AI36" s="117"/>
    </row>
    <row r="37" spans="1:36" s="57" customFormat="1" x14ac:dyDescent="0.2">
      <c r="A37" s="92"/>
      <c r="B37" s="90"/>
      <c r="C37" s="90"/>
      <c r="D37" s="90"/>
      <c r="E37" s="90"/>
      <c r="F37" s="90"/>
      <c r="G37" s="90"/>
      <c r="H37" s="90"/>
      <c r="I37" s="90"/>
      <c r="J37" s="93"/>
      <c r="K37" s="93"/>
      <c r="L37" s="93"/>
      <c r="M37" s="93" t="s">
        <v>53</v>
      </c>
      <c r="N37" s="93"/>
      <c r="O37" s="93"/>
      <c r="P37" s="93"/>
      <c r="Q37" s="90"/>
      <c r="R37" s="90"/>
      <c r="S37" s="124" t="s">
        <v>138</v>
      </c>
      <c r="T37" s="124"/>
      <c r="U37" s="124"/>
      <c r="V37" s="124"/>
      <c r="W37" s="124"/>
      <c r="X37" s="93"/>
      <c r="Y37" s="93"/>
      <c r="Z37" s="93"/>
      <c r="AA37" s="93"/>
      <c r="AB37" s="90"/>
      <c r="AC37" s="90"/>
      <c r="AD37" s="90"/>
      <c r="AE37" s="90"/>
      <c r="AF37" s="101"/>
      <c r="AG37" s="118"/>
      <c r="AH37" s="119"/>
      <c r="AI37" s="95"/>
    </row>
    <row r="38" spans="1:36" s="57" customFormat="1" x14ac:dyDescent="0.2">
      <c r="A38" s="92"/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4"/>
      <c r="T38" s="94"/>
      <c r="U38" s="94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101"/>
      <c r="AI38" s="95"/>
    </row>
    <row r="39" spans="1:36" ht="13.5" thickBot="1" x14ac:dyDescent="0.25">
      <c r="A39" s="96"/>
      <c r="B39" s="98"/>
      <c r="C39" s="98"/>
      <c r="D39" s="98"/>
      <c r="E39" s="98"/>
      <c r="F39" s="98" t="s">
        <v>54</v>
      </c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104"/>
      <c r="AH39" s="120"/>
      <c r="AI39" s="121"/>
    </row>
    <row r="40" spans="1:36" x14ac:dyDescent="0.2">
      <c r="H40" s="43"/>
      <c r="I40" s="43"/>
      <c r="J40" s="14"/>
      <c r="K40" s="43"/>
      <c r="L40" s="43"/>
      <c r="M40" s="43"/>
      <c r="N40" s="43"/>
      <c r="O40" s="43"/>
      <c r="P40" s="14"/>
      <c r="Q40" s="43"/>
      <c r="R40" s="43"/>
      <c r="S40" s="43"/>
      <c r="T40" s="43"/>
      <c r="U40" s="43"/>
      <c r="V40" s="43"/>
      <c r="W40" s="43"/>
      <c r="X40" s="43"/>
      <c r="Y40" s="43"/>
      <c r="Z40" s="43"/>
    </row>
    <row r="41" spans="1:36" x14ac:dyDescent="0.2">
      <c r="AI41" s="13" t="s">
        <v>54</v>
      </c>
    </row>
    <row r="42" spans="1:36" x14ac:dyDescent="0.2">
      <c r="X42" s="2" t="s">
        <v>54</v>
      </c>
      <c r="AG42" s="9" t="s">
        <v>54</v>
      </c>
      <c r="AH42" s="42" t="s">
        <v>54</v>
      </c>
      <c r="AI42" s="13" t="s">
        <v>54</v>
      </c>
      <c r="AJ42" s="23" t="s">
        <v>54</v>
      </c>
    </row>
    <row r="43" spans="1:36" x14ac:dyDescent="0.2">
      <c r="AC43" s="2" t="s">
        <v>54</v>
      </c>
    </row>
    <row r="44" spans="1:36" x14ac:dyDescent="0.2">
      <c r="M44" s="2" t="s">
        <v>54</v>
      </c>
      <c r="AH44" s="42" t="s">
        <v>54</v>
      </c>
    </row>
    <row r="45" spans="1:36" x14ac:dyDescent="0.2">
      <c r="N45" s="2" t="s">
        <v>54</v>
      </c>
      <c r="AF45" s="2" t="s">
        <v>54</v>
      </c>
    </row>
    <row r="47" spans="1:36" x14ac:dyDescent="0.2">
      <c r="C47" s="2" t="s">
        <v>54</v>
      </c>
    </row>
    <row r="48" spans="1:36" x14ac:dyDescent="0.2">
      <c r="K48" s="2" t="s">
        <v>54</v>
      </c>
    </row>
  </sheetData>
  <sheetProtection password="C6EC" sheet="1" objects="1" scenarios="1"/>
  <mergeCells count="37">
    <mergeCell ref="A1:AH1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V3:V4"/>
    <mergeCell ref="W3:W4"/>
    <mergeCell ref="E3:E4"/>
    <mergeCell ref="F3:F4"/>
    <mergeCell ref="G3:G4"/>
    <mergeCell ref="J3:J4"/>
    <mergeCell ref="A2:A4"/>
    <mergeCell ref="B3:B4"/>
    <mergeCell ref="C3:C4"/>
    <mergeCell ref="D3:D4"/>
    <mergeCell ref="B2:AG2"/>
    <mergeCell ref="S36:W36"/>
    <mergeCell ref="S37:W37"/>
    <mergeCell ref="AI33:AI34"/>
    <mergeCell ref="AF3:AF4"/>
    <mergeCell ref="M3:M4"/>
    <mergeCell ref="N3:N4"/>
    <mergeCell ref="O3:O4"/>
    <mergeCell ref="AA3:AA4"/>
    <mergeCell ref="T3:T4"/>
    <mergeCell ref="AE3:AE4"/>
    <mergeCell ref="S3:S4"/>
    <mergeCell ref="R3:R4"/>
    <mergeCell ref="Q3:Q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30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view="pageLayout" topLeftCell="A10" zoomScaleNormal="100" workbookViewId="0">
      <selection activeCell="L3" sqref="L3"/>
    </sheetView>
  </sheetViews>
  <sheetFormatPr defaultRowHeight="12.75" x14ac:dyDescent="0.2"/>
  <cols>
    <col min="1" max="1" width="30.28515625" customWidth="1"/>
    <col min="2" max="2" width="9.5703125" style="75" customWidth="1"/>
    <col min="3" max="3" width="9.5703125" style="76" customWidth="1"/>
    <col min="4" max="4" width="9.5703125" style="75" customWidth="1"/>
    <col min="5" max="5" width="9.85546875" style="75" customWidth="1"/>
    <col min="6" max="6" width="9.5703125" style="75" customWidth="1"/>
    <col min="7" max="7" width="16.140625" bestFit="1" customWidth="1"/>
    <col min="8" max="8" width="9.7109375" customWidth="1"/>
    <col min="9" max="9" width="54.8554687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50" customFormat="1" ht="42.75" customHeight="1" x14ac:dyDescent="0.2">
      <c r="A1" s="48" t="s">
        <v>58</v>
      </c>
      <c r="B1" s="48" t="s">
        <v>136</v>
      </c>
      <c r="C1" s="48" t="s">
        <v>59</v>
      </c>
      <c r="D1" s="48" t="s">
        <v>60</v>
      </c>
      <c r="E1" s="48" t="s">
        <v>61</v>
      </c>
      <c r="F1" s="48" t="s">
        <v>62</v>
      </c>
      <c r="G1" s="48" t="s">
        <v>63</v>
      </c>
      <c r="H1" s="48" t="s">
        <v>64</v>
      </c>
      <c r="I1" s="48" t="s">
        <v>65</v>
      </c>
      <c r="J1" s="49"/>
      <c r="K1" s="49"/>
      <c r="L1" s="49"/>
      <c r="M1" s="49"/>
    </row>
    <row r="2" spans="1:13" s="55" customFormat="1" x14ac:dyDescent="0.2">
      <c r="A2" s="51" t="s">
        <v>66</v>
      </c>
      <c r="B2" s="51" t="s">
        <v>67</v>
      </c>
      <c r="C2" s="52" t="s">
        <v>68</v>
      </c>
      <c r="D2" s="52">
        <v>-20.444199999999999</v>
      </c>
      <c r="E2" s="52">
        <v>-52.875599999999999</v>
      </c>
      <c r="F2" s="52">
        <v>388</v>
      </c>
      <c r="G2" s="53">
        <v>40405</v>
      </c>
      <c r="H2" s="54">
        <v>1</v>
      </c>
      <c r="I2" s="52" t="s">
        <v>69</v>
      </c>
      <c r="J2" s="49"/>
      <c r="K2" s="49"/>
      <c r="L2" s="49"/>
      <c r="M2" s="49"/>
    </row>
    <row r="3" spans="1:13" ht="12.75" customHeight="1" x14ac:dyDescent="0.2">
      <c r="A3" s="51" t="s">
        <v>0</v>
      </c>
      <c r="B3" s="51" t="s">
        <v>67</v>
      </c>
      <c r="C3" s="52" t="s">
        <v>70</v>
      </c>
      <c r="D3" s="54">
        <v>-23.002500000000001</v>
      </c>
      <c r="E3" s="54">
        <v>-55.3294</v>
      </c>
      <c r="F3" s="54">
        <v>431</v>
      </c>
      <c r="G3" s="56">
        <v>39611</v>
      </c>
      <c r="H3" s="54">
        <v>1</v>
      </c>
      <c r="I3" s="52" t="s">
        <v>71</v>
      </c>
      <c r="J3" s="57"/>
      <c r="K3" s="57"/>
      <c r="L3" s="57"/>
      <c r="M3" s="57"/>
    </row>
    <row r="4" spans="1:13" x14ac:dyDescent="0.2">
      <c r="A4" s="51" t="s">
        <v>1</v>
      </c>
      <c r="B4" s="51" t="s">
        <v>67</v>
      </c>
      <c r="C4" s="52" t="s">
        <v>72</v>
      </c>
      <c r="D4" s="58">
        <v>-20.4756</v>
      </c>
      <c r="E4" s="58">
        <v>-55.783900000000003</v>
      </c>
      <c r="F4" s="58">
        <v>155</v>
      </c>
      <c r="G4" s="56">
        <v>39022</v>
      </c>
      <c r="H4" s="54">
        <v>1</v>
      </c>
      <c r="I4" s="52" t="s">
        <v>73</v>
      </c>
      <c r="J4" s="57"/>
      <c r="K4" s="57"/>
      <c r="L4" s="57"/>
      <c r="M4" s="57"/>
    </row>
    <row r="5" spans="1:13" s="60" customFormat="1" x14ac:dyDescent="0.2">
      <c r="A5" s="51" t="s">
        <v>48</v>
      </c>
      <c r="B5" s="51" t="s">
        <v>67</v>
      </c>
      <c r="C5" s="52" t="s">
        <v>74</v>
      </c>
      <c r="D5" s="58">
        <v>-22.1008</v>
      </c>
      <c r="E5" s="58">
        <v>-56.54</v>
      </c>
      <c r="F5" s="58">
        <v>208</v>
      </c>
      <c r="G5" s="56">
        <v>40764</v>
      </c>
      <c r="H5" s="54">
        <v>1</v>
      </c>
      <c r="I5" s="59" t="s">
        <v>75</v>
      </c>
      <c r="J5" s="57"/>
      <c r="K5" s="57"/>
      <c r="L5" s="57"/>
      <c r="M5" s="57"/>
    </row>
    <row r="6" spans="1:13" s="60" customFormat="1" x14ac:dyDescent="0.2">
      <c r="A6" s="51" t="s">
        <v>76</v>
      </c>
      <c r="B6" s="51" t="s">
        <v>67</v>
      </c>
      <c r="C6" s="52" t="s">
        <v>77</v>
      </c>
      <c r="D6" s="58">
        <v>-21.7514</v>
      </c>
      <c r="E6" s="58">
        <v>-52.470599999999997</v>
      </c>
      <c r="F6" s="58">
        <v>387</v>
      </c>
      <c r="G6" s="56">
        <v>41354</v>
      </c>
      <c r="H6" s="54">
        <v>1</v>
      </c>
      <c r="I6" s="59" t="s">
        <v>78</v>
      </c>
      <c r="J6" s="57"/>
      <c r="K6" s="57"/>
      <c r="L6" s="57"/>
      <c r="M6" s="57"/>
    </row>
    <row r="7" spans="1:13" x14ac:dyDescent="0.2">
      <c r="A7" s="51" t="s">
        <v>2</v>
      </c>
      <c r="B7" s="51" t="s">
        <v>67</v>
      </c>
      <c r="C7" s="52" t="s">
        <v>79</v>
      </c>
      <c r="D7" s="58">
        <v>-20.45</v>
      </c>
      <c r="E7" s="58">
        <v>-54.616599999999998</v>
      </c>
      <c r="F7" s="58">
        <v>530</v>
      </c>
      <c r="G7" s="56">
        <v>37145</v>
      </c>
      <c r="H7" s="54">
        <v>1</v>
      </c>
      <c r="I7" s="52" t="s">
        <v>80</v>
      </c>
      <c r="J7" s="57"/>
      <c r="K7" s="57"/>
      <c r="L7" s="57"/>
      <c r="M7" s="57"/>
    </row>
    <row r="8" spans="1:13" x14ac:dyDescent="0.2">
      <c r="A8" s="51" t="s">
        <v>3</v>
      </c>
      <c r="B8" s="51" t="s">
        <v>67</v>
      </c>
      <c r="C8" s="52" t="s">
        <v>81</v>
      </c>
      <c r="D8" s="54">
        <v>-19.122499999999999</v>
      </c>
      <c r="E8" s="54">
        <v>-51.720799999999997</v>
      </c>
      <c r="F8" s="58">
        <v>516</v>
      </c>
      <c r="G8" s="56">
        <v>39515</v>
      </c>
      <c r="H8" s="54">
        <v>1</v>
      </c>
      <c r="I8" s="52" t="s">
        <v>82</v>
      </c>
      <c r="J8" s="57"/>
      <c r="K8" s="57"/>
      <c r="L8" s="57"/>
      <c r="M8" s="57"/>
    </row>
    <row r="9" spans="1:13" x14ac:dyDescent="0.2">
      <c r="A9" s="51" t="s">
        <v>4</v>
      </c>
      <c r="B9" s="51" t="s">
        <v>67</v>
      </c>
      <c r="C9" s="52" t="s">
        <v>83</v>
      </c>
      <c r="D9" s="58">
        <v>-18.802199999999999</v>
      </c>
      <c r="E9" s="58">
        <v>-52.602800000000002</v>
      </c>
      <c r="F9" s="58">
        <v>818</v>
      </c>
      <c r="G9" s="56">
        <v>39070</v>
      </c>
      <c r="H9" s="54">
        <v>1</v>
      </c>
      <c r="I9" s="52" t="s">
        <v>134</v>
      </c>
      <c r="J9" s="57"/>
      <c r="K9" s="57"/>
      <c r="L9" s="57"/>
      <c r="M9" s="57"/>
    </row>
    <row r="10" spans="1:13" ht="13.5" customHeight="1" x14ac:dyDescent="0.2">
      <c r="A10" s="51" t="s">
        <v>5</v>
      </c>
      <c r="B10" s="51" t="s">
        <v>67</v>
      </c>
      <c r="C10" s="52" t="s">
        <v>84</v>
      </c>
      <c r="D10" s="58">
        <v>-18.996700000000001</v>
      </c>
      <c r="E10" s="58">
        <v>-57.637500000000003</v>
      </c>
      <c r="F10" s="58">
        <v>126</v>
      </c>
      <c r="G10" s="56">
        <v>39017</v>
      </c>
      <c r="H10" s="54">
        <v>1</v>
      </c>
      <c r="I10" s="52" t="s">
        <v>85</v>
      </c>
      <c r="J10" s="57"/>
      <c r="K10" s="57"/>
      <c r="L10" s="57"/>
      <c r="M10" s="57"/>
    </row>
    <row r="11" spans="1:13" ht="13.5" customHeight="1" x14ac:dyDescent="0.2">
      <c r="A11" s="51" t="s">
        <v>50</v>
      </c>
      <c r="B11" s="51" t="s">
        <v>67</v>
      </c>
      <c r="C11" s="52" t="s">
        <v>86</v>
      </c>
      <c r="D11" s="58">
        <v>-18.4922</v>
      </c>
      <c r="E11" s="58">
        <v>-53.167200000000001</v>
      </c>
      <c r="F11" s="58">
        <v>730</v>
      </c>
      <c r="G11" s="56">
        <v>41247</v>
      </c>
      <c r="H11" s="54">
        <v>1</v>
      </c>
      <c r="I11" s="59" t="s">
        <v>87</v>
      </c>
      <c r="J11" s="57"/>
      <c r="K11" s="57"/>
      <c r="L11" s="57"/>
      <c r="M11" s="57"/>
    </row>
    <row r="12" spans="1:13" x14ac:dyDescent="0.2">
      <c r="A12" s="51" t="s">
        <v>6</v>
      </c>
      <c r="B12" s="51" t="s">
        <v>67</v>
      </c>
      <c r="C12" s="52" t="s">
        <v>88</v>
      </c>
      <c r="D12" s="58">
        <v>-18.304400000000001</v>
      </c>
      <c r="E12" s="58">
        <v>-54.440899999999999</v>
      </c>
      <c r="F12" s="58">
        <v>252</v>
      </c>
      <c r="G12" s="56">
        <v>39028</v>
      </c>
      <c r="H12" s="54">
        <v>1</v>
      </c>
      <c r="I12" s="52" t="s">
        <v>89</v>
      </c>
      <c r="J12" s="57"/>
      <c r="K12" s="57"/>
      <c r="L12" s="57"/>
      <c r="M12" s="57"/>
    </row>
    <row r="13" spans="1:13" x14ac:dyDescent="0.2">
      <c r="A13" s="51" t="s">
        <v>7</v>
      </c>
      <c r="B13" s="51" t="s">
        <v>67</v>
      </c>
      <c r="C13" s="52" t="s">
        <v>90</v>
      </c>
      <c r="D13" s="58">
        <v>-22.193899999999999</v>
      </c>
      <c r="E13" s="61">
        <v>-54.9114</v>
      </c>
      <c r="F13" s="58">
        <v>469</v>
      </c>
      <c r="G13" s="56">
        <v>39011</v>
      </c>
      <c r="H13" s="54">
        <v>1</v>
      </c>
      <c r="I13" s="52" t="s">
        <v>91</v>
      </c>
      <c r="J13" s="57"/>
      <c r="K13" s="57"/>
      <c r="L13" s="57"/>
      <c r="M13" s="57"/>
    </row>
    <row r="14" spans="1:13" x14ac:dyDescent="0.2">
      <c r="A14" s="51" t="s">
        <v>92</v>
      </c>
      <c r="B14" s="51" t="s">
        <v>67</v>
      </c>
      <c r="C14" s="52" t="s">
        <v>93</v>
      </c>
      <c r="D14" s="54">
        <v>-23.449400000000001</v>
      </c>
      <c r="E14" s="54">
        <v>-54.181699999999999</v>
      </c>
      <c r="F14" s="54">
        <v>336</v>
      </c>
      <c r="G14" s="56">
        <v>39598</v>
      </c>
      <c r="H14" s="54">
        <v>1</v>
      </c>
      <c r="I14" s="52" t="s">
        <v>94</v>
      </c>
      <c r="J14" s="57"/>
      <c r="K14" s="57"/>
      <c r="L14" s="57"/>
      <c r="M14" s="57"/>
    </row>
    <row r="15" spans="1:13" x14ac:dyDescent="0.2">
      <c r="A15" s="51" t="s">
        <v>9</v>
      </c>
      <c r="B15" s="51" t="s">
        <v>67</v>
      </c>
      <c r="C15" s="52" t="s">
        <v>95</v>
      </c>
      <c r="D15" s="58">
        <v>-22.3</v>
      </c>
      <c r="E15" s="58">
        <v>-53.816600000000001</v>
      </c>
      <c r="F15" s="58">
        <v>373.29</v>
      </c>
      <c r="G15" s="56">
        <v>37662</v>
      </c>
      <c r="H15" s="54">
        <v>1</v>
      </c>
      <c r="I15" s="52" t="s">
        <v>96</v>
      </c>
      <c r="J15" s="57"/>
      <c r="K15" s="57"/>
      <c r="L15" s="57"/>
      <c r="M15" s="57"/>
    </row>
    <row r="16" spans="1:13" s="60" customFormat="1" x14ac:dyDescent="0.2">
      <c r="A16" s="51" t="s">
        <v>49</v>
      </c>
      <c r="B16" s="51" t="s">
        <v>67</v>
      </c>
      <c r="C16" s="52" t="s">
        <v>97</v>
      </c>
      <c r="D16" s="58">
        <v>-21.478200000000001</v>
      </c>
      <c r="E16" s="58">
        <v>-56.136899999999997</v>
      </c>
      <c r="F16" s="58">
        <v>249</v>
      </c>
      <c r="G16" s="56">
        <v>40759</v>
      </c>
      <c r="H16" s="54">
        <v>1</v>
      </c>
      <c r="I16" s="59" t="s">
        <v>98</v>
      </c>
      <c r="J16" s="57"/>
      <c r="K16" s="57"/>
      <c r="L16" s="57"/>
      <c r="M16" s="57"/>
    </row>
    <row r="17" spans="1:13" x14ac:dyDescent="0.2">
      <c r="A17" s="51" t="s">
        <v>10</v>
      </c>
      <c r="B17" s="51" t="s">
        <v>67</v>
      </c>
      <c r="C17" s="52" t="s">
        <v>99</v>
      </c>
      <c r="D17" s="54">
        <v>-22.857199999999999</v>
      </c>
      <c r="E17" s="54">
        <v>-54.605600000000003</v>
      </c>
      <c r="F17" s="54">
        <v>379</v>
      </c>
      <c r="G17" s="56">
        <v>39617</v>
      </c>
      <c r="H17" s="54">
        <v>1</v>
      </c>
      <c r="I17" s="52" t="s">
        <v>100</v>
      </c>
      <c r="J17" s="57"/>
      <c r="K17" s="57"/>
      <c r="L17" s="57"/>
      <c r="M17" s="57"/>
    </row>
    <row r="18" spans="1:13" ht="12.75" customHeight="1" x14ac:dyDescent="0.2">
      <c r="A18" s="51" t="s">
        <v>11</v>
      </c>
      <c r="B18" s="51" t="s">
        <v>67</v>
      </c>
      <c r="C18" s="52" t="s">
        <v>101</v>
      </c>
      <c r="D18" s="58">
        <v>-21.609200000000001</v>
      </c>
      <c r="E18" s="58">
        <v>-55.177799999999998</v>
      </c>
      <c r="F18" s="58">
        <v>401</v>
      </c>
      <c r="G18" s="56">
        <v>39065</v>
      </c>
      <c r="H18" s="54">
        <v>1</v>
      </c>
      <c r="I18" s="52" t="s">
        <v>102</v>
      </c>
      <c r="J18" s="57"/>
      <c r="K18" s="57"/>
      <c r="L18" s="57"/>
      <c r="M18" s="57"/>
    </row>
    <row r="19" spans="1:13" s="60" customFormat="1" x14ac:dyDescent="0.2">
      <c r="A19" s="51" t="s">
        <v>12</v>
      </c>
      <c r="B19" s="51" t="s">
        <v>67</v>
      </c>
      <c r="C19" s="52" t="s">
        <v>103</v>
      </c>
      <c r="D19" s="58">
        <v>-20.395600000000002</v>
      </c>
      <c r="E19" s="58">
        <v>-56.431699999999999</v>
      </c>
      <c r="F19" s="58">
        <v>140</v>
      </c>
      <c r="G19" s="56">
        <v>39023</v>
      </c>
      <c r="H19" s="54">
        <v>1</v>
      </c>
      <c r="I19" s="52" t="s">
        <v>104</v>
      </c>
      <c r="J19" s="57"/>
      <c r="K19" s="57"/>
      <c r="L19" s="57"/>
      <c r="M19" s="57"/>
    </row>
    <row r="20" spans="1:13" x14ac:dyDescent="0.2">
      <c r="A20" s="51" t="s">
        <v>105</v>
      </c>
      <c r="B20" s="51" t="s">
        <v>67</v>
      </c>
      <c r="C20" s="52" t="s">
        <v>106</v>
      </c>
      <c r="D20" s="58">
        <v>-18.988900000000001</v>
      </c>
      <c r="E20" s="58">
        <v>-56.623100000000001</v>
      </c>
      <c r="F20" s="58">
        <v>104</v>
      </c>
      <c r="G20" s="56">
        <v>38932</v>
      </c>
      <c r="H20" s="54">
        <v>1</v>
      </c>
      <c r="I20" s="52" t="s">
        <v>107</v>
      </c>
      <c r="J20" s="57"/>
      <c r="K20" s="57"/>
      <c r="L20" s="57"/>
      <c r="M20" s="57"/>
    </row>
    <row r="21" spans="1:13" s="60" customFormat="1" x14ac:dyDescent="0.2">
      <c r="A21" s="51" t="s">
        <v>14</v>
      </c>
      <c r="B21" s="51" t="s">
        <v>67</v>
      </c>
      <c r="C21" s="52" t="s">
        <v>108</v>
      </c>
      <c r="D21" s="58">
        <v>-19.414300000000001</v>
      </c>
      <c r="E21" s="58">
        <v>-51.1053</v>
      </c>
      <c r="F21" s="58">
        <v>424</v>
      </c>
      <c r="G21" s="56" t="s">
        <v>109</v>
      </c>
      <c r="H21" s="54">
        <v>1</v>
      </c>
      <c r="I21" s="52" t="s">
        <v>110</v>
      </c>
      <c r="J21" s="57"/>
      <c r="K21" s="57"/>
      <c r="L21" s="57"/>
      <c r="M21" s="57"/>
    </row>
    <row r="22" spans="1:13" x14ac:dyDescent="0.2">
      <c r="A22" s="51" t="s">
        <v>15</v>
      </c>
      <c r="B22" s="51" t="s">
        <v>67</v>
      </c>
      <c r="C22" s="52" t="s">
        <v>111</v>
      </c>
      <c r="D22" s="58">
        <v>-22.533300000000001</v>
      </c>
      <c r="E22" s="58">
        <v>-55.533299999999997</v>
      </c>
      <c r="F22" s="58">
        <v>650</v>
      </c>
      <c r="G22" s="56">
        <v>37140</v>
      </c>
      <c r="H22" s="54">
        <v>1</v>
      </c>
      <c r="I22" s="52" t="s">
        <v>112</v>
      </c>
      <c r="J22" s="57"/>
      <c r="K22" s="57"/>
      <c r="L22" s="57"/>
      <c r="M22" s="57"/>
    </row>
    <row r="23" spans="1:13" x14ac:dyDescent="0.2">
      <c r="A23" s="51" t="s">
        <v>16</v>
      </c>
      <c r="B23" s="51" t="s">
        <v>67</v>
      </c>
      <c r="C23" s="52" t="s">
        <v>113</v>
      </c>
      <c r="D23" s="58">
        <v>-21.7058</v>
      </c>
      <c r="E23" s="58">
        <v>-57.5533</v>
      </c>
      <c r="F23" s="58">
        <v>85</v>
      </c>
      <c r="G23" s="56">
        <v>39014</v>
      </c>
      <c r="H23" s="54">
        <v>1</v>
      </c>
      <c r="I23" s="52" t="s">
        <v>114</v>
      </c>
      <c r="J23" s="57"/>
      <c r="K23" s="57"/>
      <c r="L23" s="57"/>
      <c r="M23" s="57"/>
    </row>
    <row r="24" spans="1:13" s="60" customFormat="1" x14ac:dyDescent="0.2">
      <c r="A24" s="51" t="s">
        <v>18</v>
      </c>
      <c r="B24" s="51" t="s">
        <v>67</v>
      </c>
      <c r="C24" s="52" t="s">
        <v>115</v>
      </c>
      <c r="D24" s="58">
        <v>-19.420100000000001</v>
      </c>
      <c r="E24" s="58">
        <v>-54.553100000000001</v>
      </c>
      <c r="F24" s="58">
        <v>647</v>
      </c>
      <c r="G24" s="56">
        <v>39067</v>
      </c>
      <c r="H24" s="54">
        <v>1</v>
      </c>
      <c r="I24" s="52" t="s">
        <v>135</v>
      </c>
      <c r="J24" s="57"/>
      <c r="K24" s="57"/>
      <c r="L24" s="57"/>
      <c r="M24" s="57"/>
    </row>
    <row r="25" spans="1:13" x14ac:dyDescent="0.2">
      <c r="A25" s="51" t="s">
        <v>116</v>
      </c>
      <c r="B25" s="51" t="s">
        <v>67</v>
      </c>
      <c r="C25" s="52" t="s">
        <v>117</v>
      </c>
      <c r="D25" s="54">
        <v>-21.774999999999999</v>
      </c>
      <c r="E25" s="54">
        <v>-54.528100000000002</v>
      </c>
      <c r="F25" s="54">
        <v>329</v>
      </c>
      <c r="G25" s="56">
        <v>39625</v>
      </c>
      <c r="H25" s="54">
        <v>1</v>
      </c>
      <c r="I25" s="52" t="s">
        <v>118</v>
      </c>
      <c r="J25" s="57"/>
      <c r="K25" s="57"/>
      <c r="L25" s="57"/>
      <c r="M25" s="57"/>
    </row>
    <row r="26" spans="1:13" s="65" customFormat="1" ht="15" customHeight="1" x14ac:dyDescent="0.2">
      <c r="A26" s="62" t="s">
        <v>31</v>
      </c>
      <c r="B26" s="62" t="s">
        <v>67</v>
      </c>
      <c r="C26" s="52" t="s">
        <v>119</v>
      </c>
      <c r="D26" s="63">
        <v>-20.9817</v>
      </c>
      <c r="E26" s="63">
        <v>-54.971899999999998</v>
      </c>
      <c r="F26" s="63">
        <v>464</v>
      </c>
      <c r="G26" s="53" t="s">
        <v>120</v>
      </c>
      <c r="H26" s="52">
        <v>1</v>
      </c>
      <c r="I26" s="62" t="s">
        <v>121</v>
      </c>
      <c r="J26" s="64"/>
      <c r="K26" s="64"/>
      <c r="L26" s="64"/>
      <c r="M26" s="64"/>
    </row>
    <row r="27" spans="1:13" s="60" customFormat="1" x14ac:dyDescent="0.2">
      <c r="A27" s="51" t="s">
        <v>19</v>
      </c>
      <c r="B27" s="51" t="s">
        <v>67</v>
      </c>
      <c r="C27" s="52" t="s">
        <v>122</v>
      </c>
      <c r="D27" s="54">
        <v>-23.966899999999999</v>
      </c>
      <c r="E27" s="54">
        <v>-55.0242</v>
      </c>
      <c r="F27" s="54">
        <v>402</v>
      </c>
      <c r="G27" s="56">
        <v>39605</v>
      </c>
      <c r="H27" s="54">
        <v>1</v>
      </c>
      <c r="I27" s="52" t="s">
        <v>123</v>
      </c>
      <c r="J27" s="57"/>
      <c r="K27" s="57"/>
      <c r="L27" s="57"/>
      <c r="M27" s="57"/>
    </row>
    <row r="28" spans="1:13" s="67" customFormat="1" x14ac:dyDescent="0.2">
      <c r="A28" s="62" t="s">
        <v>51</v>
      </c>
      <c r="B28" s="62" t="s">
        <v>67</v>
      </c>
      <c r="C28" s="52" t="s">
        <v>124</v>
      </c>
      <c r="D28" s="52">
        <v>-17.634699999999999</v>
      </c>
      <c r="E28" s="52">
        <v>-54.760100000000001</v>
      </c>
      <c r="F28" s="52">
        <v>486</v>
      </c>
      <c r="G28" s="53" t="s">
        <v>125</v>
      </c>
      <c r="H28" s="52">
        <v>1</v>
      </c>
      <c r="I28" s="54" t="s">
        <v>126</v>
      </c>
      <c r="J28" s="66"/>
      <c r="K28" s="66"/>
      <c r="L28" s="66"/>
      <c r="M28" s="66"/>
    </row>
    <row r="29" spans="1:13" x14ac:dyDescent="0.2">
      <c r="A29" s="51" t="s">
        <v>20</v>
      </c>
      <c r="B29" s="51" t="s">
        <v>67</v>
      </c>
      <c r="C29" s="52" t="s">
        <v>127</v>
      </c>
      <c r="D29" s="54">
        <v>-20.783300000000001</v>
      </c>
      <c r="E29" s="54">
        <v>-51.7</v>
      </c>
      <c r="F29" s="54">
        <v>313</v>
      </c>
      <c r="G29" s="56">
        <v>37137</v>
      </c>
      <c r="H29" s="54">
        <v>1</v>
      </c>
      <c r="I29" s="52" t="s">
        <v>128</v>
      </c>
      <c r="J29" s="57"/>
      <c r="K29" s="57"/>
      <c r="L29" s="57"/>
      <c r="M29" s="57"/>
    </row>
    <row r="30" spans="1:13" ht="18" customHeight="1" x14ac:dyDescent="0.2">
      <c r="A30" s="68"/>
      <c r="B30" s="69"/>
      <c r="C30" s="70"/>
      <c r="D30" s="70"/>
      <c r="E30" s="70"/>
      <c r="F30" s="70"/>
      <c r="G30" s="48" t="s">
        <v>129</v>
      </c>
      <c r="H30" s="52">
        <f>SUM(H2:H29)</f>
        <v>28</v>
      </c>
      <c r="I30" s="68"/>
      <c r="J30" s="57"/>
      <c r="K30" s="57"/>
      <c r="L30" s="57"/>
      <c r="M30" s="57"/>
    </row>
    <row r="31" spans="1:13" x14ac:dyDescent="0.2">
      <c r="A31" s="57" t="s">
        <v>130</v>
      </c>
      <c r="B31" s="71"/>
      <c r="C31" s="71"/>
      <c r="D31" s="71"/>
      <c r="E31" s="71"/>
      <c r="F31" s="71"/>
      <c r="G31" s="57"/>
      <c r="H31" s="72"/>
      <c r="I31" s="57"/>
      <c r="J31" s="57"/>
      <c r="K31" s="57"/>
      <c r="L31" s="57"/>
      <c r="M31" s="57"/>
    </row>
    <row r="32" spans="1:13" x14ac:dyDescent="0.2">
      <c r="A32" s="73" t="s">
        <v>131</v>
      </c>
      <c r="B32" s="74"/>
      <c r="C32" s="74"/>
      <c r="D32" s="74"/>
      <c r="E32" s="74"/>
      <c r="F32" s="74"/>
      <c r="G32" s="57"/>
      <c r="H32" s="57"/>
      <c r="I32" s="57"/>
      <c r="J32" s="57"/>
      <c r="K32" s="57"/>
      <c r="L32" s="57"/>
      <c r="M32" s="57"/>
    </row>
    <row r="33" spans="1:13" x14ac:dyDescent="0.2">
      <c r="A33" s="57"/>
      <c r="B33" s="74"/>
      <c r="C33" s="74"/>
      <c r="D33" s="74"/>
      <c r="E33" s="74"/>
      <c r="F33" s="74"/>
      <c r="G33" s="57"/>
      <c r="H33" s="57"/>
      <c r="I33" s="57"/>
      <c r="J33" s="57"/>
      <c r="K33" s="57"/>
      <c r="L33" s="57"/>
      <c r="M33" s="57"/>
    </row>
    <row r="34" spans="1:13" x14ac:dyDescent="0.2">
      <c r="A34" s="57"/>
      <c r="B34" s="74"/>
      <c r="C34" s="74"/>
      <c r="D34" s="74"/>
      <c r="E34" s="74"/>
      <c r="F34" s="74"/>
      <c r="G34" s="57"/>
      <c r="H34" s="57"/>
      <c r="I34" s="57"/>
      <c r="J34" s="57"/>
      <c r="K34" s="57"/>
      <c r="L34" s="57"/>
      <c r="M34" s="57"/>
    </row>
    <row r="35" spans="1:13" x14ac:dyDescent="0.2">
      <c r="A35" s="57"/>
      <c r="B35" s="74"/>
      <c r="C35" s="74"/>
      <c r="D35" s="74"/>
      <c r="E35" s="74"/>
      <c r="F35" s="74"/>
      <c r="G35" s="57"/>
      <c r="H35" s="57"/>
      <c r="I35" s="57"/>
      <c r="J35" s="57"/>
      <c r="K35" s="57"/>
      <c r="L35" s="57"/>
      <c r="M35" s="57"/>
    </row>
    <row r="36" spans="1:13" x14ac:dyDescent="0.2">
      <c r="A36" s="57"/>
      <c r="B36" s="74"/>
      <c r="C36" s="74"/>
      <c r="D36" s="74"/>
      <c r="E36" s="74"/>
      <c r="F36" s="74"/>
      <c r="G36" s="57"/>
      <c r="H36" s="57"/>
      <c r="I36" s="57"/>
      <c r="J36" s="57"/>
      <c r="K36" s="57"/>
      <c r="L36" s="57"/>
      <c r="M36" s="57"/>
    </row>
    <row r="37" spans="1:13" x14ac:dyDescent="0.2">
      <c r="A37" s="57"/>
      <c r="B37" s="74"/>
      <c r="C37" s="74"/>
      <c r="D37" s="74"/>
      <c r="E37" s="74"/>
      <c r="F37" s="74"/>
      <c r="G37" s="57"/>
      <c r="H37" s="57"/>
      <c r="I37" s="57"/>
      <c r="J37" s="57"/>
      <c r="K37" s="57"/>
      <c r="L37" s="57"/>
      <c r="M37" s="57"/>
    </row>
    <row r="38" spans="1:13" x14ac:dyDescent="0.2">
      <c r="A38" s="57"/>
      <c r="B38" s="74"/>
      <c r="C38" s="74"/>
      <c r="D38" s="74"/>
      <c r="E38" s="74"/>
      <c r="F38" s="74"/>
      <c r="G38" s="57"/>
      <c r="H38" s="57"/>
      <c r="I38" s="57"/>
      <c r="J38" s="57"/>
      <c r="K38" s="57"/>
      <c r="L38" s="57"/>
      <c r="M38" s="57"/>
    </row>
    <row r="39" spans="1:13" x14ac:dyDescent="0.2">
      <c r="A39" s="57"/>
      <c r="B39" s="74"/>
      <c r="C39" s="74"/>
      <c r="D39" s="74"/>
      <c r="E39" s="74"/>
      <c r="F39" s="74"/>
      <c r="G39" s="57"/>
      <c r="H39" s="57"/>
      <c r="I39" s="57"/>
      <c r="J39" s="57"/>
      <c r="K39" s="57"/>
      <c r="L39" s="57"/>
      <c r="M39" s="57"/>
    </row>
    <row r="40" spans="1:13" x14ac:dyDescent="0.2">
      <c r="A40" s="57"/>
      <c r="B40" s="74"/>
      <c r="C40" s="74"/>
      <c r="D40" s="74"/>
      <c r="E40" s="74"/>
      <c r="F40" s="74"/>
      <c r="G40" s="57"/>
      <c r="H40" s="57"/>
      <c r="I40" s="57"/>
      <c r="J40" s="57"/>
      <c r="K40" s="57"/>
      <c r="L40" s="57"/>
      <c r="M40" s="57"/>
    </row>
    <row r="41" spans="1:13" x14ac:dyDescent="0.2">
      <c r="A41" s="57"/>
      <c r="B41" s="74"/>
      <c r="C41" s="74"/>
      <c r="D41" s="74"/>
      <c r="E41" s="74"/>
      <c r="F41" s="74"/>
      <c r="G41" s="57"/>
      <c r="H41" s="57"/>
      <c r="I41" s="57"/>
      <c r="J41" s="57"/>
      <c r="K41" s="57"/>
      <c r="L41" s="57"/>
      <c r="M41" s="57"/>
    </row>
    <row r="42" spans="1:13" x14ac:dyDescent="0.2">
      <c r="A42" s="57"/>
      <c r="B42" s="74"/>
      <c r="C42" s="74"/>
      <c r="D42" s="74"/>
      <c r="E42" s="74"/>
      <c r="F42" s="74"/>
      <c r="G42" s="57"/>
      <c r="H42" s="57"/>
      <c r="I42" s="57"/>
      <c r="J42" s="57"/>
      <c r="K42" s="57"/>
      <c r="L42" s="57"/>
      <c r="M42" s="57"/>
    </row>
    <row r="43" spans="1:13" x14ac:dyDescent="0.2">
      <c r="A43" s="57"/>
      <c r="B43" s="74"/>
      <c r="C43" s="74"/>
      <c r="D43" s="74"/>
      <c r="E43" s="74"/>
      <c r="F43" s="74"/>
      <c r="G43" s="57"/>
      <c r="H43" s="57"/>
      <c r="I43" s="57"/>
      <c r="J43" s="57"/>
      <c r="K43" s="57"/>
      <c r="L43" s="57"/>
      <c r="M43" s="57"/>
    </row>
    <row r="44" spans="1:13" x14ac:dyDescent="0.2">
      <c r="A44" s="57"/>
      <c r="B44" s="74"/>
      <c r="C44" s="74"/>
      <c r="D44" s="74"/>
      <c r="E44" s="74"/>
      <c r="F44" s="74"/>
      <c r="G44" s="57"/>
      <c r="H44" s="57"/>
      <c r="I44" s="57"/>
      <c r="J44" s="57"/>
      <c r="K44" s="57"/>
      <c r="L44" s="57"/>
      <c r="M44" s="57"/>
    </row>
    <row r="45" spans="1:13" x14ac:dyDescent="0.2">
      <c r="A45" s="57"/>
      <c r="B45" s="74"/>
      <c r="C45" s="74"/>
      <c r="D45" s="74"/>
      <c r="E45" s="74"/>
      <c r="F45" s="74"/>
      <c r="G45" s="57"/>
      <c r="H45" s="57"/>
      <c r="I45" s="57"/>
      <c r="J45" s="57"/>
      <c r="K45" s="57"/>
      <c r="L45" s="57"/>
      <c r="M45" s="57"/>
    </row>
    <row r="46" spans="1:13" x14ac:dyDescent="0.2">
      <c r="A46" s="57"/>
      <c r="B46" s="74"/>
      <c r="C46" s="74"/>
      <c r="D46" s="74"/>
      <c r="E46" s="74"/>
      <c r="F46" s="74"/>
      <c r="G46" s="57"/>
      <c r="H46" s="57"/>
      <c r="I46" s="57"/>
      <c r="J46" s="57"/>
      <c r="K46" s="57"/>
      <c r="L46" s="57"/>
      <c r="M46" s="57"/>
    </row>
  </sheetData>
  <hyperlinks>
    <hyperlink ref="A32" r:id="rId1"/>
  </hyperlinks>
  <pageMargins left="0.51181102362204722" right="0.51181102362204722" top="0.78740157480314965" bottom="0.78740157480314965" header="0.31496062992125984" footer="0.31496062992125984"/>
  <pageSetup paperSize="9" scale="45" orientation="portrait" r:id="rId2"/>
  <headerFooter>
    <oddHeader>&amp;CCentro de Monitoramento de Tempo, do Clima e dos Recursos Hídricos  de Mato Grosso do Sul (Cemtec-MS)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3"/>
  <sheetViews>
    <sheetView zoomScale="90" zoomScaleNormal="90" workbookViewId="0">
      <selection activeCell="C49" sqref="C49"/>
    </sheetView>
  </sheetViews>
  <sheetFormatPr defaultRowHeight="12.75" x14ac:dyDescent="0.2"/>
  <cols>
    <col min="1" max="1" width="18.7109375" style="2" customWidth="1"/>
    <col min="2" max="2" width="5.140625" style="2" customWidth="1"/>
    <col min="3" max="4" width="5" style="2" customWidth="1"/>
    <col min="5" max="5" width="5.140625" style="2" customWidth="1"/>
    <col min="6" max="6" width="5" style="2" customWidth="1"/>
    <col min="7" max="7" width="5.140625" style="2" customWidth="1"/>
    <col min="8" max="8" width="5" style="2" customWidth="1"/>
    <col min="9" max="9" width="5.140625" style="2" customWidth="1"/>
    <col min="10" max="10" width="5" style="2" customWidth="1"/>
    <col min="11" max="11" width="5.28515625" style="2" customWidth="1"/>
    <col min="12" max="15" width="5" style="2" customWidth="1"/>
    <col min="16" max="17" width="5.140625" style="2" customWidth="1"/>
    <col min="18" max="19" width="5" style="2" customWidth="1"/>
    <col min="20" max="20" width="5.140625" style="2" customWidth="1"/>
    <col min="21" max="22" width="5" style="2" customWidth="1"/>
    <col min="23" max="23" width="5.28515625" style="2" customWidth="1"/>
    <col min="24" max="24" width="5.140625" style="2" customWidth="1"/>
    <col min="25" max="25" width="5" style="2" customWidth="1"/>
    <col min="26" max="26" width="5.140625" style="2" customWidth="1"/>
    <col min="27" max="27" width="5" style="2" customWidth="1"/>
    <col min="28" max="28" width="5.28515625" style="2" customWidth="1"/>
    <col min="29" max="30" width="5" style="2" customWidth="1"/>
    <col min="31" max="31" width="5.7109375" style="2" customWidth="1"/>
    <col min="32" max="32" width="5.42578125" style="2" customWidth="1"/>
    <col min="33" max="33" width="7.42578125" style="9" customWidth="1"/>
    <col min="34" max="34" width="6.85546875" style="12" customWidth="1"/>
  </cols>
  <sheetData>
    <row r="1" spans="1:38" ht="20.100000000000001" customHeight="1" x14ac:dyDescent="0.2">
      <c r="A1" s="130" t="s">
        <v>23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</row>
    <row r="2" spans="1:38" ht="20.100000000000001" customHeight="1" x14ac:dyDescent="0.2">
      <c r="A2" s="127" t="s">
        <v>21</v>
      </c>
      <c r="B2" s="128" t="s">
        <v>133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45"/>
    </row>
    <row r="3" spans="1:38" s="4" customFormat="1" ht="20.100000000000001" customHeight="1" x14ac:dyDescent="0.2">
      <c r="A3" s="127"/>
      <c r="B3" s="125">
        <v>1</v>
      </c>
      <c r="C3" s="125">
        <f>SUM(B3+1)</f>
        <v>2</v>
      </c>
      <c r="D3" s="125">
        <f t="shared" ref="D3:AD3" si="0">SUM(C3+1)</f>
        <v>3</v>
      </c>
      <c r="E3" s="125">
        <f t="shared" si="0"/>
        <v>4</v>
      </c>
      <c r="F3" s="125">
        <f t="shared" si="0"/>
        <v>5</v>
      </c>
      <c r="G3" s="125">
        <f t="shared" si="0"/>
        <v>6</v>
      </c>
      <c r="H3" s="125">
        <f t="shared" si="0"/>
        <v>7</v>
      </c>
      <c r="I3" s="125">
        <f t="shared" si="0"/>
        <v>8</v>
      </c>
      <c r="J3" s="125">
        <f t="shared" si="0"/>
        <v>9</v>
      </c>
      <c r="K3" s="125">
        <f t="shared" si="0"/>
        <v>10</v>
      </c>
      <c r="L3" s="125">
        <f t="shared" si="0"/>
        <v>11</v>
      </c>
      <c r="M3" s="125">
        <f t="shared" si="0"/>
        <v>12</v>
      </c>
      <c r="N3" s="125">
        <f t="shared" si="0"/>
        <v>13</v>
      </c>
      <c r="O3" s="125">
        <f t="shared" si="0"/>
        <v>14</v>
      </c>
      <c r="P3" s="125">
        <f t="shared" si="0"/>
        <v>15</v>
      </c>
      <c r="Q3" s="125">
        <f t="shared" si="0"/>
        <v>16</v>
      </c>
      <c r="R3" s="125">
        <f t="shared" si="0"/>
        <v>17</v>
      </c>
      <c r="S3" s="125">
        <f t="shared" si="0"/>
        <v>18</v>
      </c>
      <c r="T3" s="125">
        <f t="shared" si="0"/>
        <v>19</v>
      </c>
      <c r="U3" s="125">
        <f t="shared" si="0"/>
        <v>20</v>
      </c>
      <c r="V3" s="125">
        <f t="shared" si="0"/>
        <v>21</v>
      </c>
      <c r="W3" s="125">
        <f t="shared" si="0"/>
        <v>22</v>
      </c>
      <c r="X3" s="125">
        <f t="shared" si="0"/>
        <v>23</v>
      </c>
      <c r="Y3" s="125">
        <f t="shared" si="0"/>
        <v>24</v>
      </c>
      <c r="Z3" s="125">
        <f t="shared" si="0"/>
        <v>25</v>
      </c>
      <c r="AA3" s="125">
        <f t="shared" si="0"/>
        <v>26</v>
      </c>
      <c r="AB3" s="125">
        <f t="shared" si="0"/>
        <v>27</v>
      </c>
      <c r="AC3" s="125">
        <f t="shared" si="0"/>
        <v>28</v>
      </c>
      <c r="AD3" s="125">
        <f t="shared" si="0"/>
        <v>29</v>
      </c>
      <c r="AE3" s="125">
        <v>30</v>
      </c>
      <c r="AF3" s="125">
        <v>31</v>
      </c>
      <c r="AG3" s="32" t="s">
        <v>41</v>
      </c>
      <c r="AH3" s="34" t="s">
        <v>40</v>
      </c>
    </row>
    <row r="4" spans="1:38" s="5" customFormat="1" ht="20.100000000000001" customHeight="1" x14ac:dyDescent="0.2">
      <c r="A4" s="127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32" t="s">
        <v>39</v>
      </c>
      <c r="AH4" s="34" t="s">
        <v>39</v>
      </c>
    </row>
    <row r="5" spans="1:38" s="5" customFormat="1" ht="20.100000000000001" customHeight="1" x14ac:dyDescent="0.2">
      <c r="A5" s="15" t="s">
        <v>47</v>
      </c>
      <c r="B5" s="16">
        <f>[1]Janeiro!$C$5</f>
        <v>35.200000000000003</v>
      </c>
      <c r="C5" s="16">
        <f>[1]Janeiro!$C$6</f>
        <v>32.4</v>
      </c>
      <c r="D5" s="16">
        <f>[1]Janeiro!$C$7</f>
        <v>34.9</v>
      </c>
      <c r="E5" s="16">
        <f>[1]Janeiro!$C$8</f>
        <v>36</v>
      </c>
      <c r="F5" s="16">
        <f>[1]Janeiro!$C$9</f>
        <v>33</v>
      </c>
      <c r="G5" s="16">
        <f>[1]Janeiro!$C$10</f>
        <v>35</v>
      </c>
      <c r="H5" s="16">
        <f>[1]Janeiro!$C$11</f>
        <v>35.1</v>
      </c>
      <c r="I5" s="16">
        <f>[1]Janeiro!$C$12</f>
        <v>37.6</v>
      </c>
      <c r="J5" s="16">
        <f>[1]Janeiro!$C$13</f>
        <v>34.5</v>
      </c>
      <c r="K5" s="16">
        <f>[1]Janeiro!$C$14</f>
        <v>35.200000000000003</v>
      </c>
      <c r="L5" s="16">
        <f>[1]Janeiro!$C$15</f>
        <v>36.1</v>
      </c>
      <c r="M5" s="16">
        <f>[1]Janeiro!$C$16</f>
        <v>32</v>
      </c>
      <c r="N5" s="16">
        <f>[1]Janeiro!$C$17</f>
        <v>32.299999999999997</v>
      </c>
      <c r="O5" s="16">
        <f>[1]Janeiro!$C$18</f>
        <v>32.9</v>
      </c>
      <c r="P5" s="16">
        <f>[1]Janeiro!$C$19</f>
        <v>33.5</v>
      </c>
      <c r="Q5" s="16">
        <f>[1]Janeiro!$C$20</f>
        <v>29.2</v>
      </c>
      <c r="R5" s="16">
        <f>[1]Janeiro!$C$21</f>
        <v>33.700000000000003</v>
      </c>
      <c r="S5" s="16">
        <f>[1]Janeiro!$C$22</f>
        <v>32.299999999999997</v>
      </c>
      <c r="T5" s="16">
        <f>[1]Janeiro!$C$23</f>
        <v>32.6</v>
      </c>
      <c r="U5" s="16">
        <f>[1]Janeiro!$C$24</f>
        <v>31.1</v>
      </c>
      <c r="V5" s="16">
        <f>[1]Janeiro!$C$25</f>
        <v>30.5</v>
      </c>
      <c r="W5" s="16">
        <f>[1]Janeiro!$C$26</f>
        <v>32</v>
      </c>
      <c r="X5" s="16">
        <f>[1]Janeiro!$C$27</f>
        <v>32.299999999999997</v>
      </c>
      <c r="Y5" s="16">
        <f>[1]Janeiro!$C$28</f>
        <v>34.799999999999997</v>
      </c>
      <c r="Z5" s="16">
        <f>[1]Janeiro!$C$29</f>
        <v>30.5</v>
      </c>
      <c r="AA5" s="16">
        <f>[1]Janeiro!$C$30</f>
        <v>30.5</v>
      </c>
      <c r="AB5" s="16">
        <f>[1]Janeiro!$C$31</f>
        <v>31</v>
      </c>
      <c r="AC5" s="16">
        <f>[1]Janeiro!$C$32</f>
        <v>31.2</v>
      </c>
      <c r="AD5" s="16">
        <f>[1]Janeiro!$C$33</f>
        <v>29.2</v>
      </c>
      <c r="AE5" s="16">
        <f>[1]Janeiro!$C$34</f>
        <v>29.2</v>
      </c>
      <c r="AF5" s="16">
        <f>[1]Janeiro!$C$35</f>
        <v>31</v>
      </c>
      <c r="AG5" s="33">
        <f>MAX(B5:AF5)</f>
        <v>37.6</v>
      </c>
      <c r="AH5" s="35">
        <f>AVERAGE(B5:AF5)</f>
        <v>32.800000000000004</v>
      </c>
    </row>
    <row r="6" spans="1:38" ht="17.100000000000001" customHeight="1" x14ac:dyDescent="0.2">
      <c r="A6" s="15" t="s">
        <v>0</v>
      </c>
      <c r="B6" s="17">
        <f>[2]Janeiro!$C$5</f>
        <v>32.1</v>
      </c>
      <c r="C6" s="17">
        <f>[2]Janeiro!$C$6</f>
        <v>33.6</v>
      </c>
      <c r="D6" s="17">
        <f>[2]Janeiro!$C$7</f>
        <v>31.2</v>
      </c>
      <c r="E6" s="17">
        <f>[2]Janeiro!$C$8</f>
        <v>34.1</v>
      </c>
      <c r="F6" s="17">
        <f>[2]Janeiro!$C$9</f>
        <v>32.4</v>
      </c>
      <c r="G6" s="17">
        <f>[2]Janeiro!$C$10</f>
        <v>31.8</v>
      </c>
      <c r="H6" s="17">
        <f>[2]Janeiro!$C$11</f>
        <v>33.4</v>
      </c>
      <c r="I6" s="17">
        <f>[2]Janeiro!$C$12</f>
        <v>34.4</v>
      </c>
      <c r="J6" s="17">
        <f>[2]Janeiro!$C$13</f>
        <v>34.700000000000003</v>
      </c>
      <c r="K6" s="17">
        <f>[2]Janeiro!$C$14</f>
        <v>35.299999999999997</v>
      </c>
      <c r="L6" s="17">
        <f>[2]Janeiro!$C$15</f>
        <v>34.5</v>
      </c>
      <c r="M6" s="17">
        <f>[2]Janeiro!$C$16</f>
        <v>33.299999999999997</v>
      </c>
      <c r="N6" s="17">
        <f>[2]Janeiro!$C$17</f>
        <v>32</v>
      </c>
      <c r="O6" s="17">
        <f>[2]Janeiro!$C$18</f>
        <v>33.6</v>
      </c>
      <c r="P6" s="17">
        <f>[2]Janeiro!$C$19</f>
        <v>33.5</v>
      </c>
      <c r="Q6" s="17">
        <f>[2]Janeiro!$C$20</f>
        <v>33.200000000000003</v>
      </c>
      <c r="R6" s="17">
        <f>[2]Janeiro!$C$21</f>
        <v>32.9</v>
      </c>
      <c r="S6" s="17">
        <f>[2]Janeiro!$C$22</f>
        <v>32.9</v>
      </c>
      <c r="T6" s="17">
        <f>[2]Janeiro!$C$23</f>
        <v>34.4</v>
      </c>
      <c r="U6" s="17">
        <f>[2]Janeiro!$C$24</f>
        <v>32.9</v>
      </c>
      <c r="V6" s="17">
        <f>[2]Janeiro!$C$25</f>
        <v>33.1</v>
      </c>
      <c r="W6" s="17">
        <f>[2]Janeiro!$C$26</f>
        <v>33.1</v>
      </c>
      <c r="X6" s="17">
        <f>[2]Janeiro!$C$27</f>
        <v>31.2</v>
      </c>
      <c r="Y6" s="17">
        <f>[2]Janeiro!$C$28</f>
        <v>32.9</v>
      </c>
      <c r="Z6" s="17">
        <f>[2]Janeiro!$C$29</f>
        <v>31.6</v>
      </c>
      <c r="AA6" s="17">
        <f>[2]Janeiro!$C$30</f>
        <v>32.200000000000003</v>
      </c>
      <c r="AB6" s="17">
        <f>[2]Janeiro!$C$31</f>
        <v>30.9</v>
      </c>
      <c r="AC6" s="17">
        <f>[2]Janeiro!$C$32</f>
        <v>33.1</v>
      </c>
      <c r="AD6" s="17">
        <f>[2]Janeiro!$C$33</f>
        <v>32.700000000000003</v>
      </c>
      <c r="AE6" s="17">
        <f>[2]Janeiro!$C$34</f>
        <v>31.8</v>
      </c>
      <c r="AF6" s="17">
        <f>[2]Janeiro!$C$35</f>
        <v>28.7</v>
      </c>
      <c r="AG6" s="29">
        <f t="shared" ref="AG6:AG16" si="1">MAX(B6:AF6)</f>
        <v>35.299999999999997</v>
      </c>
      <c r="AH6" s="31">
        <f t="shared" ref="AH6:AH16" si="2">AVERAGE(B6:AF6)</f>
        <v>32.822580645161295</v>
      </c>
    </row>
    <row r="7" spans="1:38" ht="17.100000000000001" customHeight="1" x14ac:dyDescent="0.2">
      <c r="A7" s="15" t="s">
        <v>1</v>
      </c>
      <c r="B7" s="17">
        <f>[3]Janeiro!$C$5</f>
        <v>34.200000000000003</v>
      </c>
      <c r="C7" s="17">
        <f>[3]Janeiro!$C$6</f>
        <v>34.9</v>
      </c>
      <c r="D7" s="17">
        <f>[3]Janeiro!$C$7</f>
        <v>34.299999999999997</v>
      </c>
      <c r="E7" s="17">
        <f>[3]Janeiro!$C$8</f>
        <v>35.9</v>
      </c>
      <c r="F7" s="17">
        <f>[3]Janeiro!$C$9</f>
        <v>33.799999999999997</v>
      </c>
      <c r="G7" s="17">
        <f>[3]Janeiro!$C$10</f>
        <v>35.5</v>
      </c>
      <c r="H7" s="17">
        <f>[3]Janeiro!$C$11</f>
        <v>35.200000000000003</v>
      </c>
      <c r="I7" s="17">
        <f>[3]Janeiro!$C$12</f>
        <v>37.799999999999997</v>
      </c>
      <c r="J7" s="17">
        <f>[3]Janeiro!$C$13</f>
        <v>36.4</v>
      </c>
      <c r="K7" s="17">
        <f>[3]Janeiro!$C$14</f>
        <v>37.9</v>
      </c>
      <c r="L7" s="17">
        <f>[3]Janeiro!$C$15</f>
        <v>37.5</v>
      </c>
      <c r="M7" s="17">
        <f>[3]Janeiro!$C$16</f>
        <v>35.200000000000003</v>
      </c>
      <c r="N7" s="17">
        <f>[3]Janeiro!$C$17</f>
        <v>34.799999999999997</v>
      </c>
      <c r="O7" s="17">
        <f>[3]Janeiro!$C$18</f>
        <v>35.299999999999997</v>
      </c>
      <c r="P7" s="17">
        <f>[3]Janeiro!$C$19</f>
        <v>34.799999999999997</v>
      </c>
      <c r="Q7" s="17">
        <f>[3]Janeiro!$C$20</f>
        <v>32.4</v>
      </c>
      <c r="R7" s="17">
        <f>[3]Janeiro!$C$21</f>
        <v>35.5</v>
      </c>
      <c r="S7" s="17">
        <f>[3]Janeiro!$C$22</f>
        <v>36.299999999999997</v>
      </c>
      <c r="T7" s="17">
        <f>[3]Janeiro!$C$23</f>
        <v>35.200000000000003</v>
      </c>
      <c r="U7" s="17">
        <f>[3]Janeiro!$C$24</f>
        <v>32.5</v>
      </c>
      <c r="V7" s="17">
        <f>[3]Janeiro!$C$25</f>
        <v>32.299999999999997</v>
      </c>
      <c r="W7" s="17">
        <f>[3]Janeiro!$C$26</f>
        <v>33.5</v>
      </c>
      <c r="X7" s="17">
        <f>[3]Janeiro!$C$27</f>
        <v>33.5</v>
      </c>
      <c r="Y7" s="17">
        <f>[3]Janeiro!$C$28</f>
        <v>32.4</v>
      </c>
      <c r="Z7" s="17">
        <f>[3]Janeiro!$C$29</f>
        <v>32.200000000000003</v>
      </c>
      <c r="AA7" s="17">
        <f>[3]Janeiro!$C$30</f>
        <v>32.700000000000003</v>
      </c>
      <c r="AB7" s="17">
        <f>[3]Janeiro!$C$31</f>
        <v>32.700000000000003</v>
      </c>
      <c r="AC7" s="17">
        <f>[3]Janeiro!$C$32</f>
        <v>34.799999999999997</v>
      </c>
      <c r="AD7" s="17">
        <f>[3]Janeiro!$C$33</f>
        <v>30</v>
      </c>
      <c r="AE7" s="17">
        <f>[3]Janeiro!$C$34</f>
        <v>30.1</v>
      </c>
      <c r="AF7" s="17">
        <f>[3]Janeiro!$C$35</f>
        <v>32.5</v>
      </c>
      <c r="AG7" s="29">
        <f t="shared" si="1"/>
        <v>37.9</v>
      </c>
      <c r="AH7" s="31">
        <f t="shared" si="2"/>
        <v>34.261290322580642</v>
      </c>
    </row>
    <row r="8" spans="1:38" ht="17.100000000000001" customHeight="1" x14ac:dyDescent="0.2">
      <c r="A8" s="15" t="s">
        <v>56</v>
      </c>
      <c r="B8" s="17">
        <f>[4]Janeiro!$C$5</f>
        <v>32.6</v>
      </c>
      <c r="C8" s="17">
        <f>[4]Janeiro!$C$6</f>
        <v>30.7</v>
      </c>
      <c r="D8" s="17">
        <f>[4]Janeiro!$C$7</f>
        <v>33.799999999999997</v>
      </c>
      <c r="E8" s="17">
        <f>[4]Janeiro!$C$8</f>
        <v>33.1</v>
      </c>
      <c r="F8" s="17">
        <f>[4]Janeiro!$C$9</f>
        <v>32.799999999999997</v>
      </c>
      <c r="G8" s="17">
        <f>[4]Janeiro!$C$10</f>
        <v>34.5</v>
      </c>
      <c r="H8" s="17">
        <f>[4]Janeiro!$C$11</f>
        <v>31.5</v>
      </c>
      <c r="I8" s="17">
        <f>[4]Janeiro!$C$12</f>
        <v>36.700000000000003</v>
      </c>
      <c r="J8" s="17">
        <f>[4]Janeiro!$C$13</f>
        <v>35</v>
      </c>
      <c r="K8" s="17">
        <f>[4]Janeiro!$C$14</f>
        <v>33.799999999999997</v>
      </c>
      <c r="L8" s="17">
        <f>[4]Janeiro!$C$15</f>
        <v>34.799999999999997</v>
      </c>
      <c r="M8" s="17">
        <f>[4]Janeiro!$C$16</f>
        <v>33.4</v>
      </c>
      <c r="N8" s="17">
        <f>[4]Janeiro!$C$17</f>
        <v>31.4</v>
      </c>
      <c r="O8" s="17">
        <f>[4]Janeiro!$C$18</f>
        <v>32.299999999999997</v>
      </c>
      <c r="P8" s="17">
        <f>[4]Janeiro!$C$19</f>
        <v>32.799999999999997</v>
      </c>
      <c r="Q8" s="17">
        <f>[4]Janeiro!$C$20</f>
        <v>32.200000000000003</v>
      </c>
      <c r="R8" s="17">
        <f>[4]Janeiro!$C$21</f>
        <v>31.2</v>
      </c>
      <c r="S8" s="17">
        <f>[4]Janeiro!$C$22</f>
        <v>33.200000000000003</v>
      </c>
      <c r="T8" s="17">
        <f>[4]Janeiro!$C$23</f>
        <v>31.3</v>
      </c>
      <c r="U8" s="17">
        <f>[4]Janeiro!$C$24</f>
        <v>30.3</v>
      </c>
      <c r="V8" s="17">
        <f>[4]Janeiro!$C$25</f>
        <v>30.7</v>
      </c>
      <c r="W8" s="17">
        <f>[4]Janeiro!$C$26</f>
        <v>27.8</v>
      </c>
      <c r="X8" s="17">
        <f>[4]Janeiro!$C$27</f>
        <v>32.700000000000003</v>
      </c>
      <c r="Y8" s="17">
        <f>[4]Janeiro!$C$28</f>
        <v>33.1</v>
      </c>
      <c r="Z8" s="17">
        <f>[4]Janeiro!$C$29</f>
        <v>26.7</v>
      </c>
      <c r="AA8" s="17">
        <f>[4]Janeiro!$C$30</f>
        <v>29.9</v>
      </c>
      <c r="AB8" s="17">
        <f>[4]Janeiro!$C$31</f>
        <v>32.1</v>
      </c>
      <c r="AC8" s="17">
        <f>[4]Janeiro!$C$32</f>
        <v>26.3</v>
      </c>
      <c r="AD8" s="17">
        <f>[4]Janeiro!$C$33</f>
        <v>27.5</v>
      </c>
      <c r="AE8" s="17">
        <f>[4]Janeiro!$C$34</f>
        <v>28</v>
      </c>
      <c r="AF8" s="17">
        <f>[4]Janeiro!$C$35</f>
        <v>28.6</v>
      </c>
      <c r="AG8" s="29">
        <f t="shared" si="1"/>
        <v>36.700000000000003</v>
      </c>
      <c r="AH8" s="31">
        <f t="shared" si="2"/>
        <v>31.638709677419357</v>
      </c>
    </row>
    <row r="9" spans="1:38" ht="17.100000000000001" customHeight="1" x14ac:dyDescent="0.2">
      <c r="A9" s="15" t="s">
        <v>48</v>
      </c>
      <c r="B9" s="17">
        <f>[5]Janeiro!$C$5</f>
        <v>36</v>
      </c>
      <c r="C9" s="17">
        <f>[5]Janeiro!$C$6</f>
        <v>36</v>
      </c>
      <c r="D9" s="17">
        <f>[5]Janeiro!$C$7</f>
        <v>32.200000000000003</v>
      </c>
      <c r="E9" s="17">
        <f>[5]Janeiro!$C$8</f>
        <v>34.799999999999997</v>
      </c>
      <c r="F9" s="17">
        <f>[5]Janeiro!$C$9</f>
        <v>35.700000000000003</v>
      </c>
      <c r="G9" s="17">
        <f>[5]Janeiro!$C$10</f>
        <v>33</v>
      </c>
      <c r="H9" s="17">
        <f>[5]Janeiro!$C$11</f>
        <v>35.299999999999997</v>
      </c>
      <c r="I9" s="17">
        <f>[5]Janeiro!$C$12</f>
        <v>37.200000000000003</v>
      </c>
      <c r="J9" s="17">
        <f>[5]Janeiro!$C$13</f>
        <v>37.299999999999997</v>
      </c>
      <c r="K9" s="17">
        <f>[5]Janeiro!$C$14</f>
        <v>37</v>
      </c>
      <c r="L9" s="17">
        <f>[5]Janeiro!$C$15</f>
        <v>37</v>
      </c>
      <c r="M9" s="17">
        <f>[5]Janeiro!$C$16</f>
        <v>33.9</v>
      </c>
      <c r="N9" s="17">
        <f>[5]Janeiro!$C$17</f>
        <v>35</v>
      </c>
      <c r="O9" s="17">
        <f>[5]Janeiro!$C$18</f>
        <v>36.4</v>
      </c>
      <c r="P9" s="17">
        <f>[5]Janeiro!$C$19</f>
        <v>36.1</v>
      </c>
      <c r="Q9" s="17">
        <f>[5]Janeiro!$C$20</f>
        <v>36.4</v>
      </c>
      <c r="R9" s="17">
        <f>[5]Janeiro!$C$21</f>
        <v>34.5</v>
      </c>
      <c r="S9" s="17">
        <f>[5]Janeiro!$C$22</f>
        <v>34.6</v>
      </c>
      <c r="T9" s="17">
        <f>[5]Janeiro!$C$23</f>
        <v>35.799999999999997</v>
      </c>
      <c r="U9" s="17">
        <f>[5]Janeiro!$C$24</f>
        <v>35.6</v>
      </c>
      <c r="V9" s="17">
        <f>[5]Janeiro!$C$25</f>
        <v>35.1</v>
      </c>
      <c r="W9" s="17">
        <f>[5]Janeiro!$C$26</f>
        <v>34.6</v>
      </c>
      <c r="X9" s="17">
        <f>[5]Janeiro!$C$27</f>
        <v>33.799999999999997</v>
      </c>
      <c r="Y9" s="17">
        <f>[5]Janeiro!$C$28</f>
        <v>34.1</v>
      </c>
      <c r="Z9" s="17">
        <f>[5]Janeiro!$C$29</f>
        <v>31</v>
      </c>
      <c r="AA9" s="17">
        <f>[5]Janeiro!$C$30</f>
        <v>33.700000000000003</v>
      </c>
      <c r="AB9" s="17">
        <f>[5]Janeiro!$C$31</f>
        <v>30.8</v>
      </c>
      <c r="AC9" s="17">
        <f>[5]Janeiro!$C$32</f>
        <v>34.1</v>
      </c>
      <c r="AD9" s="17">
        <f>[5]Janeiro!$C$33</f>
        <v>32.700000000000003</v>
      </c>
      <c r="AE9" s="17">
        <f>[5]Janeiro!$C$34</f>
        <v>33.700000000000003</v>
      </c>
      <c r="AF9" s="17">
        <f>[5]Janeiro!$C$35</f>
        <v>30</v>
      </c>
      <c r="AG9" s="29">
        <f t="shared" ref="AG9" si="3">MAX(B9:AF9)</f>
        <v>37.299999999999997</v>
      </c>
      <c r="AH9" s="31">
        <f t="shared" ref="AH9" si="4">AVERAGE(B9:AF9)</f>
        <v>34.62580645161291</v>
      </c>
    </row>
    <row r="10" spans="1:38" ht="17.100000000000001" customHeight="1" x14ac:dyDescent="0.2">
      <c r="A10" s="15" t="s">
        <v>2</v>
      </c>
      <c r="B10" s="17">
        <f>[6]Janeiro!$C$5</f>
        <v>31.3</v>
      </c>
      <c r="C10" s="17">
        <f>[6]Janeiro!$C$6</f>
        <v>31.4</v>
      </c>
      <c r="D10" s="17">
        <f>[6]Janeiro!$C$7</f>
        <v>30.9</v>
      </c>
      <c r="E10" s="17">
        <f>[6]Janeiro!$C$8</f>
        <v>32.5</v>
      </c>
      <c r="F10" s="17">
        <f>[6]Janeiro!$C$9</f>
        <v>31.5</v>
      </c>
      <c r="G10" s="17">
        <f>[6]Janeiro!$C$10</f>
        <v>32.1</v>
      </c>
      <c r="H10" s="17">
        <f>[6]Janeiro!$C$11</f>
        <v>33.4</v>
      </c>
      <c r="I10" s="17">
        <f>[6]Janeiro!$C$12</f>
        <v>34.200000000000003</v>
      </c>
      <c r="J10" s="17">
        <f>[6]Janeiro!$C$13</f>
        <v>33</v>
      </c>
      <c r="K10" s="17">
        <f>[6]Janeiro!$C$14</f>
        <v>33.4</v>
      </c>
      <c r="L10" s="17">
        <f>[6]Janeiro!$C$15</f>
        <v>34.6</v>
      </c>
      <c r="M10" s="17">
        <f>[6]Janeiro!$C$16</f>
        <v>29.8</v>
      </c>
      <c r="N10" s="17">
        <f>[6]Janeiro!$C$17</f>
        <v>32.299999999999997</v>
      </c>
      <c r="O10" s="17">
        <f>[6]Janeiro!$C$18</f>
        <v>32.799999999999997</v>
      </c>
      <c r="P10" s="17">
        <f>[6]Janeiro!$C$19</f>
        <v>28.9</v>
      </c>
      <c r="Q10" s="17">
        <f>[6]Janeiro!$C$20</f>
        <v>28.4</v>
      </c>
      <c r="R10" s="17">
        <f>[6]Janeiro!$C$21</f>
        <v>30.3</v>
      </c>
      <c r="S10" s="17">
        <f>[6]Janeiro!$C$22</f>
        <v>33</v>
      </c>
      <c r="T10" s="17">
        <f>[6]Janeiro!$C$23</f>
        <v>32.5</v>
      </c>
      <c r="U10" s="17">
        <f>[6]Janeiro!$C$24</f>
        <v>31</v>
      </c>
      <c r="V10" s="17">
        <f>[6]Janeiro!$C$25</f>
        <v>27.7</v>
      </c>
      <c r="W10" s="17">
        <f>[6]Janeiro!$C$26</f>
        <v>29.8</v>
      </c>
      <c r="X10" s="17">
        <f>[6]Janeiro!$C$27</f>
        <v>30.2</v>
      </c>
      <c r="Y10" s="17">
        <f>[6]Janeiro!$C$28</f>
        <v>30.4</v>
      </c>
      <c r="Z10" s="17">
        <f>[6]Janeiro!$C$29</f>
        <v>28.2</v>
      </c>
      <c r="AA10" s="17">
        <f>[6]Janeiro!$C$30</f>
        <v>30.1</v>
      </c>
      <c r="AB10" s="17">
        <f>[6]Janeiro!$C$31</f>
        <v>30.4</v>
      </c>
      <c r="AC10" s="17">
        <f>[6]Janeiro!$C$32</f>
        <v>27.5</v>
      </c>
      <c r="AD10" s="17">
        <f>[6]Janeiro!$C$33</f>
        <v>27.8</v>
      </c>
      <c r="AE10" s="17">
        <f>[6]Janeiro!$C$34</f>
        <v>28.5</v>
      </c>
      <c r="AF10" s="17">
        <f>[6]Janeiro!$C$35</f>
        <v>29.4</v>
      </c>
      <c r="AG10" s="29">
        <f t="shared" si="1"/>
        <v>34.6</v>
      </c>
      <c r="AH10" s="31">
        <f t="shared" si="2"/>
        <v>30.880645161290321</v>
      </c>
    </row>
    <row r="11" spans="1:38" ht="17.100000000000001" customHeight="1" x14ac:dyDescent="0.2">
      <c r="A11" s="15" t="s">
        <v>3</v>
      </c>
      <c r="B11" s="17">
        <f>[7]Janeiro!$C$5</f>
        <v>34.5</v>
      </c>
      <c r="C11" s="17">
        <f>[7]Janeiro!$C$6</f>
        <v>32.299999999999997</v>
      </c>
      <c r="D11" s="17">
        <f>[7]Janeiro!$C$7</f>
        <v>34.200000000000003</v>
      </c>
      <c r="E11" s="17">
        <f>[7]Janeiro!$C$8</f>
        <v>33.1</v>
      </c>
      <c r="F11" s="17">
        <f>[7]Janeiro!$C$9</f>
        <v>34.4</v>
      </c>
      <c r="G11" s="17">
        <f>[7]Janeiro!$C$10</f>
        <v>35.299999999999997</v>
      </c>
      <c r="H11" s="17">
        <f>[7]Janeiro!$C$11</f>
        <v>35.700000000000003</v>
      </c>
      <c r="I11" s="17">
        <f>[7]Janeiro!$C$12</f>
        <v>36.799999999999997</v>
      </c>
      <c r="J11" s="17">
        <f>[7]Janeiro!$C$13</f>
        <v>32.5</v>
      </c>
      <c r="K11" s="17">
        <f>[7]Janeiro!$C$14</f>
        <v>34.299999999999997</v>
      </c>
      <c r="L11" s="17">
        <f>[7]Janeiro!$C$15</f>
        <v>30.1</v>
      </c>
      <c r="M11" s="17">
        <f>[7]Janeiro!$C$16</f>
        <v>30.3</v>
      </c>
      <c r="N11" s="17">
        <f>[7]Janeiro!$C$17</f>
        <v>24.6</v>
      </c>
      <c r="O11" s="17">
        <f>[7]Janeiro!$C$18</f>
        <v>25.9</v>
      </c>
      <c r="P11" s="17">
        <f>[7]Janeiro!$C$19</f>
        <v>28.9</v>
      </c>
      <c r="Q11" s="17">
        <f>[7]Janeiro!$C$20</f>
        <v>30.3</v>
      </c>
      <c r="R11" s="17">
        <f>[7]Janeiro!$C$21</f>
        <v>28</v>
      </c>
      <c r="S11" s="17">
        <f>[7]Janeiro!$C$22</f>
        <v>31.6</v>
      </c>
      <c r="T11" s="17">
        <f>[7]Janeiro!$C$23</f>
        <v>30.8</v>
      </c>
      <c r="U11" s="17">
        <f>[7]Janeiro!$C$24</f>
        <v>30.4</v>
      </c>
      <c r="V11" s="17">
        <f>[7]Janeiro!$C$25</f>
        <v>27</v>
      </c>
      <c r="W11" s="17">
        <f>[7]Janeiro!$C$26</f>
        <v>27.8</v>
      </c>
      <c r="X11" s="17">
        <f>[7]Janeiro!$C$27</f>
        <v>31.6</v>
      </c>
      <c r="Y11" s="17">
        <f>[7]Janeiro!$C$28</f>
        <v>32.299999999999997</v>
      </c>
      <c r="Z11" s="17">
        <f>[7]Janeiro!$C$29</f>
        <v>32.200000000000003</v>
      </c>
      <c r="AA11" s="17">
        <f>[7]Janeiro!$C$30</f>
        <v>29.6</v>
      </c>
      <c r="AB11" s="17">
        <f>[7]Janeiro!$C$31</f>
        <v>28.9</v>
      </c>
      <c r="AC11" s="17">
        <f>[7]Janeiro!$C$32</f>
        <v>31.4</v>
      </c>
      <c r="AD11" s="17">
        <f>[7]Janeiro!$C$33</f>
        <v>29.7</v>
      </c>
      <c r="AE11" s="17">
        <f>[7]Janeiro!$C$34</f>
        <v>32.9</v>
      </c>
      <c r="AF11" s="17">
        <f>[7]Janeiro!$C$35</f>
        <v>27.5</v>
      </c>
      <c r="AG11" s="29">
        <f t="shared" si="1"/>
        <v>36.799999999999997</v>
      </c>
      <c r="AH11" s="31">
        <f t="shared" si="2"/>
        <v>31.125806451612902</v>
      </c>
      <c r="AL11" s="23" t="s">
        <v>54</v>
      </c>
    </row>
    <row r="12" spans="1:38" ht="17.100000000000001" customHeight="1" x14ac:dyDescent="0.2">
      <c r="A12" s="15" t="s">
        <v>4</v>
      </c>
      <c r="B12" s="17">
        <f>[8]Janeiro!$C$5</f>
        <v>24.3</v>
      </c>
      <c r="C12" s="17" t="str">
        <f>[8]Janeiro!$C$6</f>
        <v>*</v>
      </c>
      <c r="D12" s="17">
        <f>[8]Janeiro!$C$7</f>
        <v>26.6</v>
      </c>
      <c r="E12" s="17" t="str">
        <f>[8]Janeiro!$C$8</f>
        <v>*</v>
      </c>
      <c r="F12" s="17" t="str">
        <f>[8]Janeiro!$C$9</f>
        <v>*</v>
      </c>
      <c r="G12" s="17" t="str">
        <f>[8]Janeiro!$C$10</f>
        <v>*</v>
      </c>
      <c r="H12" s="17" t="str">
        <f>[8]Janeiro!$C$11</f>
        <v>*</v>
      </c>
      <c r="I12" s="17" t="str">
        <f>[8]Janeiro!$C$12</f>
        <v>*</v>
      </c>
      <c r="J12" s="17" t="str">
        <f>[8]Janeiro!$C$13</f>
        <v>*</v>
      </c>
      <c r="K12" s="17" t="str">
        <f>[8]Janeiro!$C$14</f>
        <v>*</v>
      </c>
      <c r="L12" s="17">
        <f>[8]Janeiro!$C$15</f>
        <v>27.9</v>
      </c>
      <c r="M12" s="17" t="str">
        <f>[8]Janeiro!$C$16</f>
        <v>*</v>
      </c>
      <c r="N12" s="17" t="str">
        <f>[8]Janeiro!$C$17</f>
        <v>*</v>
      </c>
      <c r="O12" s="17" t="str">
        <f>[8]Janeiro!$C$18</f>
        <v>*</v>
      </c>
      <c r="P12" s="17">
        <f>[8]Janeiro!$C$19</f>
        <v>27.8</v>
      </c>
      <c r="Q12" s="17">
        <f>[8]Janeiro!$C$20</f>
        <v>28</v>
      </c>
      <c r="R12" s="17">
        <f>[8]Janeiro!$C$21</f>
        <v>28.6</v>
      </c>
      <c r="S12" s="17">
        <f>[8]Janeiro!$C$22</f>
        <v>28.2</v>
      </c>
      <c r="T12" s="17">
        <f>[8]Janeiro!$C$23</f>
        <v>27.9</v>
      </c>
      <c r="U12" s="17">
        <f>[8]Janeiro!$C$24</f>
        <v>29</v>
      </c>
      <c r="V12" s="17">
        <f>[8]Janeiro!$C$25</f>
        <v>24.4</v>
      </c>
      <c r="W12" s="17">
        <f>[8]Janeiro!$C$26</f>
        <v>27.7</v>
      </c>
      <c r="X12" s="17">
        <f>[8]Janeiro!$C$27</f>
        <v>26.9</v>
      </c>
      <c r="Y12" s="17">
        <f>[8]Janeiro!$C$28</f>
        <v>29.7</v>
      </c>
      <c r="Z12" s="17">
        <f>[8]Janeiro!$C$29</f>
        <v>28.9</v>
      </c>
      <c r="AA12" s="17">
        <f>[8]Janeiro!$C$30</f>
        <v>28.6</v>
      </c>
      <c r="AB12" s="17">
        <f>[8]Janeiro!$C$31</f>
        <v>27.1</v>
      </c>
      <c r="AC12" s="17">
        <f>[8]Janeiro!$C$32</f>
        <v>25.6</v>
      </c>
      <c r="AD12" s="17">
        <f>[8]Janeiro!$C$33</f>
        <v>25.9</v>
      </c>
      <c r="AE12" s="17">
        <f>[8]Janeiro!$C$34</f>
        <v>27</v>
      </c>
      <c r="AF12" s="17">
        <f>[8]Janeiro!$C$35</f>
        <v>26.7</v>
      </c>
      <c r="AG12" s="29">
        <f t="shared" si="1"/>
        <v>29.7</v>
      </c>
      <c r="AH12" s="31">
        <f t="shared" si="2"/>
        <v>27.339999999999996</v>
      </c>
    </row>
    <row r="13" spans="1:38" ht="17.100000000000001" customHeight="1" x14ac:dyDescent="0.2">
      <c r="A13" s="15" t="s">
        <v>5</v>
      </c>
      <c r="B13" s="17">
        <f>[9]Janeiro!$C$5</f>
        <v>36</v>
      </c>
      <c r="C13" s="17">
        <f>[9]Janeiro!$C$6</f>
        <v>34.4</v>
      </c>
      <c r="D13" s="17">
        <f>[9]Janeiro!$C$7</f>
        <v>34.4</v>
      </c>
      <c r="E13" s="17">
        <f>[9]Janeiro!$C$8</f>
        <v>34.5</v>
      </c>
      <c r="F13" s="17">
        <f>[9]Janeiro!$C$9</f>
        <v>33.200000000000003</v>
      </c>
      <c r="G13" s="17">
        <f>[9]Janeiro!$C$10</f>
        <v>35.200000000000003</v>
      </c>
      <c r="H13" s="17">
        <f>[9]Janeiro!$C$11</f>
        <v>35.1</v>
      </c>
      <c r="I13" s="17">
        <f>[9]Janeiro!$C$12</f>
        <v>36.4</v>
      </c>
      <c r="J13" s="17">
        <f>[9]Janeiro!$C$13</f>
        <v>36.799999999999997</v>
      </c>
      <c r="K13" s="17">
        <f>[9]Janeiro!$C$14</f>
        <v>35.5</v>
      </c>
      <c r="L13" s="17">
        <f>[9]Janeiro!$C$15</f>
        <v>36.700000000000003</v>
      </c>
      <c r="M13" s="17">
        <f>[9]Janeiro!$C$16</f>
        <v>35.6</v>
      </c>
      <c r="N13" s="17">
        <f>[9]Janeiro!$C$17</f>
        <v>34.299999999999997</v>
      </c>
      <c r="O13" s="17">
        <f>[9]Janeiro!$C$18</f>
        <v>35.200000000000003</v>
      </c>
      <c r="P13" s="17">
        <f>[9]Janeiro!$C$19</f>
        <v>34.700000000000003</v>
      </c>
      <c r="Q13" s="17">
        <f>[9]Janeiro!$C$20</f>
        <v>36.1</v>
      </c>
      <c r="R13" s="17">
        <f>[9]Janeiro!$C$21</f>
        <v>35.5</v>
      </c>
      <c r="S13" s="17">
        <f>[9]Janeiro!$C$22</f>
        <v>34</v>
      </c>
      <c r="T13" s="17">
        <f>[9]Janeiro!$C$23</f>
        <v>33.6</v>
      </c>
      <c r="U13" s="17">
        <f>[9]Janeiro!$C$24</f>
        <v>32.200000000000003</v>
      </c>
      <c r="V13" s="17">
        <f>[9]Janeiro!$C$25</f>
        <v>30.6</v>
      </c>
      <c r="W13" s="17">
        <f>[9]Janeiro!$C$26</f>
        <v>32.700000000000003</v>
      </c>
      <c r="X13" s="17">
        <f>[9]Janeiro!$C$27</f>
        <v>33.5</v>
      </c>
      <c r="Y13" s="17">
        <f>[9]Janeiro!$C$28</f>
        <v>32.200000000000003</v>
      </c>
      <c r="Z13" s="17">
        <f>[9]Janeiro!$C$29</f>
        <v>32.9</v>
      </c>
      <c r="AA13" s="17">
        <f>[9]Janeiro!$C$30</f>
        <v>32.5</v>
      </c>
      <c r="AB13" s="17">
        <f>[9]Janeiro!$C$31</f>
        <v>31.8</v>
      </c>
      <c r="AC13" s="17">
        <f>[9]Janeiro!$C$32</f>
        <v>33</v>
      </c>
      <c r="AD13" s="17">
        <f>[9]Janeiro!$C$33</f>
        <v>32.799999999999997</v>
      </c>
      <c r="AE13" s="17">
        <f>[9]Janeiro!$C$34</f>
        <v>33.299999999999997</v>
      </c>
      <c r="AF13" s="17">
        <f>[9]Janeiro!$C$35</f>
        <v>33.799999999999997</v>
      </c>
      <c r="AG13" s="29">
        <f t="shared" si="1"/>
        <v>36.799999999999997</v>
      </c>
      <c r="AH13" s="31">
        <f t="shared" si="2"/>
        <v>34.145161290322584</v>
      </c>
    </row>
    <row r="14" spans="1:38" ht="17.100000000000001" customHeight="1" x14ac:dyDescent="0.2">
      <c r="A14" s="15" t="s">
        <v>50</v>
      </c>
      <c r="B14" s="17">
        <f>[10]Janeiro!$C$5</f>
        <v>30.4</v>
      </c>
      <c r="C14" s="17">
        <f>[10]Janeiro!$C$6</f>
        <v>30.5</v>
      </c>
      <c r="D14" s="17">
        <f>[10]Janeiro!$C$7</f>
        <v>33.200000000000003</v>
      </c>
      <c r="E14" s="17">
        <f>[10]Janeiro!$C$8</f>
        <v>31.7</v>
      </c>
      <c r="F14" s="17">
        <f>[10]Janeiro!$C$9</f>
        <v>31.9</v>
      </c>
      <c r="G14" s="17">
        <f>[10]Janeiro!$C$10</f>
        <v>33.1</v>
      </c>
      <c r="H14" s="17">
        <f>[10]Janeiro!$C$11</f>
        <v>32.6</v>
      </c>
      <c r="I14" s="17">
        <f>[10]Janeiro!$C$12</f>
        <v>33.299999999999997</v>
      </c>
      <c r="J14" s="17">
        <f>[10]Janeiro!$C$13</f>
        <v>28.9</v>
      </c>
      <c r="K14" s="17">
        <f>[10]Janeiro!$C$14</f>
        <v>32</v>
      </c>
      <c r="L14" s="17">
        <f>[10]Janeiro!$C$15</f>
        <v>31.3</v>
      </c>
      <c r="M14" s="17">
        <f>[10]Janeiro!$C$16</f>
        <v>28.2</v>
      </c>
      <c r="N14" s="17">
        <f>[10]Janeiro!$C$17</f>
        <v>29.5</v>
      </c>
      <c r="O14" s="17">
        <f>[10]Janeiro!$C$18</f>
        <v>27.3</v>
      </c>
      <c r="P14" s="17">
        <f>[10]Janeiro!$C$19</f>
        <v>28</v>
      </c>
      <c r="Q14" s="17">
        <f>[10]Janeiro!$C$20</f>
        <v>28.4</v>
      </c>
      <c r="R14" s="17">
        <f>[10]Janeiro!$C$21</f>
        <v>27.7</v>
      </c>
      <c r="S14" s="17">
        <f>[10]Janeiro!$C$22</f>
        <v>31.1</v>
      </c>
      <c r="T14" s="17">
        <f>[10]Janeiro!$C$23</f>
        <v>29.6</v>
      </c>
      <c r="U14" s="17">
        <f>[10]Janeiro!$C$24</f>
        <v>30.3</v>
      </c>
      <c r="V14" s="17">
        <f>[10]Janeiro!$C$25</f>
        <v>26.5</v>
      </c>
      <c r="W14" s="17">
        <f>[10]Janeiro!$C$26</f>
        <v>28.3</v>
      </c>
      <c r="X14" s="17">
        <f>[10]Janeiro!$C$27</f>
        <v>29.6</v>
      </c>
      <c r="Y14" s="17">
        <f>[10]Janeiro!$C$28</f>
        <v>30.4</v>
      </c>
      <c r="Z14" s="17">
        <f>[10]Janeiro!$C$29</f>
        <v>29</v>
      </c>
      <c r="AA14" s="17">
        <f>[10]Janeiro!$C$30</f>
        <v>29.9</v>
      </c>
      <c r="AB14" s="17">
        <f>[10]Janeiro!$C$31</f>
        <v>27.5</v>
      </c>
      <c r="AC14" s="17">
        <f>[10]Janeiro!$C$32</f>
        <v>27.5</v>
      </c>
      <c r="AD14" s="17">
        <f>[10]Janeiro!$C$33</f>
        <v>25.9</v>
      </c>
      <c r="AE14" s="17">
        <f>[10]Janeiro!$C$34</f>
        <v>27.8</v>
      </c>
      <c r="AF14" s="17">
        <f>[10]Janeiro!$C$35</f>
        <v>29</v>
      </c>
      <c r="AG14" s="29">
        <f>MAX(B14:AF14)</f>
        <v>33.299999999999997</v>
      </c>
      <c r="AH14" s="31">
        <f>AVERAGE(B14:AF14)</f>
        <v>29.690322580645155</v>
      </c>
    </row>
    <row r="15" spans="1:38" ht="17.100000000000001" customHeight="1" x14ac:dyDescent="0.2">
      <c r="A15" s="15" t="s">
        <v>6</v>
      </c>
      <c r="B15" s="17">
        <f>[11]Janeiro!$C$5</f>
        <v>33</v>
      </c>
      <c r="C15" s="17">
        <f>[11]Janeiro!$C$6</f>
        <v>33</v>
      </c>
      <c r="D15" s="17">
        <f>[11]Janeiro!$C$7</f>
        <v>35.6</v>
      </c>
      <c r="E15" s="17">
        <f>[11]Janeiro!$C$8</f>
        <v>34.200000000000003</v>
      </c>
      <c r="F15" s="17">
        <f>[11]Janeiro!$C$9</f>
        <v>33.799999999999997</v>
      </c>
      <c r="G15" s="17">
        <f>[11]Janeiro!$C$10</f>
        <v>35.1</v>
      </c>
      <c r="H15" s="17">
        <f>[11]Janeiro!$C$11</f>
        <v>35.700000000000003</v>
      </c>
      <c r="I15" s="17">
        <f>[11]Janeiro!$C$12</f>
        <v>36.4</v>
      </c>
      <c r="J15" s="17">
        <f>[11]Janeiro!$C$13</f>
        <v>35.200000000000003</v>
      </c>
      <c r="K15" s="17">
        <f>[11]Janeiro!$C$14</f>
        <v>36.1</v>
      </c>
      <c r="L15" s="17">
        <f>[11]Janeiro!$C$15</f>
        <v>36.4</v>
      </c>
      <c r="M15" s="17">
        <f>[11]Janeiro!$C$16</f>
        <v>31</v>
      </c>
      <c r="N15" s="17">
        <f>[11]Janeiro!$C$17</f>
        <v>33.5</v>
      </c>
      <c r="O15" s="17">
        <f>[11]Janeiro!$C$18</f>
        <v>32.200000000000003</v>
      </c>
      <c r="P15" s="17">
        <f>[11]Janeiro!$C$19</f>
        <v>31.7</v>
      </c>
      <c r="Q15" s="17">
        <f>[11]Janeiro!$C$20</f>
        <v>32.299999999999997</v>
      </c>
      <c r="R15" s="17">
        <f>[11]Janeiro!$C$21</f>
        <v>32.4</v>
      </c>
      <c r="S15" s="17">
        <f>[11]Janeiro!$C$22</f>
        <v>31</v>
      </c>
      <c r="T15" s="17">
        <f>[11]Janeiro!$C$23</f>
        <v>33.299999999999997</v>
      </c>
      <c r="U15" s="17">
        <f>[11]Janeiro!$C$24</f>
        <v>29.5</v>
      </c>
      <c r="V15" s="17">
        <f>[11]Janeiro!$C$25</f>
        <v>28.8</v>
      </c>
      <c r="W15" s="17">
        <f>[11]Janeiro!$C$26</f>
        <v>32.200000000000003</v>
      </c>
      <c r="X15" s="17">
        <f>[11]Janeiro!$C$27</f>
        <v>32</v>
      </c>
      <c r="Y15" s="17">
        <f>[11]Janeiro!$C$28</f>
        <v>33.200000000000003</v>
      </c>
      <c r="Z15" s="17">
        <f>[11]Janeiro!$C$29</f>
        <v>29.6</v>
      </c>
      <c r="AA15" s="17">
        <f>[11]Janeiro!$C$30</f>
        <v>29</v>
      </c>
      <c r="AB15" s="17">
        <f>[11]Janeiro!$C$31</f>
        <v>30.2</v>
      </c>
      <c r="AC15" s="17">
        <f>[11]Janeiro!$C$32</f>
        <v>30.9</v>
      </c>
      <c r="AD15" s="17">
        <f>[11]Janeiro!$C$33</f>
        <v>30.3</v>
      </c>
      <c r="AE15" s="17">
        <f>[11]Janeiro!$C$34</f>
        <v>30.5</v>
      </c>
      <c r="AF15" s="17">
        <f>[11]Janeiro!$C$35</f>
        <v>28.3</v>
      </c>
      <c r="AG15" s="29">
        <f t="shared" si="1"/>
        <v>36.4</v>
      </c>
      <c r="AH15" s="31">
        <f t="shared" si="2"/>
        <v>32.464516129032255</v>
      </c>
    </row>
    <row r="16" spans="1:38" ht="17.100000000000001" customHeight="1" x14ac:dyDescent="0.2">
      <c r="A16" s="15" t="s">
        <v>7</v>
      </c>
      <c r="B16" s="17">
        <f>[12]Janeiro!$C$5</f>
        <v>31.6</v>
      </c>
      <c r="C16" s="17">
        <f>[12]Janeiro!$C$6</f>
        <v>33.299999999999997</v>
      </c>
      <c r="D16" s="17">
        <f>[12]Janeiro!$C$7</f>
        <v>30.5</v>
      </c>
      <c r="E16" s="17">
        <f>[12]Janeiro!$C$8</f>
        <v>32.6</v>
      </c>
      <c r="F16" s="17">
        <f>[12]Janeiro!$C$9</f>
        <v>30.1</v>
      </c>
      <c r="G16" s="17">
        <f>[12]Janeiro!$C$10</f>
        <v>32.1</v>
      </c>
      <c r="H16" s="17">
        <f>[12]Janeiro!$C$11</f>
        <v>32.200000000000003</v>
      </c>
      <c r="I16" s="17">
        <f>[12]Janeiro!$C$12</f>
        <v>33.6</v>
      </c>
      <c r="J16" s="17">
        <f>[12]Janeiro!$C$13</f>
        <v>33.9</v>
      </c>
      <c r="K16" s="17">
        <f>[12]Janeiro!$C$14</f>
        <v>34.4</v>
      </c>
      <c r="L16" s="17">
        <f>[12]Janeiro!$C$15</f>
        <v>34.4</v>
      </c>
      <c r="M16" s="17">
        <f>[12]Janeiro!$C$16</f>
        <v>32.200000000000003</v>
      </c>
      <c r="N16" s="17">
        <f>[12]Janeiro!$C$17</f>
        <v>32</v>
      </c>
      <c r="O16" s="17">
        <f>[12]Janeiro!$C$18</f>
        <v>33.6</v>
      </c>
      <c r="P16" s="17">
        <f>[12]Janeiro!$C$19</f>
        <v>33.700000000000003</v>
      </c>
      <c r="Q16" s="17">
        <f>[12]Janeiro!$C$20</f>
        <v>33.200000000000003</v>
      </c>
      <c r="R16" s="17">
        <f>[12]Janeiro!$C$21</f>
        <v>32</v>
      </c>
      <c r="S16" s="17">
        <f>[12]Janeiro!$C$22</f>
        <v>33.4</v>
      </c>
      <c r="T16" s="17">
        <f>[12]Janeiro!$C$23</f>
        <v>33.200000000000003</v>
      </c>
      <c r="U16" s="17">
        <f>[12]Janeiro!$C$24</f>
        <v>30.3</v>
      </c>
      <c r="V16" s="17">
        <f>[12]Janeiro!$C$25</f>
        <v>31.4</v>
      </c>
      <c r="W16" s="17">
        <f>[12]Janeiro!$C$26</f>
        <v>31.6</v>
      </c>
      <c r="X16" s="17">
        <f>[12]Janeiro!$C$27</f>
        <v>30.6</v>
      </c>
      <c r="Y16" s="17">
        <f>[12]Janeiro!$C$28</f>
        <v>31.6</v>
      </c>
      <c r="Z16" s="17">
        <f>[12]Janeiro!$C$29</f>
        <v>28</v>
      </c>
      <c r="AA16" s="17">
        <f>[12]Janeiro!$C$30</f>
        <v>32.4</v>
      </c>
      <c r="AB16" s="17">
        <f>[12]Janeiro!$C$31</f>
        <v>30.8</v>
      </c>
      <c r="AC16" s="17">
        <f>[12]Janeiro!$C$32</f>
        <v>31.4</v>
      </c>
      <c r="AD16" s="17">
        <f>[12]Janeiro!$C$33</f>
        <v>30</v>
      </c>
      <c r="AE16" s="17">
        <f>[12]Janeiro!$C$34</f>
        <v>28.6</v>
      </c>
      <c r="AF16" s="17">
        <f>[12]Janeiro!$C$35</f>
        <v>30.1</v>
      </c>
      <c r="AG16" s="29">
        <f t="shared" si="1"/>
        <v>34.4</v>
      </c>
      <c r="AH16" s="31">
        <f t="shared" si="2"/>
        <v>31.896774193548385</v>
      </c>
    </row>
    <row r="17" spans="1:36" ht="17.100000000000001" customHeight="1" x14ac:dyDescent="0.2">
      <c r="A17" s="15" t="s">
        <v>8</v>
      </c>
      <c r="B17" s="17">
        <f>[13]Janeiro!$C$5</f>
        <v>32.700000000000003</v>
      </c>
      <c r="C17" s="17">
        <f>[13]Janeiro!$C$6</f>
        <v>34.299999999999997</v>
      </c>
      <c r="D17" s="17">
        <f>[13]Janeiro!$C$7</f>
        <v>32.700000000000003</v>
      </c>
      <c r="E17" s="17">
        <f>[13]Janeiro!$C$8</f>
        <v>34.1</v>
      </c>
      <c r="F17" s="17">
        <f>[13]Janeiro!$C$9</f>
        <v>31.7</v>
      </c>
      <c r="G17" s="17">
        <f>[13]Janeiro!$C$10</f>
        <v>31.8</v>
      </c>
      <c r="H17" s="17">
        <f>[13]Janeiro!$C$11</f>
        <v>33.4</v>
      </c>
      <c r="I17" s="17">
        <f>[13]Janeiro!$C$12</f>
        <v>34.9</v>
      </c>
      <c r="J17" s="17">
        <f>[13]Janeiro!$C$13</f>
        <v>35.700000000000003</v>
      </c>
      <c r="K17" s="17">
        <f>[13]Janeiro!$C$14</f>
        <v>35.200000000000003</v>
      </c>
      <c r="L17" s="17">
        <f>[13]Janeiro!$C$15</f>
        <v>33.9</v>
      </c>
      <c r="M17" s="17">
        <f>[13]Janeiro!$C$16</f>
        <v>33.6</v>
      </c>
      <c r="N17" s="17">
        <f>[13]Janeiro!$C$17</f>
        <v>32.700000000000003</v>
      </c>
      <c r="O17" s="17">
        <f>[13]Janeiro!$C$18</f>
        <v>34.4</v>
      </c>
      <c r="P17" s="17">
        <f>[13]Janeiro!$C$19</f>
        <v>34.1</v>
      </c>
      <c r="Q17" s="17">
        <f>[13]Janeiro!$C$20</f>
        <v>34.200000000000003</v>
      </c>
      <c r="R17" s="17">
        <f>[13]Janeiro!$C$21</f>
        <v>33.4</v>
      </c>
      <c r="S17" s="17">
        <f>[13]Janeiro!$C$22</f>
        <v>33.1</v>
      </c>
      <c r="T17" s="17">
        <f>[13]Janeiro!$C$23</f>
        <v>32.6</v>
      </c>
      <c r="U17" s="17">
        <f>[13]Janeiro!$C$24</f>
        <v>31.1</v>
      </c>
      <c r="V17" s="17">
        <f>[13]Janeiro!$C$25</f>
        <v>32.5</v>
      </c>
      <c r="W17" s="17">
        <f>[13]Janeiro!$C$26</f>
        <v>33.299999999999997</v>
      </c>
      <c r="X17" s="17">
        <f>[13]Janeiro!$C$27</f>
        <v>32.5</v>
      </c>
      <c r="Y17" s="17">
        <f>[13]Janeiro!$C$28</f>
        <v>34</v>
      </c>
      <c r="Z17" s="17">
        <f>[13]Janeiro!$C$29</f>
        <v>31.5</v>
      </c>
      <c r="AA17" s="17">
        <f>[13]Janeiro!$C$30</f>
        <v>30.9</v>
      </c>
      <c r="AB17" s="17">
        <f>[13]Janeiro!$C$31</f>
        <v>30.8</v>
      </c>
      <c r="AC17" s="17">
        <f>[13]Janeiro!$C$32</f>
        <v>30.7</v>
      </c>
      <c r="AD17" s="17">
        <f>[13]Janeiro!$C$33</f>
        <v>31.5</v>
      </c>
      <c r="AE17" s="17">
        <f>[13]Janeiro!$C$34</f>
        <v>30.7</v>
      </c>
      <c r="AF17" s="17">
        <f>[13]Janeiro!$C$35</f>
        <v>30.1</v>
      </c>
      <c r="AG17" s="29">
        <f>MAX(B17:AF17)</f>
        <v>35.700000000000003</v>
      </c>
      <c r="AH17" s="31">
        <f>AVERAGE(B17:AF17)</f>
        <v>32.841935483870969</v>
      </c>
    </row>
    <row r="18" spans="1:36" ht="17.100000000000001" customHeight="1" x14ac:dyDescent="0.2">
      <c r="A18" s="15" t="s">
        <v>9</v>
      </c>
      <c r="B18" s="17">
        <f>[14]Janeiro!$C$5</f>
        <v>33.799999999999997</v>
      </c>
      <c r="C18" s="17">
        <f>[14]Janeiro!$C$6</f>
        <v>33.200000000000003</v>
      </c>
      <c r="D18" s="17">
        <f>[14]Janeiro!$C$7</f>
        <v>31.6</v>
      </c>
      <c r="E18" s="17">
        <f>[14]Janeiro!$C$8</f>
        <v>34.799999999999997</v>
      </c>
      <c r="F18" s="17">
        <f>[14]Janeiro!$C$9</f>
        <v>31.7</v>
      </c>
      <c r="G18" s="17">
        <f>[14]Janeiro!$C$10</f>
        <v>32.799999999999997</v>
      </c>
      <c r="H18" s="17">
        <f>[14]Janeiro!$C$11</f>
        <v>33.5</v>
      </c>
      <c r="I18" s="17">
        <f>[14]Janeiro!$C$12</f>
        <v>35.9</v>
      </c>
      <c r="J18" s="17">
        <f>[14]Janeiro!$C$13</f>
        <v>34.6</v>
      </c>
      <c r="K18" s="17">
        <f>[14]Janeiro!$C$14</f>
        <v>34.6</v>
      </c>
      <c r="L18" s="17">
        <f>[14]Janeiro!$C$15</f>
        <v>35.1</v>
      </c>
      <c r="M18" s="17">
        <f>[14]Janeiro!$C$16</f>
        <v>34.5</v>
      </c>
      <c r="N18" s="17">
        <f>[14]Janeiro!$C$17</f>
        <v>32.700000000000003</v>
      </c>
      <c r="O18" s="17">
        <f>[14]Janeiro!$C$18</f>
        <v>33.799999999999997</v>
      </c>
      <c r="P18" s="17">
        <f>[14]Janeiro!$C$19</f>
        <v>34</v>
      </c>
      <c r="Q18" s="17">
        <f>[14]Janeiro!$C$20</f>
        <v>31.1</v>
      </c>
      <c r="R18" s="17">
        <f>[14]Janeiro!$C$21</f>
        <v>33.799999999999997</v>
      </c>
      <c r="S18" s="17">
        <f>[14]Janeiro!$C$22</f>
        <v>34.1</v>
      </c>
      <c r="T18" s="17">
        <f>[14]Janeiro!$C$23</f>
        <v>32</v>
      </c>
      <c r="U18" s="17">
        <f>[14]Janeiro!$C$24</f>
        <v>31.9</v>
      </c>
      <c r="V18" s="17">
        <f>[14]Janeiro!$C$25</f>
        <v>32.6</v>
      </c>
      <c r="W18" s="17">
        <f>[14]Janeiro!$C$26</f>
        <v>31.8</v>
      </c>
      <c r="X18" s="17">
        <f>[14]Janeiro!$C$27</f>
        <v>32</v>
      </c>
      <c r="Y18" s="17">
        <f>[14]Janeiro!$C$28</f>
        <v>33.299999999999997</v>
      </c>
      <c r="Z18" s="17">
        <f>[14]Janeiro!$C$29</f>
        <v>26.4</v>
      </c>
      <c r="AA18" s="17">
        <f>[14]Janeiro!$C$30</f>
        <v>32.5</v>
      </c>
      <c r="AB18" s="17">
        <f>[14]Janeiro!$C$31</f>
        <v>31.2</v>
      </c>
      <c r="AC18" s="17">
        <f>[14]Janeiro!$C$32</f>
        <v>29.6</v>
      </c>
      <c r="AD18" s="17">
        <f>[14]Janeiro!$C$33</f>
        <v>30.5</v>
      </c>
      <c r="AE18" s="17">
        <f>[14]Janeiro!$C$34</f>
        <v>29.1</v>
      </c>
      <c r="AF18" s="17">
        <f>[14]Janeiro!$C$35</f>
        <v>30.8</v>
      </c>
      <c r="AG18" s="29">
        <f>MAX(B18:AF18)</f>
        <v>35.9</v>
      </c>
      <c r="AH18" s="31">
        <f>AVERAGE(B18:AF18)</f>
        <v>32.558064516129029</v>
      </c>
    </row>
    <row r="19" spans="1:36" ht="17.100000000000001" customHeight="1" x14ac:dyDescent="0.2">
      <c r="A19" s="15" t="s">
        <v>49</v>
      </c>
      <c r="B19" s="17">
        <f>[15]Janeiro!$C$5</f>
        <v>33.4</v>
      </c>
      <c r="C19" s="17">
        <f>[15]Janeiro!$C$6</f>
        <v>34.200000000000003</v>
      </c>
      <c r="D19" s="17">
        <f>[15]Janeiro!$C$7</f>
        <v>31.9</v>
      </c>
      <c r="E19" s="17">
        <f>[15]Janeiro!$C$8</f>
        <v>33.799999999999997</v>
      </c>
      <c r="F19" s="17">
        <f>[15]Janeiro!$C$9</f>
        <v>33.1</v>
      </c>
      <c r="G19" s="17">
        <f>[15]Janeiro!$C$10</f>
        <v>34.1</v>
      </c>
      <c r="H19" s="17">
        <f>[15]Janeiro!$C$11</f>
        <v>34.6</v>
      </c>
      <c r="I19" s="17">
        <f>[15]Janeiro!$C$12</f>
        <v>36.4</v>
      </c>
      <c r="J19" s="17">
        <f>[15]Janeiro!$C$13</f>
        <v>35.799999999999997</v>
      </c>
      <c r="K19" s="17">
        <f>[15]Janeiro!$C$14</f>
        <v>36.9</v>
      </c>
      <c r="L19" s="17">
        <f>[15]Janeiro!$C$15</f>
        <v>36.4</v>
      </c>
      <c r="M19" s="17">
        <f>[15]Janeiro!$C$16</f>
        <v>30.1</v>
      </c>
      <c r="N19" s="17">
        <f>[15]Janeiro!$C$17</f>
        <v>34.200000000000003</v>
      </c>
      <c r="O19" s="17">
        <f>[15]Janeiro!$C$18</f>
        <v>35.6</v>
      </c>
      <c r="P19" s="17">
        <f>[15]Janeiro!$C$19</f>
        <v>34.5</v>
      </c>
      <c r="Q19" s="17">
        <f>[15]Janeiro!$C$20</f>
        <v>33.9</v>
      </c>
      <c r="R19" s="17">
        <f>[15]Janeiro!$C$21</f>
        <v>34.700000000000003</v>
      </c>
      <c r="S19" s="17">
        <f>[15]Janeiro!$C$22</f>
        <v>35.6</v>
      </c>
      <c r="T19" s="17">
        <f>[15]Janeiro!$C$23</f>
        <v>35.4</v>
      </c>
      <c r="U19" s="17">
        <f>[15]Janeiro!$C$24</f>
        <v>33</v>
      </c>
      <c r="V19" s="17">
        <f>[15]Janeiro!$C$25</f>
        <v>33.200000000000003</v>
      </c>
      <c r="W19" s="17">
        <f>[15]Janeiro!$C$26</f>
        <v>32.200000000000003</v>
      </c>
      <c r="X19" s="17">
        <f>[15]Janeiro!$C$27</f>
        <v>33.5</v>
      </c>
      <c r="Y19" s="17">
        <f>[15]Janeiro!$C$28</f>
        <v>32.6</v>
      </c>
      <c r="Z19" s="17">
        <f>[15]Janeiro!$C$29</f>
        <v>31.2</v>
      </c>
      <c r="AA19" s="17">
        <f>[15]Janeiro!$C$30</f>
        <v>33.799999999999997</v>
      </c>
      <c r="AB19" s="17">
        <f>[15]Janeiro!$C$31</f>
        <v>31.8</v>
      </c>
      <c r="AC19" s="17">
        <f>[15]Janeiro!$C$32</f>
        <v>34.299999999999997</v>
      </c>
      <c r="AD19" s="17">
        <f>[15]Janeiro!$C$33</f>
        <v>29.4</v>
      </c>
      <c r="AE19" s="17">
        <f>[15]Janeiro!$C$34</f>
        <v>30.6</v>
      </c>
      <c r="AF19" s="17">
        <f>[15]Janeiro!$C$35</f>
        <v>30.2</v>
      </c>
      <c r="AG19" s="29">
        <f>MAX(B19:AF19)</f>
        <v>36.9</v>
      </c>
      <c r="AH19" s="31">
        <f>AVERAGE(B19:AF19)</f>
        <v>33.561290322580646</v>
      </c>
    </row>
    <row r="20" spans="1:36" ht="17.100000000000001" customHeight="1" x14ac:dyDescent="0.2">
      <c r="A20" s="15" t="s">
        <v>10</v>
      </c>
      <c r="B20" s="17">
        <f>[16]Janeiro!$C$5</f>
        <v>33.5</v>
      </c>
      <c r="C20" s="17">
        <f>[16]Janeiro!$C$6</f>
        <v>34.5</v>
      </c>
      <c r="D20" s="17">
        <f>[16]Janeiro!$C$7</f>
        <v>31.4</v>
      </c>
      <c r="E20" s="17">
        <f>[16]Janeiro!$C$8</f>
        <v>34</v>
      </c>
      <c r="F20" s="17">
        <f>[16]Janeiro!$C$9</f>
        <v>30.7</v>
      </c>
      <c r="G20" s="17">
        <f>[16]Janeiro!$C$10</f>
        <v>31.6</v>
      </c>
      <c r="H20" s="17">
        <f>[16]Janeiro!$C$11</f>
        <v>33.1</v>
      </c>
      <c r="I20" s="17">
        <f>[16]Janeiro!$C$12</f>
        <v>35.200000000000003</v>
      </c>
      <c r="J20" s="17">
        <f>[16]Janeiro!$C$13</f>
        <v>34.6</v>
      </c>
      <c r="K20" s="17">
        <f>[16]Janeiro!$C$14</f>
        <v>34.9</v>
      </c>
      <c r="L20" s="17">
        <f>[16]Janeiro!$C$15</f>
        <v>35</v>
      </c>
      <c r="M20" s="17">
        <f>[16]Janeiro!$C$16</f>
        <v>34.6</v>
      </c>
      <c r="N20" s="17">
        <f>[16]Janeiro!$C$17</f>
        <v>33.299999999999997</v>
      </c>
      <c r="O20" s="17">
        <f>[16]Janeiro!$C$18</f>
        <v>35.6</v>
      </c>
      <c r="P20" s="17">
        <f>[16]Janeiro!$C$19</f>
        <v>34.200000000000003</v>
      </c>
      <c r="Q20" s="17">
        <f>[16]Janeiro!$C$20</f>
        <v>34</v>
      </c>
      <c r="R20" s="17">
        <f>[16]Janeiro!$C$21</f>
        <v>33.9</v>
      </c>
      <c r="S20" s="17">
        <f>[16]Janeiro!$C$22</f>
        <v>34.9</v>
      </c>
      <c r="T20" s="17">
        <f>[16]Janeiro!$C$23</f>
        <v>34.6</v>
      </c>
      <c r="U20" s="17">
        <f>[16]Janeiro!$C$24</f>
        <v>32.700000000000003</v>
      </c>
      <c r="V20" s="17">
        <f>[16]Janeiro!$C$25</f>
        <v>33.299999999999997</v>
      </c>
      <c r="W20" s="17">
        <f>[16]Janeiro!$C$26</f>
        <v>32.799999999999997</v>
      </c>
      <c r="X20" s="17">
        <f>[16]Janeiro!$C$27</f>
        <v>31.8</v>
      </c>
      <c r="Y20" s="17">
        <f>[16]Janeiro!$C$28</f>
        <v>32.6</v>
      </c>
      <c r="Z20" s="17">
        <f>[16]Janeiro!$C$29</f>
        <v>31.7</v>
      </c>
      <c r="AA20" s="17">
        <f>[16]Janeiro!$C$30</f>
        <v>32.1</v>
      </c>
      <c r="AB20" s="17">
        <f>[16]Janeiro!$C$31</f>
        <v>31.7</v>
      </c>
      <c r="AC20" s="17">
        <f>[16]Janeiro!$C$32</f>
        <v>31</v>
      </c>
      <c r="AD20" s="17">
        <f>[16]Janeiro!$C$33</f>
        <v>31.8</v>
      </c>
      <c r="AE20" s="17">
        <f>[16]Janeiro!$C$34</f>
        <v>31.5</v>
      </c>
      <c r="AF20" s="17">
        <f>[16]Janeiro!$C$35</f>
        <v>31.8</v>
      </c>
      <c r="AG20" s="29">
        <f t="shared" ref="AG20:AG30" si="5">MAX(B20:AF20)</f>
        <v>35.6</v>
      </c>
      <c r="AH20" s="31">
        <f t="shared" ref="AH20:AH30" si="6">AVERAGE(B20:AF20)</f>
        <v>33.174193548387102</v>
      </c>
    </row>
    <row r="21" spans="1:36" ht="17.100000000000001" customHeight="1" x14ac:dyDescent="0.2">
      <c r="A21" s="15" t="s">
        <v>11</v>
      </c>
      <c r="B21" s="17">
        <f>[17]Janeiro!$C$5</f>
        <v>32.799999999999997</v>
      </c>
      <c r="C21" s="17">
        <f>[17]Janeiro!$C$6</f>
        <v>34.299999999999997</v>
      </c>
      <c r="D21" s="17">
        <f>[17]Janeiro!$C$7</f>
        <v>32.1</v>
      </c>
      <c r="E21" s="17">
        <f>[17]Janeiro!$C$8</f>
        <v>34.299999999999997</v>
      </c>
      <c r="F21" s="17">
        <f>[17]Janeiro!$C$9</f>
        <v>31.9</v>
      </c>
      <c r="G21" s="17">
        <f>[17]Janeiro!$C$10</f>
        <v>33.299999999999997</v>
      </c>
      <c r="H21" s="17">
        <f>[17]Janeiro!$C$11</f>
        <v>33.6</v>
      </c>
      <c r="I21" s="17">
        <f>[17]Janeiro!$C$12</f>
        <v>35.6</v>
      </c>
      <c r="J21" s="17">
        <f>[17]Janeiro!$C$13</f>
        <v>35</v>
      </c>
      <c r="K21" s="17">
        <f>[17]Janeiro!$C$14</f>
        <v>36</v>
      </c>
      <c r="L21" s="17">
        <f>[17]Janeiro!$C$15</f>
        <v>35.5</v>
      </c>
      <c r="M21" s="17">
        <f>[17]Janeiro!$C$16</f>
        <v>33.4</v>
      </c>
      <c r="N21" s="17">
        <f>[17]Janeiro!$C$17</f>
        <v>32.9</v>
      </c>
      <c r="O21" s="17">
        <f>[17]Janeiro!$C$18</f>
        <v>34.700000000000003</v>
      </c>
      <c r="P21" s="17">
        <f>[17]Janeiro!$C$19</f>
        <v>35.299999999999997</v>
      </c>
      <c r="Q21" s="17">
        <f>[17]Janeiro!$C$20</f>
        <v>32.200000000000003</v>
      </c>
      <c r="R21" s="17">
        <f>[17]Janeiro!$C$21</f>
        <v>34</v>
      </c>
      <c r="S21" s="17">
        <f>[17]Janeiro!$C$22</f>
        <v>32.200000000000003</v>
      </c>
      <c r="T21" s="17">
        <f>[17]Janeiro!$C$23</f>
        <v>33.200000000000003</v>
      </c>
      <c r="U21" s="17">
        <f>[17]Janeiro!$C$24</f>
        <v>29.5</v>
      </c>
      <c r="V21" s="17">
        <f>[17]Janeiro!$C$25</f>
        <v>32.700000000000003</v>
      </c>
      <c r="W21" s="17">
        <f>[17]Janeiro!$C$26</f>
        <v>32.5</v>
      </c>
      <c r="X21" s="17">
        <f>[17]Janeiro!$C$27</f>
        <v>30.6</v>
      </c>
      <c r="Y21" s="17">
        <f>[17]Janeiro!$C$28</f>
        <v>32.5</v>
      </c>
      <c r="Z21" s="17">
        <f>[17]Janeiro!$C$29</f>
        <v>28.5</v>
      </c>
      <c r="AA21" s="17">
        <f>[17]Janeiro!$C$30</f>
        <v>32.799999999999997</v>
      </c>
      <c r="AB21" s="17">
        <f>[17]Janeiro!$C$31</f>
        <v>31.1</v>
      </c>
      <c r="AC21" s="17">
        <f>[17]Janeiro!$C$32</f>
        <v>32.5</v>
      </c>
      <c r="AD21" s="17">
        <f>[17]Janeiro!$C$33</f>
        <v>30.9</v>
      </c>
      <c r="AE21" s="17">
        <f>[17]Janeiro!$C$34</f>
        <v>28.7</v>
      </c>
      <c r="AF21" s="17">
        <f>[17]Janeiro!$C$35</f>
        <v>31.1</v>
      </c>
      <c r="AG21" s="29">
        <f t="shared" si="5"/>
        <v>36</v>
      </c>
      <c r="AH21" s="31">
        <f t="shared" si="6"/>
        <v>32.764516129032266</v>
      </c>
    </row>
    <row r="22" spans="1:36" ht="17.100000000000001" customHeight="1" x14ac:dyDescent="0.2">
      <c r="A22" s="15" t="s">
        <v>12</v>
      </c>
      <c r="B22" s="17">
        <f>[18]Janeiro!$C$5</f>
        <v>32.799999999999997</v>
      </c>
      <c r="C22" s="17">
        <f>[18]Janeiro!$C$6</f>
        <v>32.9</v>
      </c>
      <c r="D22" s="17">
        <f>[18]Janeiro!$C$7</f>
        <v>33.200000000000003</v>
      </c>
      <c r="E22" s="17">
        <f>[18]Janeiro!$C$8</f>
        <v>34.5</v>
      </c>
      <c r="F22" s="17">
        <f>[18]Janeiro!$C$9</f>
        <v>31.8</v>
      </c>
      <c r="G22" s="17">
        <f>[18]Janeiro!$C$10</f>
        <v>34.200000000000003</v>
      </c>
      <c r="H22" s="17">
        <f>[18]Janeiro!$C$11</f>
        <v>33.700000000000003</v>
      </c>
      <c r="I22" s="17">
        <f>[18]Janeiro!$C$12</f>
        <v>36.200000000000003</v>
      </c>
      <c r="J22" s="17">
        <f>[18]Janeiro!$C$13</f>
        <v>36.299999999999997</v>
      </c>
      <c r="K22" s="17">
        <f>[18]Janeiro!$C$14</f>
        <v>36.5</v>
      </c>
      <c r="L22" s="17">
        <f>[18]Janeiro!$C$15</f>
        <v>36.700000000000003</v>
      </c>
      <c r="M22" s="17">
        <f>[18]Janeiro!$C$16</f>
        <v>33.1</v>
      </c>
      <c r="N22" s="17">
        <f>[18]Janeiro!$C$17</f>
        <v>33.799999999999997</v>
      </c>
      <c r="O22" s="17">
        <f>[18]Janeiro!$C$18</f>
        <v>35.1</v>
      </c>
      <c r="P22" s="17">
        <f>[18]Janeiro!$C$19</f>
        <v>34.5</v>
      </c>
      <c r="Q22" s="17">
        <f>[18]Janeiro!$C$20</f>
        <v>33.5</v>
      </c>
      <c r="R22" s="17">
        <f>[18]Janeiro!$C$21</f>
        <v>33.4</v>
      </c>
      <c r="S22" s="17">
        <f>[18]Janeiro!$C$22</f>
        <v>34.4</v>
      </c>
      <c r="T22" s="17">
        <f>[18]Janeiro!$C$23</f>
        <v>34.1</v>
      </c>
      <c r="U22" s="17">
        <f>[18]Janeiro!$C$24</f>
        <v>32.1</v>
      </c>
      <c r="V22" s="17">
        <f>[18]Janeiro!$C$25</f>
        <v>31.2</v>
      </c>
      <c r="W22" s="17">
        <f>[18]Janeiro!$C$26</f>
        <v>32.299999999999997</v>
      </c>
      <c r="X22" s="17">
        <f>[18]Janeiro!$C$27</f>
        <v>32.4</v>
      </c>
      <c r="Y22" s="17">
        <f>[18]Janeiro!$C$28</f>
        <v>32</v>
      </c>
      <c r="Z22" s="17">
        <f>[18]Janeiro!$C$29</f>
        <v>31.8</v>
      </c>
      <c r="AA22" s="17">
        <f>[18]Janeiro!$C$30</f>
        <v>32.4</v>
      </c>
      <c r="AB22" s="17">
        <f>[18]Janeiro!$C$31</f>
        <v>31.9</v>
      </c>
      <c r="AC22" s="17">
        <f>[18]Janeiro!$C$32</f>
        <v>33.299999999999997</v>
      </c>
      <c r="AD22" s="17">
        <f>[18]Janeiro!$C$33</f>
        <v>29.7</v>
      </c>
      <c r="AE22" s="17">
        <f>[18]Janeiro!$C$34</f>
        <v>32.299999999999997</v>
      </c>
      <c r="AF22" s="17">
        <f>[18]Janeiro!$C$35</f>
        <v>31.2</v>
      </c>
      <c r="AG22" s="29">
        <f t="shared" si="5"/>
        <v>36.700000000000003</v>
      </c>
      <c r="AH22" s="31">
        <f t="shared" si="6"/>
        <v>33.332258064516118</v>
      </c>
    </row>
    <row r="23" spans="1:36" ht="17.100000000000001" customHeight="1" x14ac:dyDescent="0.2">
      <c r="A23" s="15" t="s">
        <v>13</v>
      </c>
      <c r="B23" s="17">
        <f>[19]Janeiro!$C$5</f>
        <v>34.5</v>
      </c>
      <c r="C23" s="17">
        <f>[19]Janeiro!$C$6</f>
        <v>33.6</v>
      </c>
      <c r="D23" s="17">
        <f>[19]Janeiro!$C$7</f>
        <v>35.299999999999997</v>
      </c>
      <c r="E23" s="17">
        <f>[19]Janeiro!$C$8</f>
        <v>35.299999999999997</v>
      </c>
      <c r="F23" s="17">
        <f>[19]Janeiro!$C$9</f>
        <v>35.200000000000003</v>
      </c>
      <c r="G23" s="17">
        <f>[19]Janeiro!$C$10</f>
        <v>35.4</v>
      </c>
      <c r="H23" s="17">
        <f>[19]Janeiro!$C$11</f>
        <v>35.4</v>
      </c>
      <c r="I23" s="17">
        <f>[19]Janeiro!$C$12</f>
        <v>38.200000000000003</v>
      </c>
      <c r="J23" s="17">
        <f>[19]Janeiro!$C$13</f>
        <v>36.299999999999997</v>
      </c>
      <c r="K23" s="17">
        <f>[19]Janeiro!$C$14</f>
        <v>36.799999999999997</v>
      </c>
      <c r="L23" s="17">
        <f>[19]Janeiro!$C$15</f>
        <v>37</v>
      </c>
      <c r="M23" s="17">
        <f>[19]Janeiro!$C$16</f>
        <v>34.299999999999997</v>
      </c>
      <c r="N23" s="17">
        <f>[19]Janeiro!$C$17</f>
        <v>35.700000000000003</v>
      </c>
      <c r="O23" s="17">
        <f>[19]Janeiro!$C$18</f>
        <v>34.200000000000003</v>
      </c>
      <c r="P23" s="17">
        <f>[19]Janeiro!$C$19</f>
        <v>34.9</v>
      </c>
      <c r="Q23" s="17">
        <f>[19]Janeiro!$C$20</f>
        <v>35.299999999999997</v>
      </c>
      <c r="R23" s="17">
        <f>[19]Janeiro!$C$21</f>
        <v>36.6</v>
      </c>
      <c r="S23" s="17">
        <f>[19]Janeiro!$C$22</f>
        <v>34.4</v>
      </c>
      <c r="T23" s="17">
        <f>[19]Janeiro!$C$23</f>
        <v>33.9</v>
      </c>
      <c r="U23" s="17">
        <f>[19]Janeiro!$C$24</f>
        <v>31.8</v>
      </c>
      <c r="V23" s="17">
        <f>[19]Janeiro!$C$25</f>
        <v>30.8</v>
      </c>
      <c r="W23" s="17">
        <f>[19]Janeiro!$C$26</f>
        <v>33.200000000000003</v>
      </c>
      <c r="X23" s="17">
        <f>[19]Janeiro!$C$27</f>
        <v>33</v>
      </c>
      <c r="Y23" s="17">
        <f>[19]Janeiro!$C$28</f>
        <v>33.200000000000003</v>
      </c>
      <c r="Z23" s="17">
        <f>[19]Janeiro!$C$29</f>
        <v>30.7</v>
      </c>
      <c r="AA23" s="17">
        <f>[19]Janeiro!$C$30</f>
        <v>32.5</v>
      </c>
      <c r="AB23" s="17">
        <f>[19]Janeiro!$C$31</f>
        <v>31.4</v>
      </c>
      <c r="AC23" s="17">
        <f>[19]Janeiro!$C$32</f>
        <v>33.299999999999997</v>
      </c>
      <c r="AD23" s="17">
        <f>[19]Janeiro!$C$33</f>
        <v>30.6</v>
      </c>
      <c r="AE23" s="17">
        <f>[19]Janeiro!$C$34</f>
        <v>32.5</v>
      </c>
      <c r="AF23" s="17">
        <f>[19]Janeiro!$C$35</f>
        <v>33.299999999999997</v>
      </c>
      <c r="AG23" s="29">
        <f t="shared" si="5"/>
        <v>38.200000000000003</v>
      </c>
      <c r="AH23" s="31">
        <f t="shared" si="6"/>
        <v>34.148387096774194</v>
      </c>
    </row>
    <row r="24" spans="1:36" ht="17.100000000000001" customHeight="1" x14ac:dyDescent="0.2">
      <c r="A24" s="15" t="s">
        <v>14</v>
      </c>
      <c r="B24" s="17">
        <f>[20]Janeiro!$C$5</f>
        <v>34.5</v>
      </c>
      <c r="C24" s="17">
        <f>[20]Janeiro!$C$6</f>
        <v>30.9</v>
      </c>
      <c r="D24" s="17">
        <f>[20]Janeiro!$C$7</f>
        <v>35.4</v>
      </c>
      <c r="E24" s="17">
        <f>[20]Janeiro!$C$8</f>
        <v>29.4</v>
      </c>
      <c r="F24" s="17">
        <f>[20]Janeiro!$C$9</f>
        <v>32.4</v>
      </c>
      <c r="G24" s="17">
        <f>[20]Janeiro!$C$10</f>
        <v>35.4</v>
      </c>
      <c r="H24" s="17">
        <f>[20]Janeiro!$C$11</f>
        <v>34.9</v>
      </c>
      <c r="I24" s="17">
        <f>[20]Janeiro!$C$12</f>
        <v>37.6</v>
      </c>
      <c r="J24" s="17">
        <f>[20]Janeiro!$C$13</f>
        <v>33.1</v>
      </c>
      <c r="K24" s="17">
        <f>[20]Janeiro!$C$14</f>
        <v>29.8</v>
      </c>
      <c r="L24" s="17">
        <f>[20]Janeiro!$C$15</f>
        <v>30.3</v>
      </c>
      <c r="M24" s="17">
        <f>[20]Janeiro!$C$16</f>
        <v>31</v>
      </c>
      <c r="N24" s="17">
        <f>[20]Janeiro!$C$17</f>
        <v>29.6</v>
      </c>
      <c r="O24" s="17">
        <f>[20]Janeiro!$C$18</f>
        <v>25.6</v>
      </c>
      <c r="P24" s="17">
        <f>[20]Janeiro!$C$19</f>
        <v>28.8</v>
      </c>
      <c r="Q24" s="17">
        <f>[20]Janeiro!$C$20</f>
        <v>29.3</v>
      </c>
      <c r="R24" s="17">
        <f>[20]Janeiro!$C$21</f>
        <v>28.3</v>
      </c>
      <c r="S24" s="17">
        <f>[20]Janeiro!$C$22</f>
        <v>33.1</v>
      </c>
      <c r="T24" s="17">
        <f>[20]Janeiro!$C$23</f>
        <v>29.6</v>
      </c>
      <c r="U24" s="17">
        <f>[20]Janeiro!$C$24</f>
        <v>28</v>
      </c>
      <c r="V24" s="17">
        <f>[20]Janeiro!$C$25</f>
        <v>26.5</v>
      </c>
      <c r="W24" s="17">
        <f>[20]Janeiro!$C$26</f>
        <v>28.3</v>
      </c>
      <c r="X24" s="17">
        <f>[20]Janeiro!$C$27</f>
        <v>31</v>
      </c>
      <c r="Y24" s="17">
        <f>[20]Janeiro!$C$28</f>
        <v>33.700000000000003</v>
      </c>
      <c r="Z24" s="17">
        <f>[20]Janeiro!$C$29</f>
        <v>27</v>
      </c>
      <c r="AA24" s="17">
        <f>[20]Janeiro!$C$30</f>
        <v>29.8</v>
      </c>
      <c r="AB24" s="17" t="str">
        <f>[20]Janeiro!$C$31</f>
        <v>*</v>
      </c>
      <c r="AC24" s="17">
        <f>[20]Janeiro!$C$32</f>
        <v>32.299999999999997</v>
      </c>
      <c r="AD24" s="17">
        <f>[20]Janeiro!$C$33</f>
        <v>31.4</v>
      </c>
      <c r="AE24" s="17">
        <f>[20]Janeiro!$C$34</f>
        <v>33.4</v>
      </c>
      <c r="AF24" s="17">
        <f>[20]Janeiro!$C$35</f>
        <v>25.3</v>
      </c>
      <c r="AG24" s="29">
        <f t="shared" si="5"/>
        <v>37.6</v>
      </c>
      <c r="AH24" s="31">
        <f t="shared" si="6"/>
        <v>30.856666666666669</v>
      </c>
    </row>
    <row r="25" spans="1:36" ht="17.100000000000001" customHeight="1" x14ac:dyDescent="0.2">
      <c r="A25" s="15" t="s">
        <v>15</v>
      </c>
      <c r="B25" s="17">
        <f>[21]Janeiro!$C$5</f>
        <v>31.3</v>
      </c>
      <c r="C25" s="17">
        <f>[21]Janeiro!$C$6</f>
        <v>31.9</v>
      </c>
      <c r="D25" s="17">
        <f>[21]Janeiro!$C$7</f>
        <v>30.2</v>
      </c>
      <c r="E25" s="17">
        <f>[21]Janeiro!$C$8</f>
        <v>31.9</v>
      </c>
      <c r="F25" s="17">
        <f>[21]Janeiro!$C$9</f>
        <v>31.5</v>
      </c>
      <c r="G25" s="17">
        <f>[21]Janeiro!$C$10</f>
        <v>29</v>
      </c>
      <c r="H25" s="17">
        <f>[21]Janeiro!$C$11</f>
        <v>31.7</v>
      </c>
      <c r="I25" s="17">
        <f>[21]Janeiro!$C$12</f>
        <v>33.1</v>
      </c>
      <c r="J25" s="17">
        <f>[21]Janeiro!$C$13</f>
        <v>33.200000000000003</v>
      </c>
      <c r="K25" s="17">
        <f>[21]Janeiro!$C$14</f>
        <v>33.1</v>
      </c>
      <c r="L25" s="17">
        <f>[21]Janeiro!$C$15</f>
        <v>33.1</v>
      </c>
      <c r="M25" s="17">
        <f>[21]Janeiro!$C$16</f>
        <v>31.7</v>
      </c>
      <c r="N25" s="17">
        <f>[21]Janeiro!$C$17</f>
        <v>30.8</v>
      </c>
      <c r="O25" s="17">
        <f>[21]Janeiro!$C$18</f>
        <v>31.8</v>
      </c>
      <c r="P25" s="17">
        <f>[21]Janeiro!$C$19</f>
        <v>31.8</v>
      </c>
      <c r="Q25" s="17">
        <f>[21]Janeiro!$C$20</f>
        <v>30.5</v>
      </c>
      <c r="R25" s="17">
        <f>[21]Janeiro!$C$21</f>
        <v>31.4</v>
      </c>
      <c r="S25" s="17">
        <f>[21]Janeiro!$C$22</f>
        <v>31</v>
      </c>
      <c r="T25" s="17">
        <f>[21]Janeiro!$C$23</f>
        <v>32.6</v>
      </c>
      <c r="U25" s="17">
        <f>[21]Janeiro!$C$24</f>
        <v>30.8</v>
      </c>
      <c r="V25" s="17">
        <f>[21]Janeiro!$C$25</f>
        <v>31.3</v>
      </c>
      <c r="W25" s="17">
        <f>[21]Janeiro!$C$26</f>
        <v>30.5</v>
      </c>
      <c r="X25" s="17">
        <f>[21]Janeiro!$C$27</f>
        <v>29.1</v>
      </c>
      <c r="Y25" s="17">
        <f>[21]Janeiro!$C$28</f>
        <v>29.9</v>
      </c>
      <c r="Z25" s="17">
        <f>[21]Janeiro!$C$29</f>
        <v>27.9</v>
      </c>
      <c r="AA25" s="17">
        <f>[21]Janeiro!$C$30</f>
        <v>29.3</v>
      </c>
      <c r="AB25" s="17">
        <f>[21]Janeiro!$C$31</f>
        <v>28</v>
      </c>
      <c r="AC25" s="17">
        <f>[21]Janeiro!$C$32</f>
        <v>30.9</v>
      </c>
      <c r="AD25" s="17">
        <f>[21]Janeiro!$C$33</f>
        <v>29.8</v>
      </c>
      <c r="AE25" s="17">
        <f>[21]Janeiro!$C$34</f>
        <v>28.8</v>
      </c>
      <c r="AF25" s="17">
        <f>[21]Janeiro!$C$35</f>
        <v>26.9</v>
      </c>
      <c r="AG25" s="29">
        <f t="shared" si="5"/>
        <v>33.200000000000003</v>
      </c>
      <c r="AH25" s="31">
        <f t="shared" si="6"/>
        <v>30.799999999999994</v>
      </c>
      <c r="AJ25" s="23" t="s">
        <v>54</v>
      </c>
    </row>
    <row r="26" spans="1:36" ht="17.100000000000001" customHeight="1" x14ac:dyDescent="0.2">
      <c r="A26" s="15" t="s">
        <v>16</v>
      </c>
      <c r="B26" s="17">
        <f>[22]Janeiro!$C$5</f>
        <v>38.200000000000003</v>
      </c>
      <c r="C26" s="17">
        <f>[22]Janeiro!$C$6</f>
        <v>37.799999999999997</v>
      </c>
      <c r="D26" s="17">
        <f>[22]Janeiro!$C$7</f>
        <v>34</v>
      </c>
      <c r="E26" s="17">
        <f>[22]Janeiro!$C$8</f>
        <v>36.299999999999997</v>
      </c>
      <c r="F26" s="17">
        <f>[22]Janeiro!$C$9</f>
        <v>37</v>
      </c>
      <c r="G26" s="17">
        <f>[22]Janeiro!$C$10</f>
        <v>36.1</v>
      </c>
      <c r="H26" s="17">
        <f>[22]Janeiro!$C$11</f>
        <v>37.799999999999997</v>
      </c>
      <c r="I26" s="17">
        <f>[22]Janeiro!$C$12</f>
        <v>40</v>
      </c>
      <c r="J26" s="17">
        <f>[22]Janeiro!$C$13</f>
        <v>39.6</v>
      </c>
      <c r="K26" s="17">
        <f>[22]Janeiro!$C$14</f>
        <v>39.799999999999997</v>
      </c>
      <c r="L26" s="17">
        <f>[22]Janeiro!$C$15</f>
        <v>38.200000000000003</v>
      </c>
      <c r="M26" s="17">
        <f>[22]Janeiro!$C$16</f>
        <v>38.1</v>
      </c>
      <c r="N26" s="17">
        <f>[22]Janeiro!$C$17</f>
        <v>38</v>
      </c>
      <c r="O26" s="17">
        <f>[22]Janeiro!$C$18</f>
        <v>40.1</v>
      </c>
      <c r="P26" s="17">
        <f>[22]Janeiro!$C$19</f>
        <v>38.6</v>
      </c>
      <c r="Q26" s="17">
        <f>[22]Janeiro!$C$20</f>
        <v>39.4</v>
      </c>
      <c r="R26" s="17">
        <f>[22]Janeiro!$C$21</f>
        <v>37.299999999999997</v>
      </c>
      <c r="S26" s="17">
        <f>[22]Janeiro!$C$22</f>
        <v>37.299999999999997</v>
      </c>
      <c r="T26" s="17">
        <f>[22]Janeiro!$C$23</f>
        <v>39.5</v>
      </c>
      <c r="U26" s="17">
        <f>[22]Janeiro!$C$24</f>
        <v>38.200000000000003</v>
      </c>
      <c r="V26" s="17">
        <f>[22]Janeiro!$C$25</f>
        <v>37.200000000000003</v>
      </c>
      <c r="W26" s="17">
        <f>[22]Janeiro!$C$26</f>
        <v>36.6</v>
      </c>
      <c r="X26" s="17">
        <f>[22]Janeiro!$C$27</f>
        <v>38.200000000000003</v>
      </c>
      <c r="Y26" s="17">
        <f>[22]Janeiro!$C$28</f>
        <v>35.700000000000003</v>
      </c>
      <c r="Z26" s="17">
        <f>[22]Janeiro!$C$29</f>
        <v>33.6</v>
      </c>
      <c r="AA26" s="17">
        <f>[22]Janeiro!$C$30</f>
        <v>35.299999999999997</v>
      </c>
      <c r="AB26" s="17">
        <f>[22]Janeiro!$C$31</f>
        <v>32.200000000000003</v>
      </c>
      <c r="AC26" s="17">
        <f>[22]Janeiro!$C$32</f>
        <v>35.9</v>
      </c>
      <c r="AD26" s="17">
        <f>[22]Janeiro!$C$33</f>
        <v>37.5</v>
      </c>
      <c r="AE26" s="17">
        <f>[22]Janeiro!$C$34</f>
        <v>37.799999999999997</v>
      </c>
      <c r="AF26" s="17">
        <f>[22]Janeiro!$C$35</f>
        <v>33.9</v>
      </c>
      <c r="AG26" s="29">
        <f t="shared" ref="AG26" si="7">MAX(B26:AF26)</f>
        <v>40.1</v>
      </c>
      <c r="AH26" s="31">
        <f t="shared" ref="AH26" si="8">AVERAGE(B26:AF26)</f>
        <v>37.264516129032266</v>
      </c>
    </row>
    <row r="27" spans="1:36" ht="17.100000000000001" customHeight="1" x14ac:dyDescent="0.2">
      <c r="A27" s="15" t="s">
        <v>17</v>
      </c>
      <c r="B27" s="17">
        <f>[23]Janeiro!$C$5</f>
        <v>32.9</v>
      </c>
      <c r="C27" s="17">
        <f>[23]Janeiro!$C$6</f>
        <v>34</v>
      </c>
      <c r="D27" s="17">
        <f>[23]Janeiro!$C$7</f>
        <v>31.7</v>
      </c>
      <c r="E27" s="17">
        <f>[23]Janeiro!$C$8</f>
        <v>33.799999999999997</v>
      </c>
      <c r="F27" s="17">
        <f>[23]Janeiro!$C$9</f>
        <v>31.9</v>
      </c>
      <c r="G27" s="17">
        <f>[23]Janeiro!$C$10</f>
        <v>34.1</v>
      </c>
      <c r="H27" s="17">
        <f>[23]Janeiro!$C$11</f>
        <v>33.799999999999997</v>
      </c>
      <c r="I27" s="17">
        <f>[23]Janeiro!$C$12</f>
        <v>35.4</v>
      </c>
      <c r="J27" s="17">
        <f>[23]Janeiro!$C$13</f>
        <v>34.6</v>
      </c>
      <c r="K27" s="17">
        <f>[23]Janeiro!$C$14</f>
        <v>34.9</v>
      </c>
      <c r="L27" s="17">
        <f>[23]Janeiro!$C$15</f>
        <v>34.6</v>
      </c>
      <c r="M27" s="17">
        <f>[23]Janeiro!$C$16</f>
        <v>33.9</v>
      </c>
      <c r="N27" s="17">
        <f>[23]Janeiro!$C$17</f>
        <v>31.7</v>
      </c>
      <c r="O27" s="17">
        <f>[23]Janeiro!$C$18</f>
        <v>33.700000000000003</v>
      </c>
      <c r="P27" s="17">
        <f>[23]Janeiro!$C$19</f>
        <v>34.1</v>
      </c>
      <c r="Q27" s="17">
        <f>[23]Janeiro!$C$20</f>
        <v>30.5</v>
      </c>
      <c r="R27" s="17">
        <f>[23]Janeiro!$C$21</f>
        <v>32.5</v>
      </c>
      <c r="S27" s="17">
        <f>[23]Janeiro!$C$22</f>
        <v>33.1</v>
      </c>
      <c r="T27" s="17">
        <f>[23]Janeiro!$C$23</f>
        <v>33.1</v>
      </c>
      <c r="U27" s="17">
        <f>[23]Janeiro!$C$24</f>
        <v>31</v>
      </c>
      <c r="V27" s="17">
        <f>[23]Janeiro!$C$25</f>
        <v>31.9</v>
      </c>
      <c r="W27" s="17">
        <f>[23]Janeiro!$C$26</f>
        <v>31.8</v>
      </c>
      <c r="X27" s="17">
        <f>[23]Janeiro!$C$27</f>
        <v>31</v>
      </c>
      <c r="Y27" s="17">
        <f>[23]Janeiro!$C$28</f>
        <v>32</v>
      </c>
      <c r="Z27" s="17">
        <f>[23]Janeiro!$C$29</f>
        <v>27.7</v>
      </c>
      <c r="AA27" s="17">
        <f>[23]Janeiro!$C$30</f>
        <v>32.4</v>
      </c>
      <c r="AB27" s="17">
        <f>[23]Janeiro!$C$31</f>
        <v>31.3</v>
      </c>
      <c r="AC27" s="17">
        <f>[23]Janeiro!$C$32</f>
        <v>30.7</v>
      </c>
      <c r="AD27" s="17">
        <f>[23]Janeiro!$C$33</f>
        <v>30.5</v>
      </c>
      <c r="AE27" s="17">
        <f>[23]Janeiro!$C$34</f>
        <v>28.8</v>
      </c>
      <c r="AF27" s="17">
        <f>[23]Janeiro!$C$35</f>
        <v>31.5</v>
      </c>
      <c r="AG27" s="29">
        <f t="shared" si="5"/>
        <v>35.4</v>
      </c>
      <c r="AH27" s="31">
        <f t="shared" si="6"/>
        <v>32.416129032258063</v>
      </c>
    </row>
    <row r="28" spans="1:36" ht="17.100000000000001" customHeight="1" x14ac:dyDescent="0.2">
      <c r="A28" s="15" t="s">
        <v>18</v>
      </c>
      <c r="B28" s="17">
        <f>[24]Janeiro!$C$5</f>
        <v>31.1</v>
      </c>
      <c r="C28" s="17">
        <f>[24]Janeiro!$C$6</f>
        <v>29.2</v>
      </c>
      <c r="D28" s="17">
        <f>[24]Janeiro!$C$7</f>
        <v>31.5</v>
      </c>
      <c r="E28" s="17">
        <f>[24]Janeiro!$C$8</f>
        <v>31.1</v>
      </c>
      <c r="F28" s="17">
        <f>[24]Janeiro!$C$9</f>
        <v>29.4</v>
      </c>
      <c r="G28" s="17">
        <f>[24]Janeiro!$C$10</f>
        <v>32.799999999999997</v>
      </c>
      <c r="H28" s="17">
        <f>[24]Janeiro!$C$11</f>
        <v>32.5</v>
      </c>
      <c r="I28" s="17">
        <f>[24]Janeiro!$C$12</f>
        <v>33.4</v>
      </c>
      <c r="J28" s="17">
        <f>[24]Janeiro!$C$13</f>
        <v>31.8</v>
      </c>
      <c r="K28" s="17">
        <f>[24]Janeiro!$C$14</f>
        <v>32.299999999999997</v>
      </c>
      <c r="L28" s="17">
        <f>[24]Janeiro!$C$15</f>
        <v>33</v>
      </c>
      <c r="M28" s="17">
        <f>[24]Janeiro!$C$16</f>
        <v>28.8</v>
      </c>
      <c r="N28" s="17">
        <f>[24]Janeiro!$C$17</f>
        <v>31.1</v>
      </c>
      <c r="O28" s="17">
        <f>[24]Janeiro!$C$18</f>
        <v>30</v>
      </c>
      <c r="P28" s="17">
        <f>[24]Janeiro!$C$19</f>
        <v>28</v>
      </c>
      <c r="Q28" s="17">
        <f>[24]Janeiro!$C$20</f>
        <v>27.9</v>
      </c>
      <c r="R28" s="17">
        <f>[24]Janeiro!$C$21</f>
        <v>30.1</v>
      </c>
      <c r="S28" s="17">
        <f>[24]Janeiro!$C$22</f>
        <v>30.5</v>
      </c>
      <c r="T28" s="17">
        <f>[24]Janeiro!$C$23</f>
        <v>30</v>
      </c>
      <c r="U28" s="17">
        <f>[24]Janeiro!$C$24</f>
        <v>28.8</v>
      </c>
      <c r="V28" s="17">
        <f>[24]Janeiro!$C$25</f>
        <v>26</v>
      </c>
      <c r="W28" s="17">
        <f>[24]Janeiro!$C$26</f>
        <v>29.4</v>
      </c>
      <c r="X28" s="17">
        <f>[24]Janeiro!$C$27</f>
        <v>28.2</v>
      </c>
      <c r="Y28" s="17">
        <f>[24]Janeiro!$C$28</f>
        <v>30.1</v>
      </c>
      <c r="Z28" s="17">
        <f>[24]Janeiro!$C$29</f>
        <v>26.5</v>
      </c>
      <c r="AA28" s="17">
        <f>[24]Janeiro!$C$30</f>
        <v>26.5</v>
      </c>
      <c r="AB28" s="17">
        <f>[24]Janeiro!$C$31</f>
        <v>29.6</v>
      </c>
      <c r="AC28" s="17">
        <f>[24]Janeiro!$C$32</f>
        <v>28.1</v>
      </c>
      <c r="AD28" s="17">
        <f>[24]Janeiro!$C$33</f>
        <v>26.9</v>
      </c>
      <c r="AE28" s="17">
        <f>[24]Janeiro!$C$34</f>
        <v>27.4</v>
      </c>
      <c r="AF28" s="17">
        <f>[24]Janeiro!$C$35</f>
        <v>26.9</v>
      </c>
      <c r="AG28" s="29">
        <f t="shared" si="5"/>
        <v>33.4</v>
      </c>
      <c r="AH28" s="31">
        <f t="shared" si="6"/>
        <v>29.641935483870967</v>
      </c>
    </row>
    <row r="29" spans="1:36" ht="17.100000000000001" customHeight="1" x14ac:dyDescent="0.2">
      <c r="A29" s="15" t="s">
        <v>19</v>
      </c>
      <c r="B29" s="17">
        <f>[25]Janeiro!$C$5</f>
        <v>31.2</v>
      </c>
      <c r="C29" s="17">
        <f>[25]Janeiro!$C$6</f>
        <v>33.9</v>
      </c>
      <c r="D29" s="17">
        <f>[25]Janeiro!$C$7</f>
        <v>33</v>
      </c>
      <c r="E29" s="17">
        <f>[25]Janeiro!$C$8</f>
        <v>33.6</v>
      </c>
      <c r="F29" s="17">
        <f>[25]Janeiro!$C$9</f>
        <v>33.700000000000003</v>
      </c>
      <c r="G29" s="17">
        <f>[25]Janeiro!$C$10</f>
        <v>28.9</v>
      </c>
      <c r="H29" s="17">
        <f>[25]Janeiro!$C$11</f>
        <v>33.799999999999997</v>
      </c>
      <c r="I29" s="17">
        <f>[25]Janeiro!$C$12</f>
        <v>34.1</v>
      </c>
      <c r="J29" s="17">
        <f>[25]Janeiro!$C$13</f>
        <v>35.299999999999997</v>
      </c>
      <c r="K29" s="17">
        <f>[25]Janeiro!$C$14</f>
        <v>34.799999999999997</v>
      </c>
      <c r="L29" s="17">
        <f>[25]Janeiro!$C$15</f>
        <v>32.4</v>
      </c>
      <c r="M29" s="17">
        <f>[25]Janeiro!$C$16</f>
        <v>33.6</v>
      </c>
      <c r="N29" s="17">
        <f>[25]Janeiro!$C$17</f>
        <v>32.799999999999997</v>
      </c>
      <c r="O29" s="17">
        <f>[25]Janeiro!$C$18</f>
        <v>34.200000000000003</v>
      </c>
      <c r="P29" s="17">
        <f>[25]Janeiro!$C$19</f>
        <v>34.200000000000003</v>
      </c>
      <c r="Q29" s="17">
        <f>[25]Janeiro!$C$20</f>
        <v>32.9</v>
      </c>
      <c r="R29" s="17">
        <f>[25]Janeiro!$C$21</f>
        <v>31.6</v>
      </c>
      <c r="S29" s="17">
        <f>[25]Janeiro!$C$22</f>
        <v>32.5</v>
      </c>
      <c r="T29" s="17">
        <f>[25]Janeiro!$C$23</f>
        <v>34.4</v>
      </c>
      <c r="U29" s="17">
        <f>[25]Janeiro!$C$24</f>
        <v>31.8</v>
      </c>
      <c r="V29" s="17">
        <f>[25]Janeiro!$C$25</f>
        <v>33.6</v>
      </c>
      <c r="W29" s="17">
        <f>[25]Janeiro!$C$26</f>
        <v>33.6</v>
      </c>
      <c r="X29" s="17">
        <f>[25]Janeiro!$C$27</f>
        <v>33.200000000000003</v>
      </c>
      <c r="Y29" s="17">
        <f>[25]Janeiro!$C$28</f>
        <v>32.799999999999997</v>
      </c>
      <c r="Z29" s="17">
        <f>[25]Janeiro!$C$29</f>
        <v>30.7</v>
      </c>
      <c r="AA29" s="17">
        <f>[25]Janeiro!$C$30</f>
        <v>32.1</v>
      </c>
      <c r="AB29" s="17">
        <f>[25]Janeiro!$C$31</f>
        <v>30.2</v>
      </c>
      <c r="AC29" s="17">
        <f>[25]Janeiro!$C$32</f>
        <v>33.700000000000003</v>
      </c>
      <c r="AD29" s="17">
        <f>[25]Janeiro!$C$33</f>
        <v>32.6</v>
      </c>
      <c r="AE29" s="17">
        <f>[25]Janeiro!$C$34</f>
        <v>32.299999999999997</v>
      </c>
      <c r="AF29" s="17">
        <f>[25]Janeiro!$C$35</f>
        <v>27.1</v>
      </c>
      <c r="AG29" s="29">
        <f t="shared" si="5"/>
        <v>35.299999999999997</v>
      </c>
      <c r="AH29" s="31">
        <f t="shared" si="6"/>
        <v>32.729032258064521</v>
      </c>
    </row>
    <row r="30" spans="1:36" ht="17.100000000000001" customHeight="1" x14ac:dyDescent="0.2">
      <c r="A30" s="15" t="s">
        <v>31</v>
      </c>
      <c r="B30" s="17">
        <f>[26]Janeiro!$C$5</f>
        <v>31.7</v>
      </c>
      <c r="C30" s="17">
        <f>[26]Janeiro!$C$6</f>
        <v>32.5</v>
      </c>
      <c r="D30" s="17">
        <f>[26]Janeiro!$C$7</f>
        <v>31.9</v>
      </c>
      <c r="E30" s="17">
        <f>[26]Janeiro!$C$8</f>
        <v>32.9</v>
      </c>
      <c r="F30" s="17">
        <f>[26]Janeiro!$C$9</f>
        <v>30.5</v>
      </c>
      <c r="G30" s="17">
        <f>[26]Janeiro!$C$10</f>
        <v>32.1</v>
      </c>
      <c r="H30" s="17">
        <f>[26]Janeiro!$C$11</f>
        <v>33.299999999999997</v>
      </c>
      <c r="I30" s="17">
        <f>[26]Janeiro!$C$12</f>
        <v>34.9</v>
      </c>
      <c r="J30" s="17">
        <f>[26]Janeiro!$C$13</f>
        <v>33.9</v>
      </c>
      <c r="K30" s="17">
        <f>[26]Janeiro!$C$14</f>
        <v>34.700000000000003</v>
      </c>
      <c r="L30" s="17">
        <f>[26]Janeiro!$C$15</f>
        <v>33.700000000000003</v>
      </c>
      <c r="M30" s="17">
        <f>[26]Janeiro!$C$16</f>
        <v>32.299999999999997</v>
      </c>
      <c r="N30" s="17">
        <f>[26]Janeiro!$C$17</f>
        <v>32.1</v>
      </c>
      <c r="O30" s="17">
        <f>[26]Janeiro!$C$18</f>
        <v>33.299999999999997</v>
      </c>
      <c r="P30" s="17">
        <f>[26]Janeiro!$C$19</f>
        <v>30.4</v>
      </c>
      <c r="Q30" s="17">
        <f>[26]Janeiro!$C$20</f>
        <v>30</v>
      </c>
      <c r="R30" s="17">
        <f>[26]Janeiro!$C$21</f>
        <v>31.4</v>
      </c>
      <c r="S30" s="17">
        <f>[26]Janeiro!$C$22</f>
        <v>32.5</v>
      </c>
      <c r="T30" s="17">
        <f>[26]Janeiro!$C$23</f>
        <v>32.700000000000003</v>
      </c>
      <c r="U30" s="17">
        <f>[26]Janeiro!$C$24</f>
        <v>29.6</v>
      </c>
      <c r="V30" s="17">
        <f>[26]Janeiro!$C$25</f>
        <v>28.9</v>
      </c>
      <c r="W30" s="17">
        <f>[26]Janeiro!$C$26</f>
        <v>30.8</v>
      </c>
      <c r="X30" s="17">
        <f>[26]Janeiro!$C$27</f>
        <v>31.3</v>
      </c>
      <c r="Y30" s="17">
        <f>[26]Janeiro!$C$28</f>
        <v>30.8</v>
      </c>
      <c r="Z30" s="17">
        <f>[26]Janeiro!$C$29</f>
        <v>28.7</v>
      </c>
      <c r="AA30" s="17">
        <f>[26]Janeiro!$C$30</f>
        <v>30.2</v>
      </c>
      <c r="AB30" s="17">
        <f>[26]Janeiro!$C$31</f>
        <v>29.6</v>
      </c>
      <c r="AC30" s="17">
        <f>[26]Janeiro!$C$32</f>
        <v>30.8</v>
      </c>
      <c r="AD30" s="17">
        <f>[26]Janeiro!$C$33</f>
        <v>29.5</v>
      </c>
      <c r="AE30" s="17">
        <f>[26]Janeiro!$C$34</f>
        <v>28</v>
      </c>
      <c r="AF30" s="17">
        <f>[26]Janeiro!$C$35</f>
        <v>29.9</v>
      </c>
      <c r="AG30" s="29">
        <f t="shared" si="5"/>
        <v>34.9</v>
      </c>
      <c r="AH30" s="31">
        <f t="shared" si="6"/>
        <v>31.448387096774191</v>
      </c>
    </row>
    <row r="31" spans="1:36" ht="17.100000000000001" customHeight="1" x14ac:dyDescent="0.2">
      <c r="A31" s="15" t="s">
        <v>51</v>
      </c>
      <c r="B31" s="17">
        <f>[27]Janeiro!$C$5</f>
        <v>31.8</v>
      </c>
      <c r="C31" s="17">
        <f>[27]Janeiro!$C$6</f>
        <v>31.3</v>
      </c>
      <c r="D31" s="17">
        <f>[27]Janeiro!$C$7</f>
        <v>33.1</v>
      </c>
      <c r="E31" s="17">
        <f>[27]Janeiro!$C$8</f>
        <v>32.1</v>
      </c>
      <c r="F31" s="17">
        <f>[27]Janeiro!$C$9</f>
        <v>32.200000000000003</v>
      </c>
      <c r="G31" s="17">
        <f>[27]Janeiro!$C$10</f>
        <v>33.299999999999997</v>
      </c>
      <c r="H31" s="17">
        <f>[27]Janeiro!$C$11</f>
        <v>33.9</v>
      </c>
      <c r="I31" s="17">
        <f>[27]Janeiro!$C$12</f>
        <v>33.799999999999997</v>
      </c>
      <c r="J31" s="17">
        <f>[27]Janeiro!$C$13</f>
        <v>32.6</v>
      </c>
      <c r="K31" s="17">
        <f>[27]Janeiro!$C$14</f>
        <v>33.700000000000003</v>
      </c>
      <c r="L31" s="17">
        <f>[27]Janeiro!$C$15</f>
        <v>33.299999999999997</v>
      </c>
      <c r="M31" s="17">
        <f>[27]Janeiro!$C$16</f>
        <v>29.2</v>
      </c>
      <c r="N31" s="17">
        <f>[27]Janeiro!$C$17</f>
        <v>31.2</v>
      </c>
      <c r="O31" s="17">
        <f>[27]Janeiro!$C$18</f>
        <v>29.3</v>
      </c>
      <c r="P31" s="17">
        <f>[27]Janeiro!$C$19</f>
        <v>30.4</v>
      </c>
      <c r="Q31" s="17">
        <f>[27]Janeiro!$C$20</f>
        <v>30</v>
      </c>
      <c r="R31" s="17">
        <f>[27]Janeiro!$C$21</f>
        <v>30.1</v>
      </c>
      <c r="S31" s="17">
        <f>[27]Janeiro!$C$22</f>
        <v>29.1</v>
      </c>
      <c r="T31" s="17">
        <f>[27]Janeiro!$C$23</f>
        <v>29.2</v>
      </c>
      <c r="U31" s="17">
        <f>[27]Janeiro!$C$24</f>
        <v>30.3</v>
      </c>
      <c r="V31" s="17">
        <f>[27]Janeiro!$C$25</f>
        <v>26.4</v>
      </c>
      <c r="W31" s="17">
        <f>[27]Janeiro!$C$26</f>
        <v>28.3</v>
      </c>
      <c r="X31" s="17">
        <f>[27]Janeiro!$C$27</f>
        <v>29.4</v>
      </c>
      <c r="Y31" s="17">
        <f>[27]Janeiro!$C$28</f>
        <v>31.1</v>
      </c>
      <c r="Z31" s="17">
        <f>[27]Janeiro!$C$29</f>
        <v>28.8</v>
      </c>
      <c r="AA31" s="17">
        <f>[27]Janeiro!$C$30</f>
        <v>27</v>
      </c>
      <c r="AB31" s="17">
        <f>[27]Janeiro!$C$31</f>
        <v>27.3</v>
      </c>
      <c r="AC31" s="17">
        <f>[27]Janeiro!$C$32</f>
        <v>27.5</v>
      </c>
      <c r="AD31" s="17">
        <f>[27]Janeiro!$C$33</f>
        <v>29</v>
      </c>
      <c r="AE31" s="17">
        <f>[27]Janeiro!$C$34</f>
        <v>31.6</v>
      </c>
      <c r="AF31" s="17">
        <f>[27]Janeiro!$C$35</f>
        <v>28</v>
      </c>
      <c r="AG31" s="29">
        <f>MAX(B31:AF31)</f>
        <v>33.9</v>
      </c>
      <c r="AH31" s="31">
        <f>AVERAGE(B31:AF31)</f>
        <v>30.461290322580641</v>
      </c>
    </row>
    <row r="32" spans="1:36" ht="17.100000000000001" customHeight="1" x14ac:dyDescent="0.2">
      <c r="A32" s="15" t="s">
        <v>20</v>
      </c>
      <c r="B32" s="17">
        <f>[28]Janeiro!$C$5</f>
        <v>34.5</v>
      </c>
      <c r="C32" s="17">
        <f>[28]Janeiro!$C$6</f>
        <v>32</v>
      </c>
      <c r="D32" s="17">
        <f>[28]Janeiro!$C$7</f>
        <v>34.700000000000003</v>
      </c>
      <c r="E32" s="17">
        <f>[28]Janeiro!$C$8</f>
        <v>33</v>
      </c>
      <c r="F32" s="17">
        <f>[28]Janeiro!$C$9</f>
        <v>34.5</v>
      </c>
      <c r="G32" s="17">
        <f>[28]Janeiro!$C$10</f>
        <v>37.799999999999997</v>
      </c>
      <c r="H32" s="17">
        <f>[28]Janeiro!$C$11</f>
        <v>34.200000000000003</v>
      </c>
      <c r="I32" s="17">
        <f>[28]Janeiro!$C$12</f>
        <v>37.9</v>
      </c>
      <c r="J32" s="17">
        <f>[28]Janeiro!$C$13</f>
        <v>35.1</v>
      </c>
      <c r="K32" s="17">
        <f>[28]Janeiro!$C$14</f>
        <v>33.9</v>
      </c>
      <c r="L32" s="17">
        <f>[28]Janeiro!$C$15</f>
        <v>34.4</v>
      </c>
      <c r="M32" s="17">
        <f>[28]Janeiro!$C$16</f>
        <v>32.200000000000003</v>
      </c>
      <c r="N32" s="17">
        <f>[28]Janeiro!$C$17</f>
        <v>30.7</v>
      </c>
      <c r="O32" s="17">
        <f>[28]Janeiro!$C$18</f>
        <v>32.200000000000003</v>
      </c>
      <c r="P32" s="17">
        <f>[28]Janeiro!$C$19</f>
        <v>34.1</v>
      </c>
      <c r="Q32" s="17">
        <f>[28]Janeiro!$C$20</f>
        <v>28.4</v>
      </c>
      <c r="R32" s="17">
        <f>[28]Janeiro!$C$21</f>
        <v>30.3</v>
      </c>
      <c r="S32" s="17">
        <f>[28]Janeiro!$C$22</f>
        <v>33.5</v>
      </c>
      <c r="T32" s="17">
        <f>[28]Janeiro!$C$23</f>
        <v>30.5</v>
      </c>
      <c r="U32" s="17">
        <f>[28]Janeiro!$C$24</f>
        <v>30.3</v>
      </c>
      <c r="V32" s="17">
        <f>[28]Janeiro!$C$25</f>
        <v>29.6</v>
      </c>
      <c r="W32" s="17">
        <f>[28]Janeiro!$C$26</f>
        <v>28.5</v>
      </c>
      <c r="X32" s="17">
        <f>[28]Janeiro!$C$27</f>
        <v>31.9</v>
      </c>
      <c r="Y32" s="17">
        <f>[28]Janeiro!$C$28</f>
        <v>33.299999999999997</v>
      </c>
      <c r="Z32" s="17">
        <f>[28]Janeiro!$C$29</f>
        <v>32.6</v>
      </c>
      <c r="AA32" s="17">
        <f>[28]Janeiro!$C$30</f>
        <v>30.7</v>
      </c>
      <c r="AB32" s="17">
        <f>[28]Janeiro!$C$31</f>
        <v>28.6</v>
      </c>
      <c r="AC32" s="17">
        <f>[28]Janeiro!$C$32</f>
        <v>26.8</v>
      </c>
      <c r="AD32" s="17">
        <f>[28]Janeiro!$C$33</f>
        <v>31.2</v>
      </c>
      <c r="AE32" s="17">
        <f>[28]Janeiro!$C$34</f>
        <v>31.6</v>
      </c>
      <c r="AF32" s="17">
        <f>[28]Janeiro!$C$35</f>
        <v>29.3</v>
      </c>
      <c r="AG32" s="29">
        <f>MAX(B32:AF32)</f>
        <v>37.9</v>
      </c>
      <c r="AH32" s="31">
        <f>AVERAGE(B32:AF32)</f>
        <v>32.203225806451606</v>
      </c>
    </row>
    <row r="33" spans="1:35" s="5" customFormat="1" ht="17.100000000000001" customHeight="1" x14ac:dyDescent="0.2">
      <c r="A33" s="24" t="s">
        <v>33</v>
      </c>
      <c r="B33" s="25">
        <f t="shared" ref="B33:AG33" si="9">MAX(B5:B32)</f>
        <v>38.200000000000003</v>
      </c>
      <c r="C33" s="25">
        <f t="shared" si="9"/>
        <v>37.799999999999997</v>
      </c>
      <c r="D33" s="25">
        <f t="shared" si="9"/>
        <v>35.6</v>
      </c>
      <c r="E33" s="25">
        <f t="shared" si="9"/>
        <v>36.299999999999997</v>
      </c>
      <c r="F33" s="25">
        <f t="shared" si="9"/>
        <v>37</v>
      </c>
      <c r="G33" s="25">
        <f t="shared" si="9"/>
        <v>37.799999999999997</v>
      </c>
      <c r="H33" s="25">
        <f t="shared" si="9"/>
        <v>37.799999999999997</v>
      </c>
      <c r="I33" s="25">
        <f t="shared" si="9"/>
        <v>40</v>
      </c>
      <c r="J33" s="25">
        <f t="shared" si="9"/>
        <v>39.6</v>
      </c>
      <c r="K33" s="25">
        <f t="shared" si="9"/>
        <v>39.799999999999997</v>
      </c>
      <c r="L33" s="25">
        <f t="shared" si="9"/>
        <v>38.200000000000003</v>
      </c>
      <c r="M33" s="25">
        <f t="shared" si="9"/>
        <v>38.1</v>
      </c>
      <c r="N33" s="25">
        <f t="shared" si="9"/>
        <v>38</v>
      </c>
      <c r="O33" s="25">
        <f t="shared" si="9"/>
        <v>40.1</v>
      </c>
      <c r="P33" s="25">
        <f t="shared" si="9"/>
        <v>38.6</v>
      </c>
      <c r="Q33" s="25">
        <f t="shared" si="9"/>
        <v>39.4</v>
      </c>
      <c r="R33" s="25">
        <f t="shared" si="9"/>
        <v>37.299999999999997</v>
      </c>
      <c r="S33" s="25">
        <f t="shared" si="9"/>
        <v>37.299999999999997</v>
      </c>
      <c r="T33" s="25">
        <f t="shared" si="9"/>
        <v>39.5</v>
      </c>
      <c r="U33" s="25">
        <f t="shared" si="9"/>
        <v>38.200000000000003</v>
      </c>
      <c r="V33" s="25">
        <f t="shared" si="9"/>
        <v>37.200000000000003</v>
      </c>
      <c r="W33" s="25">
        <f t="shared" si="9"/>
        <v>36.6</v>
      </c>
      <c r="X33" s="25">
        <f t="shared" si="9"/>
        <v>38.200000000000003</v>
      </c>
      <c r="Y33" s="25">
        <f t="shared" si="9"/>
        <v>35.700000000000003</v>
      </c>
      <c r="Z33" s="25">
        <f t="shared" si="9"/>
        <v>33.6</v>
      </c>
      <c r="AA33" s="25">
        <f t="shared" si="9"/>
        <v>35.299999999999997</v>
      </c>
      <c r="AB33" s="25">
        <f t="shared" si="9"/>
        <v>32.700000000000003</v>
      </c>
      <c r="AC33" s="25">
        <f t="shared" si="9"/>
        <v>35.9</v>
      </c>
      <c r="AD33" s="25">
        <f t="shared" si="9"/>
        <v>37.5</v>
      </c>
      <c r="AE33" s="25">
        <f t="shared" si="9"/>
        <v>37.799999999999997</v>
      </c>
      <c r="AF33" s="25">
        <f t="shared" si="9"/>
        <v>33.9</v>
      </c>
      <c r="AG33" s="29">
        <f t="shared" si="9"/>
        <v>40.1</v>
      </c>
      <c r="AH33" s="31">
        <f>AVERAGE(AH5:AH32)</f>
        <v>32.281908602150537</v>
      </c>
    </row>
    <row r="34" spans="1:35" s="57" customFormat="1" x14ac:dyDescent="0.2">
      <c r="A34" s="82"/>
      <c r="B34" s="83"/>
      <c r="C34" s="83"/>
      <c r="D34" s="83" t="s">
        <v>132</v>
      </c>
      <c r="E34" s="83"/>
      <c r="F34" s="83"/>
      <c r="G34" s="83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5"/>
      <c r="AE34" s="86"/>
      <c r="AF34" s="87"/>
      <c r="AG34" s="87"/>
      <c r="AH34" s="88"/>
    </row>
    <row r="35" spans="1:35" s="57" customFormat="1" x14ac:dyDescent="0.2">
      <c r="A35" s="82"/>
      <c r="B35" s="89" t="s">
        <v>140</v>
      </c>
      <c r="C35" s="89"/>
      <c r="D35" s="89"/>
      <c r="E35" s="89"/>
      <c r="F35" s="89"/>
      <c r="G35" s="89"/>
      <c r="H35" s="89"/>
      <c r="I35" s="89"/>
      <c r="J35" s="90"/>
      <c r="K35" s="90"/>
      <c r="L35" s="90"/>
      <c r="M35" s="90" t="s">
        <v>52</v>
      </c>
      <c r="N35" s="90"/>
      <c r="O35" s="90"/>
      <c r="P35" s="90"/>
      <c r="Q35" s="90"/>
      <c r="R35" s="90"/>
      <c r="S35" s="90"/>
      <c r="T35" s="123" t="s">
        <v>137</v>
      </c>
      <c r="U35" s="123"/>
      <c r="V35" s="123"/>
      <c r="W35" s="123"/>
      <c r="X35" s="123"/>
      <c r="Y35" s="90"/>
      <c r="Z35" s="90"/>
      <c r="AA35" s="90"/>
      <c r="AB35" s="90"/>
      <c r="AC35" s="89"/>
      <c r="AD35" s="89"/>
      <c r="AE35" s="89"/>
      <c r="AF35" s="90"/>
      <c r="AG35" s="101"/>
      <c r="AH35" s="95"/>
    </row>
    <row r="36" spans="1:35" s="57" customFormat="1" ht="13.5" thickBot="1" x14ac:dyDescent="0.25">
      <c r="A36" s="102"/>
      <c r="B36" s="97"/>
      <c r="C36" s="97"/>
      <c r="D36" s="97"/>
      <c r="E36" s="97"/>
      <c r="F36" s="97"/>
      <c r="G36" s="97"/>
      <c r="H36" s="97"/>
      <c r="I36" s="97"/>
      <c r="J36" s="103"/>
      <c r="K36" s="103"/>
      <c r="L36" s="103"/>
      <c r="M36" s="103" t="s">
        <v>53</v>
      </c>
      <c r="N36" s="103"/>
      <c r="O36" s="103"/>
      <c r="P36" s="103"/>
      <c r="Q36" s="98"/>
      <c r="R36" s="98"/>
      <c r="S36" s="98"/>
      <c r="T36" s="129" t="s">
        <v>139</v>
      </c>
      <c r="U36" s="129"/>
      <c r="V36" s="129"/>
      <c r="W36" s="129"/>
      <c r="X36" s="129"/>
      <c r="Y36" s="103"/>
      <c r="Z36" s="103"/>
      <c r="AA36" s="103"/>
      <c r="AB36" s="103"/>
      <c r="AC36" s="98"/>
      <c r="AD36" s="98"/>
      <c r="AE36" s="98"/>
      <c r="AF36" s="98"/>
      <c r="AG36" s="104"/>
      <c r="AH36" s="105"/>
      <c r="AI36" s="77"/>
    </row>
    <row r="37" spans="1:35" s="57" customFormat="1" x14ac:dyDescent="0.2">
      <c r="A37" s="77"/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80"/>
      <c r="R37" s="80"/>
      <c r="S37" s="80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8"/>
      <c r="AG37" s="79"/>
      <c r="AH37" s="81"/>
    </row>
    <row r="41" spans="1:35" x14ac:dyDescent="0.2">
      <c r="AB41" s="2" t="s">
        <v>54</v>
      </c>
    </row>
    <row r="42" spans="1:35" x14ac:dyDescent="0.2">
      <c r="J42" s="2" t="s">
        <v>54</v>
      </c>
      <c r="S42" s="2" t="s">
        <v>54</v>
      </c>
    </row>
    <row r="43" spans="1:35" x14ac:dyDescent="0.2">
      <c r="F43" s="2" t="s">
        <v>54</v>
      </c>
    </row>
  </sheetData>
  <sheetProtection password="C6EC" sheet="1" objects="1" scenarios="1"/>
  <mergeCells count="36">
    <mergeCell ref="A1:AH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V3:V4"/>
    <mergeCell ref="A2:A4"/>
    <mergeCell ref="C3:C4"/>
    <mergeCell ref="T35:X35"/>
    <mergeCell ref="D3:D4"/>
    <mergeCell ref="B3:B4"/>
    <mergeCell ref="N3:N4"/>
    <mergeCell ref="H3:H4"/>
    <mergeCell ref="T36:X36"/>
    <mergeCell ref="B2:AG2"/>
    <mergeCell ref="E3:E4"/>
    <mergeCell ref="K3:K4"/>
    <mergeCell ref="U3:U4"/>
    <mergeCell ref="L3:L4"/>
    <mergeCell ref="M3:M4"/>
    <mergeCell ref="G3:G4"/>
    <mergeCell ref="T3:T4"/>
    <mergeCell ref="S3:S4"/>
    <mergeCell ref="J3:J4"/>
    <mergeCell ref="I3:I4"/>
    <mergeCell ref="O3:O4"/>
    <mergeCell ref="AF3:AF4"/>
    <mergeCell ref="F3:F4"/>
    <mergeCell ref="AE3:AE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3"/>
  <sheetViews>
    <sheetView topLeftCell="A22" zoomScale="90" zoomScaleNormal="90" workbookViewId="0">
      <selection activeCell="P42" sqref="N42:P42"/>
    </sheetView>
  </sheetViews>
  <sheetFormatPr defaultRowHeight="12.75" x14ac:dyDescent="0.2"/>
  <cols>
    <col min="1" max="1" width="18.85546875" style="2" customWidth="1"/>
    <col min="2" max="2" width="5.140625" style="2" customWidth="1"/>
    <col min="3" max="3" width="5" style="2" customWidth="1"/>
    <col min="4" max="4" width="5.140625" style="2" customWidth="1"/>
    <col min="5" max="9" width="5" style="2" customWidth="1"/>
    <col min="10" max="10" width="5.140625" style="2" customWidth="1"/>
    <col min="11" max="11" width="5" style="2" customWidth="1"/>
    <col min="12" max="12" width="5.28515625" style="2" customWidth="1"/>
    <col min="13" max="15" width="5.140625" style="2" customWidth="1"/>
    <col min="16" max="16" width="5.42578125" style="2" customWidth="1"/>
    <col min="17" max="17" width="5.28515625" style="2" customWidth="1"/>
    <col min="18" max="18" width="5.140625" style="2" customWidth="1"/>
    <col min="19" max="19" width="5" style="2" customWidth="1"/>
    <col min="20" max="20" width="5.42578125" style="2" customWidth="1"/>
    <col min="21" max="21" width="5.140625" style="2" customWidth="1"/>
    <col min="22" max="22" width="5.28515625" style="2" customWidth="1"/>
    <col min="23" max="23" width="5.140625" style="2" customWidth="1"/>
    <col min="24" max="24" width="5.28515625" style="2" customWidth="1"/>
    <col min="25" max="26" width="5" style="2" customWidth="1"/>
    <col min="27" max="29" width="5.140625" style="2" customWidth="1"/>
    <col min="30" max="31" width="5" style="2" customWidth="1"/>
    <col min="32" max="32" width="5.5703125" style="2" customWidth="1"/>
    <col min="33" max="33" width="7" style="9" bestFit="1" customWidth="1"/>
    <col min="34" max="34" width="6.7109375" style="1" customWidth="1"/>
  </cols>
  <sheetData>
    <row r="1" spans="1:34" ht="20.100000000000001" customHeight="1" x14ac:dyDescent="0.2">
      <c r="A1" s="130" t="s">
        <v>24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</row>
    <row r="2" spans="1:34" s="4" customFormat="1" ht="20.100000000000001" customHeight="1" x14ac:dyDescent="0.2">
      <c r="A2" s="127" t="s">
        <v>21</v>
      </c>
      <c r="B2" s="128" t="s">
        <v>133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45"/>
    </row>
    <row r="3" spans="1:34" s="5" customFormat="1" ht="20.100000000000001" customHeight="1" x14ac:dyDescent="0.2">
      <c r="A3" s="127"/>
      <c r="B3" s="125">
        <v>1</v>
      </c>
      <c r="C3" s="125">
        <f>SUM(B3+1)</f>
        <v>2</v>
      </c>
      <c r="D3" s="125">
        <f t="shared" ref="D3:AD3" si="0">SUM(C3+1)</f>
        <v>3</v>
      </c>
      <c r="E3" s="125">
        <f t="shared" si="0"/>
        <v>4</v>
      </c>
      <c r="F3" s="125">
        <f t="shared" si="0"/>
        <v>5</v>
      </c>
      <c r="G3" s="125">
        <f t="shared" si="0"/>
        <v>6</v>
      </c>
      <c r="H3" s="125">
        <f t="shared" si="0"/>
        <v>7</v>
      </c>
      <c r="I3" s="125">
        <f t="shared" si="0"/>
        <v>8</v>
      </c>
      <c r="J3" s="125">
        <f t="shared" si="0"/>
        <v>9</v>
      </c>
      <c r="K3" s="125">
        <f t="shared" si="0"/>
        <v>10</v>
      </c>
      <c r="L3" s="125">
        <f t="shared" si="0"/>
        <v>11</v>
      </c>
      <c r="M3" s="125">
        <f t="shared" si="0"/>
        <v>12</v>
      </c>
      <c r="N3" s="125">
        <f t="shared" si="0"/>
        <v>13</v>
      </c>
      <c r="O3" s="125">
        <f t="shared" si="0"/>
        <v>14</v>
      </c>
      <c r="P3" s="125">
        <f t="shared" si="0"/>
        <v>15</v>
      </c>
      <c r="Q3" s="125">
        <f t="shared" si="0"/>
        <v>16</v>
      </c>
      <c r="R3" s="125">
        <f t="shared" si="0"/>
        <v>17</v>
      </c>
      <c r="S3" s="125">
        <f t="shared" si="0"/>
        <v>18</v>
      </c>
      <c r="T3" s="125">
        <f t="shared" si="0"/>
        <v>19</v>
      </c>
      <c r="U3" s="125">
        <f t="shared" si="0"/>
        <v>20</v>
      </c>
      <c r="V3" s="125">
        <f t="shared" si="0"/>
        <v>21</v>
      </c>
      <c r="W3" s="125">
        <f t="shared" si="0"/>
        <v>22</v>
      </c>
      <c r="X3" s="125">
        <f t="shared" si="0"/>
        <v>23</v>
      </c>
      <c r="Y3" s="125">
        <f t="shared" si="0"/>
        <v>24</v>
      </c>
      <c r="Z3" s="125">
        <f t="shared" si="0"/>
        <v>25</v>
      </c>
      <c r="AA3" s="125">
        <f t="shared" si="0"/>
        <v>26</v>
      </c>
      <c r="AB3" s="125">
        <f t="shared" si="0"/>
        <v>27</v>
      </c>
      <c r="AC3" s="125">
        <f t="shared" si="0"/>
        <v>28</v>
      </c>
      <c r="AD3" s="125">
        <f t="shared" si="0"/>
        <v>29</v>
      </c>
      <c r="AE3" s="125">
        <v>30</v>
      </c>
      <c r="AF3" s="125">
        <v>31</v>
      </c>
      <c r="AG3" s="26" t="s">
        <v>42</v>
      </c>
      <c r="AH3" s="34" t="s">
        <v>40</v>
      </c>
    </row>
    <row r="4" spans="1:34" s="5" customFormat="1" ht="20.100000000000001" customHeight="1" x14ac:dyDescent="0.2">
      <c r="A4" s="127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26" t="s">
        <v>39</v>
      </c>
      <c r="AH4" s="34" t="s">
        <v>39</v>
      </c>
    </row>
    <row r="5" spans="1:34" s="5" customFormat="1" ht="20.100000000000001" customHeight="1" x14ac:dyDescent="0.2">
      <c r="A5" s="15" t="s">
        <v>47</v>
      </c>
      <c r="B5" s="16">
        <f>[1]Janeiro!$D$5</f>
        <v>22.9</v>
      </c>
      <c r="C5" s="16">
        <f>[1]Janeiro!$D$6</f>
        <v>21.3</v>
      </c>
      <c r="D5" s="16">
        <f>[1]Janeiro!$D$7</f>
        <v>22.7</v>
      </c>
      <c r="E5" s="16">
        <f>[1]Janeiro!$D$8</f>
        <v>21.9</v>
      </c>
      <c r="F5" s="16">
        <f>[1]Janeiro!$D$9</f>
        <v>21.6</v>
      </c>
      <c r="G5" s="16">
        <f>[1]Janeiro!$D$10</f>
        <v>23.2</v>
      </c>
      <c r="H5" s="16">
        <f>[1]Janeiro!$D$11</f>
        <v>22</v>
      </c>
      <c r="I5" s="16">
        <f>[1]Janeiro!$D$12</f>
        <v>23.1</v>
      </c>
      <c r="J5" s="16">
        <f>[1]Janeiro!$D$13</f>
        <v>23.2</v>
      </c>
      <c r="K5" s="16">
        <f>[1]Janeiro!$D$14</f>
        <v>22.3</v>
      </c>
      <c r="L5" s="16">
        <f>[1]Janeiro!$D$15</f>
        <v>23.3</v>
      </c>
      <c r="M5" s="16">
        <f>[1]Janeiro!$D$16</f>
        <v>22.3</v>
      </c>
      <c r="N5" s="16">
        <f>[1]Janeiro!$D$17</f>
        <v>22.8</v>
      </c>
      <c r="O5" s="16">
        <f>[1]Janeiro!$D$18</f>
        <v>22.9</v>
      </c>
      <c r="P5" s="16">
        <f>[1]Janeiro!$D$19</f>
        <v>22.4</v>
      </c>
      <c r="Q5" s="16">
        <f>[1]Janeiro!$D$20</f>
        <v>21.7</v>
      </c>
      <c r="R5" s="16">
        <f>[1]Janeiro!$D$21</f>
        <v>22.6</v>
      </c>
      <c r="S5" s="16">
        <f>[1]Janeiro!$D$22</f>
        <v>21</v>
      </c>
      <c r="T5" s="16">
        <f>[1]Janeiro!$D$23</f>
        <v>21.1</v>
      </c>
      <c r="U5" s="16">
        <f>[1]Janeiro!$D$24</f>
        <v>21.2</v>
      </c>
      <c r="V5" s="16">
        <f>[1]Janeiro!$D$25</f>
        <v>21.3</v>
      </c>
      <c r="W5" s="16">
        <f>[1]Janeiro!$D$26</f>
        <v>20.9</v>
      </c>
      <c r="X5" s="16">
        <f>[1]Janeiro!$D$27</f>
        <v>20</v>
      </c>
      <c r="Y5" s="16">
        <f>[1]Janeiro!$D$28</f>
        <v>21.7</v>
      </c>
      <c r="Z5" s="16">
        <f>[1]Janeiro!$D$29</f>
        <v>23.2</v>
      </c>
      <c r="AA5" s="16">
        <f>[1]Janeiro!$D$30</f>
        <v>22.6</v>
      </c>
      <c r="AB5" s="16">
        <f>[1]Janeiro!$D$31</f>
        <v>22</v>
      </c>
      <c r="AC5" s="16">
        <f>[1]Janeiro!$D$32</f>
        <v>19.899999999999999</v>
      </c>
      <c r="AD5" s="16">
        <f>[1]Janeiro!$D$33</f>
        <v>20.3</v>
      </c>
      <c r="AE5" s="16">
        <f>[1]Janeiro!$D$34</f>
        <v>20.8</v>
      </c>
      <c r="AF5" s="16">
        <f>[1]Janeiro!$D$35</f>
        <v>21.1</v>
      </c>
      <c r="AG5" s="27">
        <f>MIN(B5:AF5)</f>
        <v>19.899999999999999</v>
      </c>
      <c r="AH5" s="35">
        <f>AVERAGE(B5:AF5)</f>
        <v>21.912903225806449</v>
      </c>
    </row>
    <row r="6" spans="1:34" ht="17.100000000000001" customHeight="1" x14ac:dyDescent="0.2">
      <c r="A6" s="15" t="s">
        <v>0</v>
      </c>
      <c r="B6" s="17">
        <f>[2]Janeiro!$D$5</f>
        <v>20.6</v>
      </c>
      <c r="C6" s="17">
        <f>[2]Janeiro!$D$6</f>
        <v>20.399999999999999</v>
      </c>
      <c r="D6" s="17">
        <f>[2]Janeiro!$D$7</f>
        <v>20.100000000000001</v>
      </c>
      <c r="E6" s="17">
        <f>[2]Janeiro!$D$8</f>
        <v>21.1</v>
      </c>
      <c r="F6" s="17">
        <f>[2]Janeiro!$D$9</f>
        <v>21</v>
      </c>
      <c r="G6" s="17">
        <f>[2]Janeiro!$D$10</f>
        <v>21.3</v>
      </c>
      <c r="H6" s="17">
        <f>[2]Janeiro!$D$11</f>
        <v>20.6</v>
      </c>
      <c r="I6" s="17">
        <f>[2]Janeiro!$D$12</f>
        <v>21.2</v>
      </c>
      <c r="J6" s="17">
        <f>[2]Janeiro!$D$13</f>
        <v>22.9</v>
      </c>
      <c r="K6" s="17">
        <f>[2]Janeiro!$D$14</f>
        <v>21.4</v>
      </c>
      <c r="L6" s="17">
        <f>[2]Janeiro!$D$15</f>
        <v>21.3</v>
      </c>
      <c r="M6" s="17">
        <f>[2]Janeiro!$D$16</f>
        <v>21.2</v>
      </c>
      <c r="N6" s="17">
        <f>[2]Janeiro!$D$17</f>
        <v>20.6</v>
      </c>
      <c r="O6" s="17">
        <f>[2]Janeiro!$D$18</f>
        <v>19.8</v>
      </c>
      <c r="P6" s="17">
        <f>[2]Janeiro!$D$19</f>
        <v>20.399999999999999</v>
      </c>
      <c r="Q6" s="17">
        <f>[2]Janeiro!$D$20</f>
        <v>21</v>
      </c>
      <c r="R6" s="17">
        <f>[2]Janeiro!$D$21</f>
        <v>19.399999999999999</v>
      </c>
      <c r="S6" s="17">
        <f>[2]Janeiro!$D$22</f>
        <v>17.5</v>
      </c>
      <c r="T6" s="17">
        <f>[2]Janeiro!$D$23</f>
        <v>18.899999999999999</v>
      </c>
      <c r="U6" s="17">
        <f>[2]Janeiro!$D$24</f>
        <v>20.9</v>
      </c>
      <c r="V6" s="17">
        <f>[2]Janeiro!$D$25</f>
        <v>20</v>
      </c>
      <c r="W6" s="17">
        <f>[2]Janeiro!$D$26</f>
        <v>18.399999999999999</v>
      </c>
      <c r="X6" s="17">
        <f>[2]Janeiro!$D$27</f>
        <v>18.8</v>
      </c>
      <c r="Y6" s="17">
        <f>[2]Janeiro!$D$28</f>
        <v>20.399999999999999</v>
      </c>
      <c r="Z6" s="17">
        <f>[2]Janeiro!$D$29</f>
        <v>21.6</v>
      </c>
      <c r="AA6" s="17">
        <f>[2]Janeiro!$D$30</f>
        <v>19.5</v>
      </c>
      <c r="AB6" s="17">
        <f>[2]Janeiro!$D$31</f>
        <v>14.7</v>
      </c>
      <c r="AC6" s="17">
        <f>[2]Janeiro!$D$32</f>
        <v>14.3</v>
      </c>
      <c r="AD6" s="17">
        <f>[2]Janeiro!$D$33</f>
        <v>19.7</v>
      </c>
      <c r="AE6" s="17">
        <f>[2]Janeiro!$D$34</f>
        <v>20</v>
      </c>
      <c r="AF6" s="17">
        <f>[2]Janeiro!$D$35</f>
        <v>19.2</v>
      </c>
      <c r="AG6" s="28">
        <f t="shared" ref="AG6:AG16" si="1">MIN(B6:AF6)</f>
        <v>14.3</v>
      </c>
      <c r="AH6" s="31">
        <f>AVERAGE(B6:AF6)</f>
        <v>19.941935483870971</v>
      </c>
    </row>
    <row r="7" spans="1:34" ht="17.100000000000001" customHeight="1" x14ac:dyDescent="0.2">
      <c r="A7" s="15" t="s">
        <v>1</v>
      </c>
      <c r="B7" s="17">
        <f>[3]Janeiro!$D$5</f>
        <v>23.4</v>
      </c>
      <c r="C7" s="17">
        <f>[3]Janeiro!$D$6</f>
        <v>24.5</v>
      </c>
      <c r="D7" s="17">
        <f>[3]Janeiro!$D$7</f>
        <v>22.5</v>
      </c>
      <c r="E7" s="17">
        <f>[3]Janeiro!$D$8</f>
        <v>23</v>
      </c>
      <c r="F7" s="17">
        <f>[3]Janeiro!$D$9</f>
        <v>22.8</v>
      </c>
      <c r="G7" s="17">
        <f>[3]Janeiro!$D$10</f>
        <v>22.2</v>
      </c>
      <c r="H7" s="17">
        <f>[3]Janeiro!$D$11</f>
        <v>23</v>
      </c>
      <c r="I7" s="17">
        <f>[3]Janeiro!$D$12</f>
        <v>22.4</v>
      </c>
      <c r="J7" s="17">
        <f>[3]Janeiro!$D$13</f>
        <v>25.2</v>
      </c>
      <c r="K7" s="17">
        <f>[3]Janeiro!$D$14</f>
        <v>24.1</v>
      </c>
      <c r="L7" s="17">
        <f>[3]Janeiro!$D$15</f>
        <v>24.2</v>
      </c>
      <c r="M7" s="17">
        <f>[3]Janeiro!$D$16</f>
        <v>23.1</v>
      </c>
      <c r="N7" s="17">
        <f>[3]Janeiro!$D$17</f>
        <v>22.4</v>
      </c>
      <c r="O7" s="17">
        <f>[3]Janeiro!$D$18</f>
        <v>22.8</v>
      </c>
      <c r="P7" s="17">
        <f>[3]Janeiro!$D$19</f>
        <v>23.2</v>
      </c>
      <c r="Q7" s="17">
        <f>[3]Janeiro!$D$20</f>
        <v>24.5</v>
      </c>
      <c r="R7" s="17">
        <f>[3]Janeiro!$D$21</f>
        <v>24.4</v>
      </c>
      <c r="S7" s="17">
        <f>[3]Janeiro!$D$22</f>
        <v>22.2</v>
      </c>
      <c r="T7" s="17">
        <f>[3]Janeiro!$D$23</f>
        <v>23.8</v>
      </c>
      <c r="U7" s="17">
        <f>[3]Janeiro!$D$24</f>
        <v>22.9</v>
      </c>
      <c r="V7" s="17">
        <f>[3]Janeiro!$D$25</f>
        <v>21.7</v>
      </c>
      <c r="W7" s="17">
        <f>[3]Janeiro!$D$26</f>
        <v>20.5</v>
      </c>
      <c r="X7" s="17">
        <f>[3]Janeiro!$D$27</f>
        <v>21.9</v>
      </c>
      <c r="Y7" s="17">
        <f>[3]Janeiro!$D$28</f>
        <v>22.6</v>
      </c>
      <c r="Z7" s="17">
        <f>[3]Janeiro!$D$29</f>
        <v>23.5</v>
      </c>
      <c r="AA7" s="17">
        <f>[3]Janeiro!$D$30</f>
        <v>22.5</v>
      </c>
      <c r="AB7" s="17">
        <f>[3]Janeiro!$D$31</f>
        <v>19.3</v>
      </c>
      <c r="AC7" s="17">
        <f>[3]Janeiro!$D$32</f>
        <v>18.3</v>
      </c>
      <c r="AD7" s="17">
        <f>[3]Janeiro!$D$33</f>
        <v>21</v>
      </c>
      <c r="AE7" s="17">
        <f>[3]Janeiro!$D$34</f>
        <v>22.4</v>
      </c>
      <c r="AF7" s="17">
        <f>[3]Janeiro!$D$35</f>
        <v>20.7</v>
      </c>
      <c r="AG7" s="28">
        <f t="shared" si="1"/>
        <v>18.3</v>
      </c>
      <c r="AH7" s="31">
        <f t="shared" ref="AH7:AH15" si="2">AVERAGE(B7:AF7)</f>
        <v>22.612903225806448</v>
      </c>
    </row>
    <row r="8" spans="1:34" ht="17.100000000000001" customHeight="1" x14ac:dyDescent="0.2">
      <c r="A8" s="15" t="s">
        <v>56</v>
      </c>
      <c r="B8" s="17">
        <f>[4]Janeiro!$D$5</f>
        <v>23.1</v>
      </c>
      <c r="C8" s="17">
        <f>[4]Janeiro!$D$6</f>
        <v>20.5</v>
      </c>
      <c r="D8" s="17">
        <f>[4]Janeiro!$D$7</f>
        <v>22.2</v>
      </c>
      <c r="E8" s="17">
        <f>[4]Janeiro!$D$8</f>
        <v>21.1</v>
      </c>
      <c r="F8" s="17">
        <f>[4]Janeiro!$D$9</f>
        <v>21.2</v>
      </c>
      <c r="G8" s="17">
        <f>[4]Janeiro!$D$10</f>
        <v>23.9</v>
      </c>
      <c r="H8" s="17">
        <f>[4]Janeiro!$D$11</f>
        <v>22.1</v>
      </c>
      <c r="I8" s="17">
        <f>[4]Janeiro!$D$12</f>
        <v>22.6</v>
      </c>
      <c r="J8" s="17">
        <f>[4]Janeiro!$D$13</f>
        <v>23.7</v>
      </c>
      <c r="K8" s="17">
        <f>[4]Janeiro!$D$14</f>
        <v>23</v>
      </c>
      <c r="L8" s="17">
        <f>[4]Janeiro!$D$15</f>
        <v>23.6</v>
      </c>
      <c r="M8" s="17">
        <f>[4]Janeiro!$D$16</f>
        <v>23.3</v>
      </c>
      <c r="N8" s="17">
        <f>[4]Janeiro!$D$17</f>
        <v>22.6</v>
      </c>
      <c r="O8" s="17">
        <f>[4]Janeiro!$D$18</f>
        <v>23.6</v>
      </c>
      <c r="P8" s="17">
        <f>[4]Janeiro!$D$19</f>
        <v>22.7</v>
      </c>
      <c r="Q8" s="17">
        <f>[4]Janeiro!$D$20</f>
        <v>23.5</v>
      </c>
      <c r="R8" s="17">
        <f>[4]Janeiro!$D$21</f>
        <v>22.3</v>
      </c>
      <c r="S8" s="17">
        <f>[4]Janeiro!$D$22</f>
        <v>21.2</v>
      </c>
      <c r="T8" s="17">
        <f>[4]Janeiro!$D$23</f>
        <v>22.6</v>
      </c>
      <c r="U8" s="17">
        <f>[4]Janeiro!$D$24</f>
        <v>22.1</v>
      </c>
      <c r="V8" s="17">
        <f>[4]Janeiro!$D$25</f>
        <v>21.9</v>
      </c>
      <c r="W8" s="17">
        <f>[4]Janeiro!$D$26</f>
        <v>20.9</v>
      </c>
      <c r="X8" s="17">
        <f>[4]Janeiro!$D$27</f>
        <v>20.8</v>
      </c>
      <c r="Y8" s="17">
        <f>[4]Janeiro!$D$28</f>
        <v>21.4</v>
      </c>
      <c r="Z8" s="17">
        <f>[4]Janeiro!$D$29</f>
        <v>21.7</v>
      </c>
      <c r="AA8" s="17">
        <f>[4]Janeiro!$D$30</f>
        <v>21.7</v>
      </c>
      <c r="AB8" s="17">
        <f>[4]Janeiro!$D$31</f>
        <v>20.9</v>
      </c>
      <c r="AC8" s="17">
        <f>[4]Janeiro!$D$32</f>
        <v>21</v>
      </c>
      <c r="AD8" s="17">
        <f>[4]Janeiro!$D$33</f>
        <v>20.3</v>
      </c>
      <c r="AE8" s="17">
        <f>[4]Janeiro!$D$34</f>
        <v>21.5</v>
      </c>
      <c r="AF8" s="17">
        <f>[4]Janeiro!$D$35</f>
        <v>21.9</v>
      </c>
      <c r="AG8" s="28">
        <f t="shared" ref="AG8" si="3">MIN(B8:AF8)</f>
        <v>20.3</v>
      </c>
      <c r="AH8" s="31">
        <f t="shared" ref="AH8" si="4">AVERAGE(B8:AF8)</f>
        <v>22.093548387096774</v>
      </c>
    </row>
    <row r="9" spans="1:34" ht="17.100000000000001" customHeight="1" x14ac:dyDescent="0.2">
      <c r="A9" s="15" t="s">
        <v>48</v>
      </c>
      <c r="B9" s="17">
        <f>[5]Janeiro!$D$5</f>
        <v>23</v>
      </c>
      <c r="C9" s="17">
        <f>[5]Janeiro!$D$6</f>
        <v>23.9</v>
      </c>
      <c r="D9" s="17">
        <f>[5]Janeiro!$D$7</f>
        <v>21.6</v>
      </c>
      <c r="E9" s="17">
        <f>[5]Janeiro!$D$8</f>
        <v>22.8</v>
      </c>
      <c r="F9" s="17">
        <f>[5]Janeiro!$D$9</f>
        <v>22.7</v>
      </c>
      <c r="G9" s="17">
        <f>[5]Janeiro!$D$10</f>
        <v>21.7</v>
      </c>
      <c r="H9" s="17">
        <f>[5]Janeiro!$D$11</f>
        <v>21.8</v>
      </c>
      <c r="I9" s="17">
        <f>[5]Janeiro!$D$12</f>
        <v>22.4</v>
      </c>
      <c r="J9" s="17">
        <f>[5]Janeiro!$D$13</f>
        <v>24.7</v>
      </c>
      <c r="K9" s="17">
        <f>[5]Janeiro!$D$14</f>
        <v>24.9</v>
      </c>
      <c r="L9" s="17">
        <f>[5]Janeiro!$D$15</f>
        <v>22.9</v>
      </c>
      <c r="M9" s="17">
        <f>[5]Janeiro!$D$16</f>
        <v>22.5</v>
      </c>
      <c r="N9" s="17">
        <f>[5]Janeiro!$D$17</f>
        <v>22.5</v>
      </c>
      <c r="O9" s="17">
        <f>[5]Janeiro!$D$18</f>
        <v>22.3</v>
      </c>
      <c r="P9" s="17">
        <f>[5]Janeiro!$D$19</f>
        <v>23.5</v>
      </c>
      <c r="Q9" s="17">
        <f>[5]Janeiro!$D$20</f>
        <v>23.2</v>
      </c>
      <c r="R9" s="17">
        <f>[5]Janeiro!$D$21</f>
        <v>22.4</v>
      </c>
      <c r="S9" s="17">
        <f>[5]Janeiro!$D$22</f>
        <v>20</v>
      </c>
      <c r="T9" s="17">
        <f>[5]Janeiro!$D$23</f>
        <v>19.3</v>
      </c>
      <c r="U9" s="17">
        <f>[5]Janeiro!$D$24</f>
        <v>22.5</v>
      </c>
      <c r="V9" s="17">
        <f>[5]Janeiro!$D$25</f>
        <v>22.7</v>
      </c>
      <c r="W9" s="17">
        <f>[5]Janeiro!$D$26</f>
        <v>20.8</v>
      </c>
      <c r="X9" s="17">
        <f>[5]Janeiro!$D$27</f>
        <v>21</v>
      </c>
      <c r="Y9" s="17">
        <f>[5]Janeiro!$D$28</f>
        <v>22.9</v>
      </c>
      <c r="Z9" s="17">
        <f>[5]Janeiro!$D$29</f>
        <v>23.2</v>
      </c>
      <c r="AA9" s="17">
        <f>[5]Janeiro!$D$30</f>
        <v>21.6</v>
      </c>
      <c r="AB9" s="17">
        <f>[5]Janeiro!$D$31</f>
        <v>14.9</v>
      </c>
      <c r="AC9" s="17">
        <f>[5]Janeiro!$D$32</f>
        <v>14.4</v>
      </c>
      <c r="AD9" s="17">
        <f>[5]Janeiro!$D$33</f>
        <v>18.7</v>
      </c>
      <c r="AE9" s="17">
        <f>[5]Janeiro!$D$34</f>
        <v>20.6</v>
      </c>
      <c r="AF9" s="17">
        <f>[5]Janeiro!$D$35</f>
        <v>21.2</v>
      </c>
      <c r="AG9" s="28">
        <f t="shared" ref="AG9" si="5">MIN(B9:AF9)</f>
        <v>14.4</v>
      </c>
      <c r="AH9" s="31">
        <f t="shared" ref="AH9" si="6">AVERAGE(B9:AF9)</f>
        <v>21.696774193548389</v>
      </c>
    </row>
    <row r="10" spans="1:34" ht="17.100000000000001" customHeight="1" x14ac:dyDescent="0.2">
      <c r="A10" s="15" t="s">
        <v>2</v>
      </c>
      <c r="B10" s="17">
        <f>[6]Janeiro!$D$5</f>
        <v>20.7</v>
      </c>
      <c r="C10" s="17">
        <f>[6]Janeiro!$D$6</f>
        <v>20.9</v>
      </c>
      <c r="D10" s="17">
        <f>[6]Janeiro!$D$7</f>
        <v>21.2</v>
      </c>
      <c r="E10" s="17">
        <f>[6]Janeiro!$D$8</f>
        <v>21.3</v>
      </c>
      <c r="F10" s="17">
        <f>[6]Janeiro!$D$9</f>
        <v>21.5</v>
      </c>
      <c r="G10" s="17">
        <f>[6]Janeiro!$D$10</f>
        <v>19.7</v>
      </c>
      <c r="H10" s="17">
        <f>[6]Janeiro!$D$11</f>
        <v>20.5</v>
      </c>
      <c r="I10" s="17">
        <f>[6]Janeiro!$D$12</f>
        <v>21.7</v>
      </c>
      <c r="J10" s="17">
        <f>[6]Janeiro!$D$13</f>
        <v>23.3</v>
      </c>
      <c r="K10" s="17">
        <f>[6]Janeiro!$D$14</f>
        <v>23.3</v>
      </c>
      <c r="L10" s="17">
        <f>[6]Janeiro!$D$15</f>
        <v>21.7</v>
      </c>
      <c r="M10" s="17">
        <f>[6]Janeiro!$D$16</f>
        <v>20.8</v>
      </c>
      <c r="N10" s="17">
        <f>[6]Janeiro!$D$17</f>
        <v>21</v>
      </c>
      <c r="O10" s="17">
        <f>[6]Janeiro!$D$18</f>
        <v>20.7</v>
      </c>
      <c r="P10" s="17">
        <f>[6]Janeiro!$D$19</f>
        <v>20.7</v>
      </c>
      <c r="Q10" s="17">
        <f>[6]Janeiro!$D$20</f>
        <v>20.8</v>
      </c>
      <c r="R10" s="17">
        <f>[6]Janeiro!$D$21</f>
        <v>20.9</v>
      </c>
      <c r="S10" s="17">
        <f>[6]Janeiro!$D$22</f>
        <v>21.7</v>
      </c>
      <c r="T10" s="17">
        <f>[6]Janeiro!$D$23</f>
        <v>20.8</v>
      </c>
      <c r="U10" s="17">
        <f>[6]Janeiro!$D$24</f>
        <v>21.4</v>
      </c>
      <c r="V10" s="17">
        <f>[6]Janeiro!$D$25</f>
        <v>20.2</v>
      </c>
      <c r="W10" s="17">
        <f>[6]Janeiro!$D$26</f>
        <v>18.899999999999999</v>
      </c>
      <c r="X10" s="17">
        <f>[6]Janeiro!$D$27</f>
        <v>19.8</v>
      </c>
      <c r="Y10" s="17">
        <f>[6]Janeiro!$D$28</f>
        <v>21.5</v>
      </c>
      <c r="Z10" s="17">
        <f>[6]Janeiro!$D$29</f>
        <v>21.2</v>
      </c>
      <c r="AA10" s="17">
        <f>[6]Janeiro!$D$30</f>
        <v>20.399999999999999</v>
      </c>
      <c r="AB10" s="17">
        <f>[6]Janeiro!$D$31</f>
        <v>18</v>
      </c>
      <c r="AC10" s="17">
        <f>[6]Janeiro!$D$32</f>
        <v>20.399999999999999</v>
      </c>
      <c r="AD10" s="17">
        <f>[6]Janeiro!$D$33</f>
        <v>20.100000000000001</v>
      </c>
      <c r="AE10" s="17">
        <f>[6]Janeiro!$D$34</f>
        <v>21.3</v>
      </c>
      <c r="AF10" s="17">
        <f>[6]Janeiro!$D$35</f>
        <v>20.9</v>
      </c>
      <c r="AG10" s="28">
        <f t="shared" si="1"/>
        <v>18</v>
      </c>
      <c r="AH10" s="31">
        <f t="shared" si="2"/>
        <v>20.880645161290317</v>
      </c>
    </row>
    <row r="11" spans="1:34" ht="17.100000000000001" customHeight="1" x14ac:dyDescent="0.2">
      <c r="A11" s="15" t="s">
        <v>3</v>
      </c>
      <c r="B11" s="17">
        <f>[7]Janeiro!$D$5</f>
        <v>20.399999999999999</v>
      </c>
      <c r="C11" s="17">
        <f>[7]Janeiro!$D$6</f>
        <v>20.3</v>
      </c>
      <c r="D11" s="17">
        <f>[7]Janeiro!$D$7</f>
        <v>21.5</v>
      </c>
      <c r="E11" s="17">
        <f>[7]Janeiro!$D$8</f>
        <v>22.1</v>
      </c>
      <c r="F11" s="17">
        <f>[7]Janeiro!$D$9</f>
        <v>20.5</v>
      </c>
      <c r="G11" s="17">
        <f>[7]Janeiro!$D$10</f>
        <v>21.9</v>
      </c>
      <c r="H11" s="17">
        <f>[7]Janeiro!$D$11</f>
        <v>21.2</v>
      </c>
      <c r="I11" s="17">
        <f>[7]Janeiro!$D$12</f>
        <v>22.4</v>
      </c>
      <c r="J11" s="17">
        <f>[7]Janeiro!$D$13</f>
        <v>23.4</v>
      </c>
      <c r="K11" s="17">
        <f>[7]Janeiro!$D$14</f>
        <v>21.3</v>
      </c>
      <c r="L11" s="17">
        <f>[7]Janeiro!$D$15</f>
        <v>20.8</v>
      </c>
      <c r="M11" s="17">
        <f>[7]Janeiro!$D$16</f>
        <v>20.7</v>
      </c>
      <c r="N11" s="17">
        <f>[7]Janeiro!$D$17</f>
        <v>21</v>
      </c>
      <c r="O11" s="17">
        <f>[7]Janeiro!$D$18</f>
        <v>21.5</v>
      </c>
      <c r="P11" s="17">
        <f>[7]Janeiro!$D$19</f>
        <v>21.7</v>
      </c>
      <c r="Q11" s="17">
        <f>[7]Janeiro!$D$20</f>
        <v>21.4</v>
      </c>
      <c r="R11" s="17">
        <f>[7]Janeiro!$D$21</f>
        <v>20.8</v>
      </c>
      <c r="S11" s="17">
        <f>[7]Janeiro!$D$22</f>
        <v>20.3</v>
      </c>
      <c r="T11" s="17">
        <f>[7]Janeiro!$D$23</f>
        <v>21</v>
      </c>
      <c r="U11" s="17">
        <f>[7]Janeiro!$D$24</f>
        <v>18.899999999999999</v>
      </c>
      <c r="V11" s="17">
        <f>[7]Janeiro!$D$25</f>
        <v>19.399999999999999</v>
      </c>
      <c r="W11" s="17">
        <f>[7]Janeiro!$D$26</f>
        <v>21</v>
      </c>
      <c r="X11" s="17">
        <f>[7]Janeiro!$D$27</f>
        <v>20.7</v>
      </c>
      <c r="Y11" s="17">
        <f>[7]Janeiro!$D$28</f>
        <v>20.9</v>
      </c>
      <c r="Z11" s="17">
        <f>[7]Janeiro!$D$29</f>
        <v>21.3</v>
      </c>
      <c r="AA11" s="17">
        <f>[7]Janeiro!$D$30</f>
        <v>20.100000000000001</v>
      </c>
      <c r="AB11" s="17">
        <f>[7]Janeiro!$D$31</f>
        <v>21.2</v>
      </c>
      <c r="AC11" s="17">
        <f>[7]Janeiro!$D$32</f>
        <v>20.7</v>
      </c>
      <c r="AD11" s="17">
        <f>[7]Janeiro!$D$33</f>
        <v>20.3</v>
      </c>
      <c r="AE11" s="17">
        <f>[7]Janeiro!$D$34</f>
        <v>20.100000000000001</v>
      </c>
      <c r="AF11" s="17">
        <f>[7]Janeiro!$D$35</f>
        <v>20.6</v>
      </c>
      <c r="AG11" s="28">
        <f t="shared" si="1"/>
        <v>18.899999999999999</v>
      </c>
      <c r="AH11" s="31">
        <f>AVERAGE(B11:AF11)</f>
        <v>20.948387096774198</v>
      </c>
    </row>
    <row r="12" spans="1:34" ht="17.100000000000001" customHeight="1" x14ac:dyDescent="0.2">
      <c r="A12" s="15" t="s">
        <v>4</v>
      </c>
      <c r="B12" s="17">
        <f>[8]Janeiro!$D$5</f>
        <v>20.100000000000001</v>
      </c>
      <c r="C12" s="17" t="str">
        <f>[8]Janeiro!$D$6</f>
        <v>*</v>
      </c>
      <c r="D12" s="17">
        <f>[8]Janeiro!$D$7</f>
        <v>24.9</v>
      </c>
      <c r="E12" s="17" t="str">
        <f>[8]Janeiro!$D$8</f>
        <v>*</v>
      </c>
      <c r="F12" s="17" t="str">
        <f>[8]Janeiro!$D$9</f>
        <v>*</v>
      </c>
      <c r="G12" s="17" t="str">
        <f>[8]Janeiro!$D$10</f>
        <v>*</v>
      </c>
      <c r="H12" s="17" t="str">
        <f>[8]Janeiro!$D$11</f>
        <v>*</v>
      </c>
      <c r="I12" s="17" t="str">
        <f>[8]Janeiro!$D$12</f>
        <v>*</v>
      </c>
      <c r="J12" s="17" t="str">
        <f>[8]Janeiro!$D$13</f>
        <v>*</v>
      </c>
      <c r="K12" s="17" t="str">
        <f>[8]Janeiro!$D$14</f>
        <v>*</v>
      </c>
      <c r="L12" s="17">
        <f>[8]Janeiro!$D$15</f>
        <v>20.9</v>
      </c>
      <c r="M12" s="17" t="str">
        <f>[8]Janeiro!$D$16</f>
        <v>*</v>
      </c>
      <c r="N12" s="17" t="str">
        <f>[8]Janeiro!$D$17</f>
        <v>*</v>
      </c>
      <c r="O12" s="17" t="str">
        <f>[8]Janeiro!$D$18</f>
        <v>*</v>
      </c>
      <c r="P12" s="17">
        <f>[8]Janeiro!$D$19</f>
        <v>19.8</v>
      </c>
      <c r="Q12" s="17">
        <f>[8]Janeiro!$D$20</f>
        <v>20.7</v>
      </c>
      <c r="R12" s="17">
        <f>[8]Janeiro!$D$21</f>
        <v>18.399999999999999</v>
      </c>
      <c r="S12" s="17">
        <f>[8]Janeiro!$D$22</f>
        <v>19.100000000000001</v>
      </c>
      <c r="T12" s="17">
        <f>[8]Janeiro!$D$23</f>
        <v>19.600000000000001</v>
      </c>
      <c r="U12" s="17">
        <f>[8]Janeiro!$D$24</f>
        <v>19.3</v>
      </c>
      <c r="V12" s="17">
        <f>[8]Janeiro!$D$25</f>
        <v>18.600000000000001</v>
      </c>
      <c r="W12" s="17">
        <f>[8]Janeiro!$D$26</f>
        <v>19</v>
      </c>
      <c r="X12" s="17">
        <f>[8]Janeiro!$D$27</f>
        <v>18.100000000000001</v>
      </c>
      <c r="Y12" s="17">
        <f>[8]Janeiro!$D$28</f>
        <v>19.399999999999999</v>
      </c>
      <c r="Z12" s="17">
        <f>[8]Janeiro!$D$29</f>
        <v>19.600000000000001</v>
      </c>
      <c r="AA12" s="17">
        <f>[8]Janeiro!$D$30</f>
        <v>18.8</v>
      </c>
      <c r="AB12" s="17">
        <f>[8]Janeiro!$D$31</f>
        <v>19.899999999999999</v>
      </c>
      <c r="AC12" s="17">
        <f>[8]Janeiro!$D$32</f>
        <v>18.100000000000001</v>
      </c>
      <c r="AD12" s="17">
        <f>[8]Janeiro!$D$33</f>
        <v>18.3</v>
      </c>
      <c r="AE12" s="17">
        <f>[8]Janeiro!$D$34</f>
        <v>19.100000000000001</v>
      </c>
      <c r="AF12" s="17">
        <f>[8]Janeiro!$D$35</f>
        <v>18.8</v>
      </c>
      <c r="AG12" s="28">
        <f t="shared" si="1"/>
        <v>18.100000000000001</v>
      </c>
      <c r="AH12" s="31">
        <f t="shared" si="2"/>
        <v>19.525000000000002</v>
      </c>
    </row>
    <row r="13" spans="1:34" ht="17.100000000000001" customHeight="1" x14ac:dyDescent="0.2">
      <c r="A13" s="15" t="s">
        <v>5</v>
      </c>
      <c r="B13" s="17">
        <f>[9]Janeiro!$D$5</f>
        <v>24.1</v>
      </c>
      <c r="C13" s="17">
        <f>[9]Janeiro!$D$6</f>
        <v>23.4</v>
      </c>
      <c r="D13" s="17">
        <f>[9]Janeiro!$D$7</f>
        <v>24</v>
      </c>
      <c r="E13" s="17">
        <f>[9]Janeiro!$D$8</f>
        <v>24.6</v>
      </c>
      <c r="F13" s="17">
        <f>[9]Janeiro!$D$9</f>
        <v>24.2</v>
      </c>
      <c r="G13" s="17">
        <f>[9]Janeiro!$D$10</f>
        <v>24.7</v>
      </c>
      <c r="H13" s="17">
        <f>[9]Janeiro!$D$11</f>
        <v>25.2</v>
      </c>
      <c r="I13" s="17">
        <f>[9]Janeiro!$D$12</f>
        <v>26.7</v>
      </c>
      <c r="J13" s="17">
        <f>[9]Janeiro!$D$13</f>
        <v>26.6</v>
      </c>
      <c r="K13" s="17">
        <f>[9]Janeiro!$D$14</f>
        <v>26.2</v>
      </c>
      <c r="L13" s="17">
        <f>[9]Janeiro!$D$15</f>
        <v>26.3</v>
      </c>
      <c r="M13" s="17">
        <f>[9]Janeiro!$D$16</f>
        <v>23.1</v>
      </c>
      <c r="N13" s="17">
        <f>[9]Janeiro!$D$17</f>
        <v>23.8</v>
      </c>
      <c r="O13" s="17">
        <f>[9]Janeiro!$D$18</f>
        <v>25.8</v>
      </c>
      <c r="P13" s="17">
        <f>[9]Janeiro!$D$19</f>
        <v>25.4</v>
      </c>
      <c r="Q13" s="17">
        <f>[9]Janeiro!$D$20</f>
        <v>25.4</v>
      </c>
      <c r="R13" s="17">
        <f>[9]Janeiro!$D$21</f>
        <v>23.3</v>
      </c>
      <c r="S13" s="17">
        <f>[9]Janeiro!$D$22</f>
        <v>24</v>
      </c>
      <c r="T13" s="17">
        <f>[9]Janeiro!$D$23</f>
        <v>23.4</v>
      </c>
      <c r="U13" s="17">
        <f>[9]Janeiro!$D$24</f>
        <v>23.8</v>
      </c>
      <c r="V13" s="17">
        <f>[9]Janeiro!$D$25</f>
        <v>21.4</v>
      </c>
      <c r="W13" s="17">
        <f>[9]Janeiro!$D$26</f>
        <v>22.5</v>
      </c>
      <c r="X13" s="17">
        <f>[9]Janeiro!$D$27</f>
        <v>23.7</v>
      </c>
      <c r="Y13" s="17">
        <f>[9]Janeiro!$D$28</f>
        <v>23.7</v>
      </c>
      <c r="Z13" s="17">
        <f>[9]Janeiro!$D$29</f>
        <v>24</v>
      </c>
      <c r="AA13" s="17">
        <f>[9]Janeiro!$D$30</f>
        <v>22.1</v>
      </c>
      <c r="AB13" s="17">
        <f>[9]Janeiro!$D$31</f>
        <v>23.2</v>
      </c>
      <c r="AC13" s="17">
        <f>[9]Janeiro!$D$32</f>
        <v>18.5</v>
      </c>
      <c r="AD13" s="17">
        <f>[9]Janeiro!$D$33</f>
        <v>23.4</v>
      </c>
      <c r="AE13" s="17">
        <f>[9]Janeiro!$D$34</f>
        <v>23.8</v>
      </c>
      <c r="AF13" s="17">
        <f>[9]Janeiro!$D$35</f>
        <v>24.5</v>
      </c>
      <c r="AG13" s="28">
        <f t="shared" si="1"/>
        <v>18.5</v>
      </c>
      <c r="AH13" s="31">
        <f>AVERAGE(B13:AF13)</f>
        <v>24.025806451612905</v>
      </c>
    </row>
    <row r="14" spans="1:34" ht="17.100000000000001" customHeight="1" x14ac:dyDescent="0.2">
      <c r="A14" s="15" t="s">
        <v>50</v>
      </c>
      <c r="B14" s="17">
        <f>[10]Janeiro!$D$5</f>
        <v>19.3</v>
      </c>
      <c r="C14" s="17">
        <f>[10]Janeiro!$D$6</f>
        <v>19.7</v>
      </c>
      <c r="D14" s="17">
        <f>[10]Janeiro!$D$7</f>
        <v>19.600000000000001</v>
      </c>
      <c r="E14" s="17">
        <f>[10]Janeiro!$D$8</f>
        <v>19.600000000000001</v>
      </c>
      <c r="F14" s="17">
        <f>[10]Janeiro!$D$9</f>
        <v>19.600000000000001</v>
      </c>
      <c r="G14" s="17">
        <f>[10]Janeiro!$D$10</f>
        <v>19.100000000000001</v>
      </c>
      <c r="H14" s="17">
        <f>[10]Janeiro!$D$11</f>
        <v>18.600000000000001</v>
      </c>
      <c r="I14" s="17">
        <f>[10]Janeiro!$D$12</f>
        <v>20.2</v>
      </c>
      <c r="J14" s="17">
        <f>[10]Janeiro!$D$13</f>
        <v>21.2</v>
      </c>
      <c r="K14" s="17">
        <f>[10]Janeiro!$D$14</f>
        <v>20.7</v>
      </c>
      <c r="L14" s="17">
        <f>[10]Janeiro!$D$15</f>
        <v>20.6</v>
      </c>
      <c r="M14" s="17">
        <f>[10]Janeiro!$D$16</f>
        <v>19.3</v>
      </c>
      <c r="N14" s="17">
        <f>[10]Janeiro!$D$17</f>
        <v>19.2</v>
      </c>
      <c r="O14" s="17">
        <f>[10]Janeiro!$D$18</f>
        <v>19.8</v>
      </c>
      <c r="P14" s="17">
        <f>[10]Janeiro!$D$19</f>
        <v>19.399999999999999</v>
      </c>
      <c r="Q14" s="17">
        <f>[10]Janeiro!$D$20</f>
        <v>20.5</v>
      </c>
      <c r="R14" s="17">
        <f>[10]Janeiro!$D$21</f>
        <v>20</v>
      </c>
      <c r="S14" s="17">
        <f>[10]Janeiro!$D$22</f>
        <v>20.3</v>
      </c>
      <c r="T14" s="17">
        <f>[10]Janeiro!$D$23</f>
        <v>20</v>
      </c>
      <c r="U14" s="17">
        <f>[10]Janeiro!$D$24</f>
        <v>20.399999999999999</v>
      </c>
      <c r="V14" s="17">
        <f>[10]Janeiro!$D$25</f>
        <v>19.5</v>
      </c>
      <c r="W14" s="17">
        <f>[10]Janeiro!$D$26</f>
        <v>18.8</v>
      </c>
      <c r="X14" s="17">
        <f>[10]Janeiro!$D$27</f>
        <v>18.8</v>
      </c>
      <c r="Y14" s="17">
        <f>[10]Janeiro!$D$28</f>
        <v>20</v>
      </c>
      <c r="Z14" s="17">
        <f>[10]Janeiro!$D$29</f>
        <v>20.3</v>
      </c>
      <c r="AA14" s="17">
        <f>[10]Janeiro!$D$30</f>
        <v>19.2</v>
      </c>
      <c r="AB14" s="17">
        <f>[10]Janeiro!$D$31</f>
        <v>20.2</v>
      </c>
      <c r="AC14" s="17">
        <f>[10]Janeiro!$D$32</f>
        <v>19.600000000000001</v>
      </c>
      <c r="AD14" s="17">
        <f>[10]Janeiro!$D$33</f>
        <v>18.899999999999999</v>
      </c>
      <c r="AE14" s="17">
        <f>[10]Janeiro!$D$34</f>
        <v>19.600000000000001</v>
      </c>
      <c r="AF14" s="17">
        <f>[10]Janeiro!$D$35</f>
        <v>19.3</v>
      </c>
      <c r="AG14" s="28">
        <f>MIN(B14:AF14)</f>
        <v>18.600000000000001</v>
      </c>
      <c r="AH14" s="31">
        <f>AVERAGE(B14:AF14)</f>
        <v>19.71935483870968</v>
      </c>
    </row>
    <row r="15" spans="1:34" ht="17.100000000000001" customHeight="1" x14ac:dyDescent="0.2">
      <c r="A15" s="15" t="s">
        <v>6</v>
      </c>
      <c r="B15" s="17">
        <f>[11]Janeiro!$D$5</f>
        <v>21.5</v>
      </c>
      <c r="C15" s="17">
        <f>[11]Janeiro!$D$6</f>
        <v>23.4</v>
      </c>
      <c r="D15" s="17">
        <f>[11]Janeiro!$D$7</f>
        <v>21.9</v>
      </c>
      <c r="E15" s="17">
        <f>[11]Janeiro!$D$8</f>
        <v>21.7</v>
      </c>
      <c r="F15" s="17">
        <f>[11]Janeiro!$D$9</f>
        <v>21.5</v>
      </c>
      <c r="G15" s="17">
        <f>[11]Janeiro!$D$10</f>
        <v>20.9</v>
      </c>
      <c r="H15" s="17">
        <f>[11]Janeiro!$D$11</f>
        <v>21.1</v>
      </c>
      <c r="I15" s="17">
        <f>[11]Janeiro!$D$12</f>
        <v>22.6</v>
      </c>
      <c r="J15" s="17">
        <f>[11]Janeiro!$D$13</f>
        <v>23.3</v>
      </c>
      <c r="K15" s="17">
        <f>[11]Janeiro!$D$14</f>
        <v>22.3</v>
      </c>
      <c r="L15" s="17">
        <f>[11]Janeiro!$D$15</f>
        <v>23</v>
      </c>
      <c r="M15" s="17">
        <f>[11]Janeiro!$D$16</f>
        <v>22.8</v>
      </c>
      <c r="N15" s="17">
        <f>[11]Janeiro!$D$17</f>
        <v>22.7</v>
      </c>
      <c r="O15" s="17">
        <f>[11]Janeiro!$D$18</f>
        <v>22.1</v>
      </c>
      <c r="P15" s="17">
        <f>[11]Janeiro!$D$19</f>
        <v>22.9</v>
      </c>
      <c r="Q15" s="17">
        <f>[11]Janeiro!$D$20</f>
        <v>22.9</v>
      </c>
      <c r="R15" s="17">
        <f>[11]Janeiro!$D$21</f>
        <v>22.3</v>
      </c>
      <c r="S15" s="17">
        <f>[11]Janeiro!$D$22</f>
        <v>23.3</v>
      </c>
      <c r="T15" s="17">
        <f>[11]Janeiro!$D$23</f>
        <v>23</v>
      </c>
      <c r="U15" s="17">
        <f>[11]Janeiro!$D$24</f>
        <v>21.6</v>
      </c>
      <c r="V15" s="17">
        <f>[11]Janeiro!$D$25</f>
        <v>21.7</v>
      </c>
      <c r="W15" s="17">
        <f>[11]Janeiro!$D$26</f>
        <v>21.3</v>
      </c>
      <c r="X15" s="17">
        <f>[11]Janeiro!$D$27</f>
        <v>21.5</v>
      </c>
      <c r="Y15" s="17">
        <f>[11]Janeiro!$D$28</f>
        <v>22.4</v>
      </c>
      <c r="Z15" s="17">
        <f>[11]Janeiro!$D$29</f>
        <v>22.4</v>
      </c>
      <c r="AA15" s="17">
        <f>[11]Janeiro!$D$30</f>
        <v>22.4</v>
      </c>
      <c r="AB15" s="17">
        <f>[11]Janeiro!$D$31</f>
        <v>22.6</v>
      </c>
      <c r="AC15" s="17">
        <f>[11]Janeiro!$D$32</f>
        <v>22.1</v>
      </c>
      <c r="AD15" s="17">
        <f>[11]Janeiro!$D$33</f>
        <v>21.9</v>
      </c>
      <c r="AE15" s="17">
        <f>[11]Janeiro!$D$34</f>
        <v>21.9</v>
      </c>
      <c r="AF15" s="17">
        <f>[11]Janeiro!$D$35</f>
        <v>21.6</v>
      </c>
      <c r="AG15" s="28">
        <f t="shared" si="1"/>
        <v>20.9</v>
      </c>
      <c r="AH15" s="31">
        <f t="shared" si="2"/>
        <v>22.212903225806453</v>
      </c>
    </row>
    <row r="16" spans="1:34" ht="17.100000000000001" customHeight="1" x14ac:dyDescent="0.2">
      <c r="A16" s="15" t="s">
        <v>7</v>
      </c>
      <c r="B16" s="17">
        <f>[12]Janeiro!$D$5</f>
        <v>20.5</v>
      </c>
      <c r="C16" s="17">
        <f>[12]Janeiro!$D$6</f>
        <v>21.3</v>
      </c>
      <c r="D16" s="17">
        <f>[12]Janeiro!$D$7</f>
        <v>20</v>
      </c>
      <c r="E16" s="17">
        <f>[12]Janeiro!$D$8</f>
        <v>21.7</v>
      </c>
      <c r="F16" s="17">
        <f>[12]Janeiro!$D$9</f>
        <v>21</v>
      </c>
      <c r="G16" s="17">
        <f>[12]Janeiro!$D$10</f>
        <v>22.8</v>
      </c>
      <c r="H16" s="17">
        <f>[12]Janeiro!$D$11</f>
        <v>20.7</v>
      </c>
      <c r="I16" s="17">
        <f>[12]Janeiro!$D$12</f>
        <v>22.8</v>
      </c>
      <c r="J16" s="17">
        <f>[12]Janeiro!$D$13</f>
        <v>22.9</v>
      </c>
      <c r="K16" s="17">
        <f>[12]Janeiro!$D$14</f>
        <v>21.3</v>
      </c>
      <c r="L16" s="17">
        <f>[12]Janeiro!$D$15</f>
        <v>23.3</v>
      </c>
      <c r="M16" s="17">
        <f>[12]Janeiro!$D$16</f>
        <v>22.2</v>
      </c>
      <c r="N16" s="17">
        <f>[12]Janeiro!$D$17</f>
        <v>21.3</v>
      </c>
      <c r="O16" s="17">
        <f>[12]Janeiro!$D$18</f>
        <v>22</v>
      </c>
      <c r="P16" s="17">
        <f>[12]Janeiro!$D$19</f>
        <v>23</v>
      </c>
      <c r="Q16" s="17">
        <f>[12]Janeiro!$D$20</f>
        <v>21.6</v>
      </c>
      <c r="R16" s="17">
        <f>[12]Janeiro!$D$21</f>
        <v>19.8</v>
      </c>
      <c r="S16" s="17">
        <f>[12]Janeiro!$D$22</f>
        <v>21.1</v>
      </c>
      <c r="T16" s="17">
        <f>[12]Janeiro!$D$23</f>
        <v>21.9</v>
      </c>
      <c r="U16" s="17">
        <f>[12]Janeiro!$D$24</f>
        <v>21.4</v>
      </c>
      <c r="V16" s="17">
        <f>[12]Janeiro!$D$25</f>
        <v>20.399999999999999</v>
      </c>
      <c r="W16" s="17">
        <f>[12]Janeiro!$D$26</f>
        <v>19.2</v>
      </c>
      <c r="X16" s="17">
        <f>[12]Janeiro!$D$27</f>
        <v>19.7</v>
      </c>
      <c r="Y16" s="17">
        <f>[12]Janeiro!$D$28</f>
        <v>20.399999999999999</v>
      </c>
      <c r="Z16" s="17">
        <f>[12]Janeiro!$D$29</f>
        <v>22</v>
      </c>
      <c r="AA16" s="17">
        <f>[12]Janeiro!$D$30</f>
        <v>19.8</v>
      </c>
      <c r="AB16" s="17">
        <f>[12]Janeiro!$D$31</f>
        <v>16</v>
      </c>
      <c r="AC16" s="17">
        <f>[12]Janeiro!$D$32</f>
        <v>16.8</v>
      </c>
      <c r="AD16" s="17">
        <f>[12]Janeiro!$D$33</f>
        <v>19.899999999999999</v>
      </c>
      <c r="AE16" s="17">
        <f>[12]Janeiro!$D$34</f>
        <v>20.5</v>
      </c>
      <c r="AF16" s="17">
        <f>[12]Janeiro!$D$35</f>
        <v>19.7</v>
      </c>
      <c r="AG16" s="28">
        <f t="shared" si="1"/>
        <v>16</v>
      </c>
      <c r="AH16" s="31">
        <f>AVERAGE(B16:AF16)</f>
        <v>20.870967741935484</v>
      </c>
    </row>
    <row r="17" spans="1:37" ht="17.100000000000001" customHeight="1" x14ac:dyDescent="0.2">
      <c r="A17" s="15" t="s">
        <v>8</v>
      </c>
      <c r="B17" s="17">
        <f>[13]Janeiro!$D$5</f>
        <v>21.3</v>
      </c>
      <c r="C17" s="17">
        <f>[13]Janeiro!$D$6</f>
        <v>21.5</v>
      </c>
      <c r="D17" s="17">
        <f>[13]Janeiro!$D$7</f>
        <v>21.3</v>
      </c>
      <c r="E17" s="17">
        <f>[13]Janeiro!$D$8</f>
        <v>22.4</v>
      </c>
      <c r="F17" s="17">
        <f>[13]Janeiro!$D$9</f>
        <v>21.7</v>
      </c>
      <c r="G17" s="17">
        <f>[13]Janeiro!$D$10</f>
        <v>22</v>
      </c>
      <c r="H17" s="17">
        <f>[13]Janeiro!$D$11</f>
        <v>20.9</v>
      </c>
      <c r="I17" s="17">
        <f>[13]Janeiro!$D$12</f>
        <v>23.5</v>
      </c>
      <c r="J17" s="17">
        <f>[13]Janeiro!$D$13</f>
        <v>23.5</v>
      </c>
      <c r="K17" s="17">
        <f>[13]Janeiro!$D$14</f>
        <v>22.5</v>
      </c>
      <c r="L17" s="17">
        <f>[13]Janeiro!$D$15</f>
        <v>22.3</v>
      </c>
      <c r="M17" s="17">
        <f>[13]Janeiro!$D$16</f>
        <v>23.1</v>
      </c>
      <c r="N17" s="17">
        <f>[13]Janeiro!$D$17</f>
        <v>22.3</v>
      </c>
      <c r="O17" s="17">
        <f>[13]Janeiro!$D$18</f>
        <v>21.4</v>
      </c>
      <c r="P17" s="17">
        <f>[13]Janeiro!$D$19</f>
        <v>22.1</v>
      </c>
      <c r="Q17" s="17">
        <f>[13]Janeiro!$D$20</f>
        <v>21.9</v>
      </c>
      <c r="R17" s="17">
        <f>[13]Janeiro!$D$21</f>
        <v>21.4</v>
      </c>
      <c r="S17" s="17">
        <f>[13]Janeiro!$D$22</f>
        <v>20.399999999999999</v>
      </c>
      <c r="T17" s="17">
        <f>[13]Janeiro!$D$23</f>
        <v>22.2</v>
      </c>
      <c r="U17" s="17">
        <f>[13]Janeiro!$D$24</f>
        <v>21.5</v>
      </c>
      <c r="V17" s="17">
        <f>[13]Janeiro!$D$25</f>
        <v>21.1</v>
      </c>
      <c r="W17" s="17">
        <f>[13]Janeiro!$D$26</f>
        <v>20.100000000000001</v>
      </c>
      <c r="X17" s="17">
        <f>[13]Janeiro!$D$27</f>
        <v>19.5</v>
      </c>
      <c r="Y17" s="17">
        <f>[13]Janeiro!$D$28</f>
        <v>21.7</v>
      </c>
      <c r="Z17" s="17">
        <f>[13]Janeiro!$D$29</f>
        <v>22.5</v>
      </c>
      <c r="AA17" s="17">
        <f>[13]Janeiro!$D$30</f>
        <v>20.5</v>
      </c>
      <c r="AB17" s="17">
        <f>[13]Janeiro!$D$31</f>
        <v>17</v>
      </c>
      <c r="AC17" s="17">
        <f>[13]Janeiro!$D$32</f>
        <v>16.899999999999999</v>
      </c>
      <c r="AD17" s="17">
        <f>[13]Janeiro!$D$33</f>
        <v>20.6</v>
      </c>
      <c r="AE17" s="17">
        <f>[13]Janeiro!$D$34</f>
        <v>21.1</v>
      </c>
      <c r="AF17" s="17">
        <f>[13]Janeiro!$D$35</f>
        <v>19.5</v>
      </c>
      <c r="AG17" s="28">
        <f>MIN(B17:AF17)</f>
        <v>16.899999999999999</v>
      </c>
      <c r="AH17" s="31">
        <f>AVERAGE(B17:AF17)</f>
        <v>21.280645161290323</v>
      </c>
      <c r="AK17" s="23" t="s">
        <v>54</v>
      </c>
    </row>
    <row r="18" spans="1:37" ht="17.100000000000001" customHeight="1" x14ac:dyDescent="0.2">
      <c r="A18" s="15" t="s">
        <v>9</v>
      </c>
      <c r="B18" s="17">
        <f>[14]Janeiro!$D$5</f>
        <v>22.4</v>
      </c>
      <c r="C18" s="17">
        <f>[14]Janeiro!$D$6</f>
        <v>22</v>
      </c>
      <c r="D18" s="17">
        <f>[14]Janeiro!$D$7</f>
        <v>20.9</v>
      </c>
      <c r="E18" s="17">
        <f>[14]Janeiro!$D$8</f>
        <v>22.7</v>
      </c>
      <c r="F18" s="17">
        <f>[14]Janeiro!$D$9</f>
        <v>22.1</v>
      </c>
      <c r="G18" s="17">
        <f>[14]Janeiro!$D$10</f>
        <v>22.6</v>
      </c>
      <c r="H18" s="17">
        <f>[14]Janeiro!$D$11</f>
        <v>21.7</v>
      </c>
      <c r="I18" s="17">
        <f>[14]Janeiro!$D$12</f>
        <v>23.9</v>
      </c>
      <c r="J18" s="17">
        <f>[14]Janeiro!$D$13</f>
        <v>23.9</v>
      </c>
      <c r="K18" s="17">
        <f>[14]Janeiro!$D$14</f>
        <v>22.5</v>
      </c>
      <c r="L18" s="17">
        <f>[14]Janeiro!$D$15</f>
        <v>23.3</v>
      </c>
      <c r="M18" s="17">
        <f>[14]Janeiro!$D$16</f>
        <v>23.4</v>
      </c>
      <c r="N18" s="17">
        <f>[14]Janeiro!$D$17</f>
        <v>22.1</v>
      </c>
      <c r="O18" s="17">
        <f>[14]Janeiro!$D$18</f>
        <v>24.7</v>
      </c>
      <c r="P18" s="17">
        <f>[14]Janeiro!$D$19</f>
        <v>23.5</v>
      </c>
      <c r="Q18" s="17">
        <f>[14]Janeiro!$D$20</f>
        <v>21.6</v>
      </c>
      <c r="R18" s="17">
        <f>[14]Janeiro!$D$21</f>
        <v>22.1</v>
      </c>
      <c r="S18" s="17">
        <f>[14]Janeiro!$D$22</f>
        <v>21.8</v>
      </c>
      <c r="T18" s="17">
        <f>[14]Janeiro!$D$23</f>
        <v>22.1</v>
      </c>
      <c r="U18" s="17">
        <f>[14]Janeiro!$D$24</f>
        <v>21.5</v>
      </c>
      <c r="V18" s="17">
        <f>[14]Janeiro!$D$25</f>
        <v>21</v>
      </c>
      <c r="W18" s="17">
        <f>[14]Janeiro!$D$26</f>
        <v>20.8</v>
      </c>
      <c r="X18" s="17">
        <f>[14]Janeiro!$D$27</f>
        <v>20.9</v>
      </c>
      <c r="Y18" s="17">
        <f>[14]Janeiro!$D$28</f>
        <v>21.8</v>
      </c>
      <c r="Z18" s="17">
        <f>[14]Janeiro!$D$29</f>
        <v>21.3</v>
      </c>
      <c r="AA18" s="17">
        <f>[14]Janeiro!$D$30</f>
        <v>20.8</v>
      </c>
      <c r="AB18" s="17">
        <f>[14]Janeiro!$D$31</f>
        <v>18.2</v>
      </c>
      <c r="AC18" s="17">
        <f>[14]Janeiro!$D$32</f>
        <v>19.5</v>
      </c>
      <c r="AD18" s="17">
        <f>[14]Janeiro!$D$33</f>
        <v>20.399999999999999</v>
      </c>
      <c r="AE18" s="17">
        <f>[14]Janeiro!$D$34</f>
        <v>21.4</v>
      </c>
      <c r="AF18" s="17">
        <f>[14]Janeiro!$D$35</f>
        <v>21.6</v>
      </c>
      <c r="AG18" s="28">
        <f t="shared" ref="AG18" si="7">MIN(B18:AF18)</f>
        <v>18.2</v>
      </c>
      <c r="AH18" s="31">
        <f t="shared" ref="AH18" si="8">AVERAGE(B18:AF18)</f>
        <v>21.887096774193548</v>
      </c>
    </row>
    <row r="19" spans="1:37" ht="17.100000000000001" customHeight="1" x14ac:dyDescent="0.2">
      <c r="A19" s="15" t="s">
        <v>49</v>
      </c>
      <c r="B19" s="17">
        <f>[15]Janeiro!$D$5</f>
        <v>22.6</v>
      </c>
      <c r="C19" s="17">
        <f>[15]Janeiro!$D$6</f>
        <v>22.6</v>
      </c>
      <c r="D19" s="17">
        <f>[15]Janeiro!$D$7</f>
        <v>22.3</v>
      </c>
      <c r="E19" s="17">
        <f>[15]Janeiro!$D$8</f>
        <v>22.4</v>
      </c>
      <c r="F19" s="17">
        <f>[15]Janeiro!$D$9</f>
        <v>22.5</v>
      </c>
      <c r="G19" s="17">
        <f>[15]Janeiro!$D$10</f>
        <v>23.1</v>
      </c>
      <c r="H19" s="17">
        <f>[15]Janeiro!$D$11</f>
        <v>23.1</v>
      </c>
      <c r="I19" s="17">
        <f>[15]Janeiro!$D$12</f>
        <v>22.6</v>
      </c>
      <c r="J19" s="17">
        <f>[15]Janeiro!$D$13</f>
        <v>24.5</v>
      </c>
      <c r="K19" s="17">
        <f>[15]Janeiro!$D$14</f>
        <v>25.2</v>
      </c>
      <c r="L19" s="17">
        <f>[15]Janeiro!$D$15</f>
        <v>24.5</v>
      </c>
      <c r="M19" s="17">
        <f>[15]Janeiro!$D$16</f>
        <v>23.4</v>
      </c>
      <c r="N19" s="17">
        <f>[15]Janeiro!$D$17</f>
        <v>22.5</v>
      </c>
      <c r="O19" s="17">
        <f>[15]Janeiro!$D$18</f>
        <v>23.1</v>
      </c>
      <c r="P19" s="17">
        <f>[15]Janeiro!$D$19</f>
        <v>24.2</v>
      </c>
      <c r="Q19" s="17">
        <f>[15]Janeiro!$D$20</f>
        <v>24.3</v>
      </c>
      <c r="R19" s="17">
        <f>[15]Janeiro!$D$21</f>
        <v>22.3</v>
      </c>
      <c r="S19" s="17">
        <f>[15]Janeiro!$D$22</f>
        <v>22.3</v>
      </c>
      <c r="T19" s="17">
        <f>[15]Janeiro!$D$23</f>
        <v>21.3</v>
      </c>
      <c r="U19" s="17">
        <f>[15]Janeiro!$D$24</f>
        <v>22.3</v>
      </c>
      <c r="V19" s="17">
        <f>[15]Janeiro!$D$25</f>
        <v>22.2</v>
      </c>
      <c r="W19" s="17">
        <f>[15]Janeiro!$D$26</f>
        <v>20.8</v>
      </c>
      <c r="X19" s="17">
        <f>[15]Janeiro!$D$27</f>
        <v>22.2</v>
      </c>
      <c r="Y19" s="17">
        <f>[15]Janeiro!$D$28</f>
        <v>23.4</v>
      </c>
      <c r="Z19" s="17">
        <f>[15]Janeiro!$D$29</f>
        <v>23.4</v>
      </c>
      <c r="AA19" s="17">
        <f>[15]Janeiro!$D$30</f>
        <v>22.4</v>
      </c>
      <c r="AB19" s="17">
        <f>[15]Janeiro!$D$31</f>
        <v>16.7</v>
      </c>
      <c r="AC19" s="17">
        <f>[15]Janeiro!$D$32</f>
        <v>15.9</v>
      </c>
      <c r="AD19" s="17">
        <f>[15]Janeiro!$D$33</f>
        <v>20.399999999999999</v>
      </c>
      <c r="AE19" s="17">
        <f>[15]Janeiro!$D$34</f>
        <v>20.5</v>
      </c>
      <c r="AF19" s="17">
        <f>[15]Janeiro!$D$35</f>
        <v>22.1</v>
      </c>
      <c r="AG19" s="28">
        <f t="shared" ref="AG19" si="9">MIN(B19:AF19)</f>
        <v>15.9</v>
      </c>
      <c r="AH19" s="31">
        <f t="shared" ref="AH19" si="10">AVERAGE(B19:AF19)</f>
        <v>22.293548387096774</v>
      </c>
    </row>
    <row r="20" spans="1:37" ht="17.100000000000001" customHeight="1" x14ac:dyDescent="0.2">
      <c r="A20" s="15" t="s">
        <v>10</v>
      </c>
      <c r="B20" s="17">
        <f>[16]Janeiro!$D$5</f>
        <v>21.3</v>
      </c>
      <c r="C20" s="17">
        <f>[16]Janeiro!$D$6</f>
        <v>22.2</v>
      </c>
      <c r="D20" s="17">
        <f>[16]Janeiro!$D$7</f>
        <v>19.399999999999999</v>
      </c>
      <c r="E20" s="17">
        <f>[16]Janeiro!$D$8</f>
        <v>22.5</v>
      </c>
      <c r="F20" s="17">
        <f>[16]Janeiro!$D$9</f>
        <v>21.7</v>
      </c>
      <c r="G20" s="17">
        <f>[16]Janeiro!$D$10</f>
        <v>21.8</v>
      </c>
      <c r="H20" s="17">
        <f>[16]Janeiro!$D$11</f>
        <v>21.6</v>
      </c>
      <c r="I20" s="17">
        <f>[16]Janeiro!$D$12</f>
        <v>23.2</v>
      </c>
      <c r="J20" s="17">
        <f>[16]Janeiro!$D$13</f>
        <v>24.7</v>
      </c>
      <c r="K20" s="17">
        <f>[16]Janeiro!$D$14</f>
        <v>23.1</v>
      </c>
      <c r="L20" s="17">
        <f>[16]Janeiro!$D$15</f>
        <v>23</v>
      </c>
      <c r="M20" s="17">
        <f>[16]Janeiro!$D$16</f>
        <v>22.6</v>
      </c>
      <c r="N20" s="17">
        <f>[16]Janeiro!$D$17</f>
        <v>21.9</v>
      </c>
      <c r="O20" s="17">
        <f>[16]Janeiro!$D$18</f>
        <v>21.3</v>
      </c>
      <c r="P20" s="17">
        <f>[16]Janeiro!$D$19</f>
        <v>22.4</v>
      </c>
      <c r="Q20" s="17">
        <f>[16]Janeiro!$D$20</f>
        <v>22.7</v>
      </c>
      <c r="R20" s="17">
        <f>[16]Janeiro!$D$21</f>
        <v>21.5</v>
      </c>
      <c r="S20" s="17">
        <f>[16]Janeiro!$D$22</f>
        <v>20.8</v>
      </c>
      <c r="T20" s="17">
        <f>[16]Janeiro!$D$23</f>
        <v>20.9</v>
      </c>
      <c r="U20" s="17">
        <f>[16]Janeiro!$D$24</f>
        <v>21.4</v>
      </c>
      <c r="V20" s="17">
        <f>[16]Janeiro!$D$25</f>
        <v>21.1</v>
      </c>
      <c r="W20" s="17">
        <f>[16]Janeiro!$D$26</f>
        <v>20.100000000000001</v>
      </c>
      <c r="X20" s="17">
        <f>[16]Janeiro!$D$27</f>
        <v>20.2</v>
      </c>
      <c r="Y20" s="17">
        <f>[16]Janeiro!$D$28</f>
        <v>22.4</v>
      </c>
      <c r="Z20" s="17">
        <f>[16]Janeiro!$D$29</f>
        <v>20.9</v>
      </c>
      <c r="AA20" s="17">
        <f>[16]Janeiro!$D$30</f>
        <v>20.2</v>
      </c>
      <c r="AB20" s="17">
        <f>[16]Janeiro!$D$31</f>
        <v>16.7</v>
      </c>
      <c r="AC20" s="17">
        <f>[16]Janeiro!$D$32</f>
        <v>17.100000000000001</v>
      </c>
      <c r="AD20" s="17">
        <f>[16]Janeiro!$D$33</f>
        <v>20.2</v>
      </c>
      <c r="AE20" s="17">
        <f>[16]Janeiro!$D$34</f>
        <v>21.4</v>
      </c>
      <c r="AF20" s="17">
        <f>[16]Janeiro!$D$35</f>
        <v>21</v>
      </c>
      <c r="AG20" s="28">
        <f t="shared" ref="AG20:AG30" si="11">MIN(B20:AF20)</f>
        <v>16.7</v>
      </c>
      <c r="AH20" s="31">
        <f t="shared" ref="AH20:AH30" si="12">AVERAGE(B20:AF20)</f>
        <v>21.332258064516132</v>
      </c>
    </row>
    <row r="21" spans="1:37" ht="17.100000000000001" customHeight="1" x14ac:dyDescent="0.2">
      <c r="A21" s="15" t="s">
        <v>11</v>
      </c>
      <c r="B21" s="17">
        <f>[17]Janeiro!$D$5</f>
        <v>20.6</v>
      </c>
      <c r="C21" s="17">
        <f>[17]Janeiro!$D$6</f>
        <v>21.2</v>
      </c>
      <c r="D21" s="17">
        <f>[17]Janeiro!$D$7</f>
        <v>20.9</v>
      </c>
      <c r="E21" s="17">
        <f>[17]Janeiro!$D$8</f>
        <v>21.9</v>
      </c>
      <c r="F21" s="17">
        <f>[17]Janeiro!$D$9</f>
        <v>21.3</v>
      </c>
      <c r="G21" s="17">
        <f>[17]Janeiro!$D$10</f>
        <v>22.1</v>
      </c>
      <c r="H21" s="17">
        <f>[17]Janeiro!$D$11</f>
        <v>20.8</v>
      </c>
      <c r="I21" s="17">
        <f>[17]Janeiro!$D$12</f>
        <v>21</v>
      </c>
      <c r="J21" s="17">
        <f>[17]Janeiro!$D$13</f>
        <v>22.4</v>
      </c>
      <c r="K21" s="17">
        <f>[17]Janeiro!$D$14</f>
        <v>22.2</v>
      </c>
      <c r="L21" s="17">
        <f>[17]Janeiro!$D$15</f>
        <v>21.6</v>
      </c>
      <c r="M21" s="17">
        <f>[17]Janeiro!$D$16</f>
        <v>22.3</v>
      </c>
      <c r="N21" s="17">
        <f>[17]Janeiro!$D$17</f>
        <v>20.9</v>
      </c>
      <c r="O21" s="17">
        <f>[17]Janeiro!$D$18</f>
        <v>20.7</v>
      </c>
      <c r="P21" s="17">
        <f>[17]Janeiro!$D$19</f>
        <v>22</v>
      </c>
      <c r="Q21" s="17">
        <f>[17]Janeiro!$D$20</f>
        <v>21.8</v>
      </c>
      <c r="R21" s="17">
        <f>[17]Janeiro!$D$21</f>
        <v>19.600000000000001</v>
      </c>
      <c r="S21" s="17">
        <f>[17]Janeiro!$D$22</f>
        <v>19.3</v>
      </c>
      <c r="T21" s="17">
        <f>[17]Janeiro!$D$23</f>
        <v>20</v>
      </c>
      <c r="U21" s="17">
        <f>[17]Janeiro!$D$24</f>
        <v>20.7</v>
      </c>
      <c r="V21" s="17">
        <f>[17]Janeiro!$D$25</f>
        <v>21.1</v>
      </c>
      <c r="W21" s="17">
        <f>[17]Janeiro!$D$26</f>
        <v>19.600000000000001</v>
      </c>
      <c r="X21" s="17">
        <f>[17]Janeiro!$D$27</f>
        <v>19</v>
      </c>
      <c r="Y21" s="17">
        <f>[17]Janeiro!$D$28</f>
        <v>20.8</v>
      </c>
      <c r="Z21" s="17">
        <f>[17]Janeiro!$D$29</f>
        <v>21.8</v>
      </c>
      <c r="AA21" s="17">
        <f>[17]Janeiro!$D$30</f>
        <v>19.899999999999999</v>
      </c>
      <c r="AB21" s="17">
        <f>[17]Janeiro!$D$31</f>
        <v>17.600000000000001</v>
      </c>
      <c r="AC21" s="17">
        <f>[17]Janeiro!$D$32</f>
        <v>15.7</v>
      </c>
      <c r="AD21" s="17">
        <f>[17]Janeiro!$D$33</f>
        <v>18.5</v>
      </c>
      <c r="AE21" s="17">
        <f>[17]Janeiro!$D$34</f>
        <v>20</v>
      </c>
      <c r="AF21" s="17">
        <f>[17]Janeiro!$D$35</f>
        <v>19.7</v>
      </c>
      <c r="AG21" s="28">
        <f t="shared" si="11"/>
        <v>15.7</v>
      </c>
      <c r="AH21" s="31">
        <f t="shared" si="12"/>
        <v>20.548387096774196</v>
      </c>
    </row>
    <row r="22" spans="1:37" ht="17.100000000000001" customHeight="1" x14ac:dyDescent="0.2">
      <c r="A22" s="15" t="s">
        <v>12</v>
      </c>
      <c r="B22" s="17">
        <f>[18]Janeiro!$D$5</f>
        <v>22.9</v>
      </c>
      <c r="C22" s="17">
        <f>[18]Janeiro!$D$6</f>
        <v>24</v>
      </c>
      <c r="D22" s="17">
        <f>[18]Janeiro!$D$7</f>
        <v>22.7</v>
      </c>
      <c r="E22" s="17">
        <f>[18]Janeiro!$D$8</f>
        <v>22.4</v>
      </c>
      <c r="F22" s="17">
        <f>[18]Janeiro!$D$9</f>
        <v>22.9</v>
      </c>
      <c r="G22" s="17">
        <f>[18]Janeiro!$D$10</f>
        <v>23.3</v>
      </c>
      <c r="H22" s="17">
        <f>[18]Janeiro!$D$11</f>
        <v>23.2</v>
      </c>
      <c r="I22" s="17">
        <f>[18]Janeiro!$D$12</f>
        <v>23.2</v>
      </c>
      <c r="J22" s="17">
        <f>[18]Janeiro!$D$13</f>
        <v>23.9</v>
      </c>
      <c r="K22" s="17">
        <f>[18]Janeiro!$D$14</f>
        <v>23.3</v>
      </c>
      <c r="L22" s="17">
        <f>[18]Janeiro!$D$15</f>
        <v>24.5</v>
      </c>
      <c r="M22" s="17">
        <f>[18]Janeiro!$D$16</f>
        <v>22.1</v>
      </c>
      <c r="N22" s="17">
        <f>[18]Janeiro!$D$17</f>
        <v>22</v>
      </c>
      <c r="O22" s="17">
        <f>[18]Janeiro!$D$18</f>
        <v>24.4</v>
      </c>
      <c r="P22" s="17">
        <f>[18]Janeiro!$D$19</f>
        <v>24.1</v>
      </c>
      <c r="Q22" s="17">
        <f>[18]Janeiro!$D$20</f>
        <v>24.6</v>
      </c>
      <c r="R22" s="17">
        <f>[18]Janeiro!$D$21</f>
        <v>24.1</v>
      </c>
      <c r="S22" s="17">
        <f>[18]Janeiro!$D$22</f>
        <v>22.5</v>
      </c>
      <c r="T22" s="17">
        <f>[18]Janeiro!$D$23</f>
        <v>23</v>
      </c>
      <c r="U22" s="17">
        <f>[18]Janeiro!$D$24</f>
        <v>22.4</v>
      </c>
      <c r="V22" s="17">
        <f>[18]Janeiro!$D$25</f>
        <v>22.7</v>
      </c>
      <c r="W22" s="17">
        <f>[18]Janeiro!$D$26</f>
        <v>20.7</v>
      </c>
      <c r="X22" s="17">
        <f>[18]Janeiro!$D$27</f>
        <v>22.6</v>
      </c>
      <c r="Y22" s="17">
        <f>[18]Janeiro!$D$28</f>
        <v>23.7</v>
      </c>
      <c r="Z22" s="17">
        <f>[18]Janeiro!$D$29</f>
        <v>22.8</v>
      </c>
      <c r="AA22" s="17">
        <f>[18]Janeiro!$D$30</f>
        <v>22.4</v>
      </c>
      <c r="AB22" s="17">
        <f>[18]Janeiro!$D$31</f>
        <v>20.100000000000001</v>
      </c>
      <c r="AC22" s="17">
        <f>[18]Janeiro!$D$32</f>
        <v>18.100000000000001</v>
      </c>
      <c r="AD22" s="17">
        <f>[18]Janeiro!$D$33</f>
        <v>21.7</v>
      </c>
      <c r="AE22" s="17">
        <f>[18]Janeiro!$D$34</f>
        <v>21.6</v>
      </c>
      <c r="AF22" s="17">
        <f>[18]Janeiro!$D$35</f>
        <v>21.9</v>
      </c>
      <c r="AG22" s="28">
        <f t="shared" si="11"/>
        <v>18.100000000000001</v>
      </c>
      <c r="AH22" s="31">
        <f t="shared" si="12"/>
        <v>22.703225806451616</v>
      </c>
    </row>
    <row r="23" spans="1:37" ht="17.100000000000001" customHeight="1" x14ac:dyDescent="0.2">
      <c r="A23" s="15" t="s">
        <v>13</v>
      </c>
      <c r="B23" s="17">
        <f>[19]Janeiro!$D$5</f>
        <v>23.8</v>
      </c>
      <c r="C23" s="17">
        <f>[19]Janeiro!$D$6</f>
        <v>24.6</v>
      </c>
      <c r="D23" s="17">
        <f>[19]Janeiro!$D$7</f>
        <v>22.8</v>
      </c>
      <c r="E23" s="17">
        <f>[19]Janeiro!$D$8</f>
        <v>23.3</v>
      </c>
      <c r="F23" s="17">
        <f>[19]Janeiro!$D$9</f>
        <v>21.9</v>
      </c>
      <c r="G23" s="17">
        <f>[19]Janeiro!$D$10</f>
        <v>23.6</v>
      </c>
      <c r="H23" s="17">
        <f>[19]Janeiro!$D$11</f>
        <v>22.4</v>
      </c>
      <c r="I23" s="17">
        <f>[19]Janeiro!$D$12</f>
        <v>23.3</v>
      </c>
      <c r="J23" s="17">
        <f>[19]Janeiro!$D$13</f>
        <v>25.4</v>
      </c>
      <c r="K23" s="17">
        <f>[19]Janeiro!$D$14</f>
        <v>22.9</v>
      </c>
      <c r="L23" s="17">
        <f>[19]Janeiro!$D$15</f>
        <v>23.9</v>
      </c>
      <c r="M23" s="17">
        <f>[19]Janeiro!$D$16</f>
        <v>23.8</v>
      </c>
      <c r="N23" s="17">
        <f>[19]Janeiro!$D$17</f>
        <v>23.3</v>
      </c>
      <c r="O23" s="17">
        <f>[19]Janeiro!$D$18</f>
        <v>23.7</v>
      </c>
      <c r="P23" s="17">
        <f>[19]Janeiro!$D$19</f>
        <v>24.1</v>
      </c>
      <c r="Q23" s="17">
        <f>[19]Janeiro!$D$20</f>
        <v>24.1</v>
      </c>
      <c r="R23" s="17">
        <f>[19]Janeiro!$D$21</f>
        <v>24.6</v>
      </c>
      <c r="S23" s="17">
        <f>[19]Janeiro!$D$22</f>
        <v>22.5</v>
      </c>
      <c r="T23" s="17">
        <f>[19]Janeiro!$D$23</f>
        <v>24</v>
      </c>
      <c r="U23" s="17">
        <f>[19]Janeiro!$D$24</f>
        <v>23.4</v>
      </c>
      <c r="V23" s="17">
        <f>[19]Janeiro!$D$25</f>
        <v>22.7</v>
      </c>
      <c r="W23" s="17">
        <f>[19]Janeiro!$D$26</f>
        <v>21.5</v>
      </c>
      <c r="X23" s="17">
        <f>[19]Janeiro!$D$27</f>
        <v>21.8</v>
      </c>
      <c r="Y23" s="17">
        <f>[19]Janeiro!$D$28</f>
        <v>23.1</v>
      </c>
      <c r="Z23" s="17">
        <f>[19]Janeiro!$D$29</f>
        <v>23.7</v>
      </c>
      <c r="AA23" s="17">
        <f>[19]Janeiro!$D$30</f>
        <v>22.4</v>
      </c>
      <c r="AB23" s="17">
        <f>[19]Janeiro!$D$31</f>
        <v>21.2</v>
      </c>
      <c r="AC23" s="17">
        <f>[19]Janeiro!$D$32</f>
        <v>18.5</v>
      </c>
      <c r="AD23" s="17">
        <f>[19]Janeiro!$D$33</f>
        <v>22.2</v>
      </c>
      <c r="AE23" s="17">
        <f>[19]Janeiro!$D$34</f>
        <v>22.8</v>
      </c>
      <c r="AF23" s="17">
        <f>[19]Janeiro!$D$35</f>
        <v>23</v>
      </c>
      <c r="AG23" s="28">
        <f t="shared" si="11"/>
        <v>18.5</v>
      </c>
      <c r="AH23" s="31">
        <f t="shared" si="12"/>
        <v>23.041935483870972</v>
      </c>
      <c r="AK23" s="23" t="s">
        <v>54</v>
      </c>
    </row>
    <row r="24" spans="1:37" ht="17.100000000000001" customHeight="1" x14ac:dyDescent="0.2">
      <c r="A24" s="15" t="s">
        <v>14</v>
      </c>
      <c r="B24" s="17">
        <f>[20]Janeiro!$D$5</f>
        <v>20.8</v>
      </c>
      <c r="C24" s="17">
        <f>[20]Janeiro!$D$6</f>
        <v>21.4</v>
      </c>
      <c r="D24" s="17">
        <f>[20]Janeiro!$D$7</f>
        <v>21.7</v>
      </c>
      <c r="E24" s="17">
        <f>[20]Janeiro!$D$8</f>
        <v>22.6</v>
      </c>
      <c r="F24" s="17">
        <f>[20]Janeiro!$D$9</f>
        <v>21</v>
      </c>
      <c r="G24" s="17">
        <f>[20]Janeiro!$D$10</f>
        <v>22.6</v>
      </c>
      <c r="H24" s="17">
        <f>[20]Janeiro!$D$11</f>
        <v>21.5</v>
      </c>
      <c r="I24" s="17">
        <f>[20]Janeiro!$D$12</f>
        <v>23</v>
      </c>
      <c r="J24" s="17">
        <f>[20]Janeiro!$D$13</f>
        <v>23.7</v>
      </c>
      <c r="K24" s="17">
        <f>[20]Janeiro!$D$14</f>
        <v>22.3</v>
      </c>
      <c r="L24" s="17">
        <f>[20]Janeiro!$D$15</f>
        <v>21.7</v>
      </c>
      <c r="M24" s="17">
        <f>[20]Janeiro!$D$16</f>
        <v>20.5</v>
      </c>
      <c r="N24" s="17">
        <f>[20]Janeiro!$D$17</f>
        <v>22.6</v>
      </c>
      <c r="O24" s="17">
        <f>[20]Janeiro!$D$18</f>
        <v>21.5</v>
      </c>
      <c r="P24" s="17">
        <f>[20]Janeiro!$D$19</f>
        <v>22.4</v>
      </c>
      <c r="Q24" s="17">
        <f>[20]Janeiro!$D$20</f>
        <v>21.9</v>
      </c>
      <c r="R24" s="17">
        <f>[20]Janeiro!$D$21</f>
        <v>26.6</v>
      </c>
      <c r="S24" s="17">
        <f>[20]Janeiro!$D$22</f>
        <v>22.1</v>
      </c>
      <c r="T24" s="17">
        <f>[20]Janeiro!$D$23</f>
        <v>21.6</v>
      </c>
      <c r="U24" s="17">
        <f>[20]Janeiro!$D$24</f>
        <v>21.2</v>
      </c>
      <c r="V24" s="17">
        <f>[20]Janeiro!$D$25</f>
        <v>20</v>
      </c>
      <c r="W24" s="17">
        <f>[20]Janeiro!$D$26</f>
        <v>22.6</v>
      </c>
      <c r="X24" s="17">
        <f>[20]Janeiro!$D$27</f>
        <v>28</v>
      </c>
      <c r="Y24" s="17">
        <f>[20]Janeiro!$D$28</f>
        <v>21.3</v>
      </c>
      <c r="Z24" s="17">
        <f>[20]Janeiro!$D$29</f>
        <v>21</v>
      </c>
      <c r="AA24" s="17">
        <f>[20]Janeiro!$D$30</f>
        <v>21.9</v>
      </c>
      <c r="AB24" s="17" t="str">
        <f>[20]Janeiro!$D$31</f>
        <v>*</v>
      </c>
      <c r="AC24" s="17">
        <f>[20]Janeiro!$D$32</f>
        <v>21.8</v>
      </c>
      <c r="AD24" s="17">
        <f>[20]Janeiro!$D$33</f>
        <v>29</v>
      </c>
      <c r="AE24" s="17">
        <f>[20]Janeiro!$D$34</f>
        <v>25</v>
      </c>
      <c r="AF24" s="17">
        <f>[20]Janeiro!$D$35</f>
        <v>21.2</v>
      </c>
      <c r="AG24" s="28">
        <f t="shared" si="11"/>
        <v>20</v>
      </c>
      <c r="AH24" s="31">
        <f t="shared" si="12"/>
        <v>22.483333333333331</v>
      </c>
    </row>
    <row r="25" spans="1:37" ht="17.100000000000001" customHeight="1" x14ac:dyDescent="0.2">
      <c r="A25" s="15" t="s">
        <v>15</v>
      </c>
      <c r="B25" s="17">
        <f>[21]Janeiro!$D$5</f>
        <v>20.3</v>
      </c>
      <c r="C25" s="17">
        <f>[21]Janeiro!$D$6</f>
        <v>20</v>
      </c>
      <c r="D25" s="17">
        <f>[21]Janeiro!$D$7</f>
        <v>19</v>
      </c>
      <c r="E25" s="17">
        <f>[21]Janeiro!$D$8</f>
        <v>20.399999999999999</v>
      </c>
      <c r="F25" s="17">
        <f>[21]Janeiro!$D$9</f>
        <v>20.100000000000001</v>
      </c>
      <c r="G25" s="17">
        <f>[21]Janeiro!$D$10</f>
        <v>21</v>
      </c>
      <c r="H25" s="17">
        <f>[21]Janeiro!$D$11</f>
        <v>20</v>
      </c>
      <c r="I25" s="17">
        <f>[21]Janeiro!$D$12</f>
        <v>21.3</v>
      </c>
      <c r="J25" s="17">
        <f>[21]Janeiro!$D$13</f>
        <v>25.4</v>
      </c>
      <c r="K25" s="17">
        <f>[21]Janeiro!$D$14</f>
        <v>21.5</v>
      </c>
      <c r="L25" s="17">
        <f>[21]Janeiro!$D$15</f>
        <v>21.8</v>
      </c>
      <c r="M25" s="17">
        <f>[21]Janeiro!$D$16</f>
        <v>19.3</v>
      </c>
      <c r="N25" s="17">
        <f>[21]Janeiro!$D$17</f>
        <v>19.899999999999999</v>
      </c>
      <c r="O25" s="17">
        <f>[21]Janeiro!$D$18</f>
        <v>20.7</v>
      </c>
      <c r="P25" s="17">
        <f>[21]Janeiro!$D$19</f>
        <v>20.9</v>
      </c>
      <c r="Q25" s="17">
        <f>[21]Janeiro!$D$20</f>
        <v>22</v>
      </c>
      <c r="R25" s="17">
        <f>[21]Janeiro!$D$21</f>
        <v>20.7</v>
      </c>
      <c r="S25" s="17">
        <f>[21]Janeiro!$D$22</f>
        <v>19.600000000000001</v>
      </c>
      <c r="T25" s="17">
        <f>[21]Janeiro!$D$23</f>
        <v>20.2</v>
      </c>
      <c r="U25" s="17">
        <f>[21]Janeiro!$D$24</f>
        <v>20.399999999999999</v>
      </c>
      <c r="V25" s="17">
        <f>[21]Janeiro!$D$25</f>
        <v>20.5</v>
      </c>
      <c r="W25" s="17">
        <f>[21]Janeiro!$D$26</f>
        <v>18.3</v>
      </c>
      <c r="X25" s="17">
        <f>[21]Janeiro!$D$27</f>
        <v>18.399999999999999</v>
      </c>
      <c r="Y25" s="17">
        <f>[21]Janeiro!$D$28</f>
        <v>20.5</v>
      </c>
      <c r="Z25" s="17">
        <f>[21]Janeiro!$D$29</f>
        <v>21.1</v>
      </c>
      <c r="AA25" s="17">
        <f>[21]Janeiro!$D$30</f>
        <v>20.8</v>
      </c>
      <c r="AB25" s="17">
        <f>[21]Janeiro!$D$31</f>
        <v>15.1</v>
      </c>
      <c r="AC25" s="17">
        <f>[21]Janeiro!$D$32</f>
        <v>16.899999999999999</v>
      </c>
      <c r="AD25" s="17">
        <f>[21]Janeiro!$D$33</f>
        <v>18.899999999999999</v>
      </c>
      <c r="AE25" s="17">
        <f>[21]Janeiro!$D$34</f>
        <v>19.600000000000001</v>
      </c>
      <c r="AF25" s="17">
        <f>[21]Janeiro!$D$35</f>
        <v>19.7</v>
      </c>
      <c r="AG25" s="28">
        <f t="shared" si="11"/>
        <v>15.1</v>
      </c>
      <c r="AH25" s="31">
        <f t="shared" si="12"/>
        <v>20.138709677419353</v>
      </c>
    </row>
    <row r="26" spans="1:37" ht="17.100000000000001" customHeight="1" x14ac:dyDescent="0.2">
      <c r="A26" s="15" t="s">
        <v>16</v>
      </c>
      <c r="B26" s="17">
        <f>[22]Janeiro!$D$5</f>
        <v>25.1</v>
      </c>
      <c r="C26" s="17">
        <f>[22]Janeiro!$D$6</f>
        <v>24.3</v>
      </c>
      <c r="D26" s="17">
        <f>[22]Janeiro!$D$7</f>
        <v>23.3</v>
      </c>
      <c r="E26" s="17">
        <f>[22]Janeiro!$D$8</f>
        <v>24.4</v>
      </c>
      <c r="F26" s="17">
        <f>[22]Janeiro!$D$9</f>
        <v>25.6</v>
      </c>
      <c r="G26" s="17">
        <f>[22]Janeiro!$D$10</f>
        <v>26.1</v>
      </c>
      <c r="H26" s="17">
        <f>[22]Janeiro!$D$11</f>
        <v>24.7</v>
      </c>
      <c r="I26" s="17">
        <f>[22]Janeiro!$D$12</f>
        <v>26.7</v>
      </c>
      <c r="J26" s="17">
        <f>[22]Janeiro!$D$13</f>
        <v>26</v>
      </c>
      <c r="K26" s="17">
        <f>[22]Janeiro!$D$14</f>
        <v>26.8</v>
      </c>
      <c r="L26" s="17">
        <f>[22]Janeiro!$D$15</f>
        <v>26.5</v>
      </c>
      <c r="M26" s="17">
        <f>[22]Janeiro!$D$16</f>
        <v>24.6</v>
      </c>
      <c r="N26" s="17">
        <f>[22]Janeiro!$D$17</f>
        <v>23.5</v>
      </c>
      <c r="O26" s="17">
        <f>[22]Janeiro!$D$18</f>
        <v>25.3</v>
      </c>
      <c r="P26" s="17">
        <f>[22]Janeiro!$D$19</f>
        <v>25.8</v>
      </c>
      <c r="Q26" s="17">
        <f>[22]Janeiro!$D$20</f>
        <v>25.4</v>
      </c>
      <c r="R26" s="17">
        <f>[22]Janeiro!$D$21</f>
        <v>24.4</v>
      </c>
      <c r="S26" s="17">
        <f>[22]Janeiro!$D$22</f>
        <v>22.7</v>
      </c>
      <c r="T26" s="17">
        <f>[22]Janeiro!$D$23</f>
        <v>22.2</v>
      </c>
      <c r="U26" s="17">
        <f>[22]Janeiro!$D$24</f>
        <v>23.8</v>
      </c>
      <c r="V26" s="17">
        <f>[22]Janeiro!$D$25</f>
        <v>24.4</v>
      </c>
      <c r="W26" s="17">
        <f>[22]Janeiro!$D$26</f>
        <v>23.1</v>
      </c>
      <c r="X26" s="17">
        <f>[22]Janeiro!$D$27</f>
        <v>24.6</v>
      </c>
      <c r="Y26" s="17">
        <f>[22]Janeiro!$D$28</f>
        <v>22.7</v>
      </c>
      <c r="Z26" s="17">
        <f>[22]Janeiro!$D$29</f>
        <v>23.9</v>
      </c>
      <c r="AA26" s="17">
        <f>[22]Janeiro!$D$30</f>
        <v>22.4</v>
      </c>
      <c r="AB26" s="17">
        <f>[22]Janeiro!$D$31</f>
        <v>17</v>
      </c>
      <c r="AC26" s="17">
        <f>[22]Janeiro!$D$32</f>
        <v>16.2</v>
      </c>
      <c r="AD26" s="17">
        <f>[22]Janeiro!$D$33</f>
        <v>21.1</v>
      </c>
      <c r="AE26" s="17">
        <f>[22]Janeiro!$D$34</f>
        <v>22.3</v>
      </c>
      <c r="AF26" s="17">
        <f>[22]Janeiro!$D$35</f>
        <v>21.1</v>
      </c>
      <c r="AG26" s="28">
        <f t="shared" ref="AG26" si="13">MIN(B26:AF26)</f>
        <v>16.2</v>
      </c>
      <c r="AH26" s="31">
        <f t="shared" ref="AH26" si="14">AVERAGE(B26:AF26)</f>
        <v>23.741935483870972</v>
      </c>
    </row>
    <row r="27" spans="1:37" ht="17.100000000000001" customHeight="1" x14ac:dyDescent="0.2">
      <c r="A27" s="15" t="s">
        <v>17</v>
      </c>
      <c r="B27" s="17">
        <f>[23]Janeiro!$D$5</f>
        <v>20</v>
      </c>
      <c r="C27" s="17">
        <f>[23]Janeiro!$D$6</f>
        <v>22.2</v>
      </c>
      <c r="D27" s="17">
        <f>[23]Janeiro!$D$7</f>
        <v>21.2</v>
      </c>
      <c r="E27" s="17">
        <f>[23]Janeiro!$D$8</f>
        <v>21.9</v>
      </c>
      <c r="F27" s="17">
        <f>[23]Janeiro!$D$9</f>
        <v>21.4</v>
      </c>
      <c r="G27" s="17">
        <f>[23]Janeiro!$D$10</f>
        <v>22.3</v>
      </c>
      <c r="H27" s="17">
        <f>[23]Janeiro!$D$11</f>
        <v>21.4</v>
      </c>
      <c r="I27" s="17">
        <f>[23]Janeiro!$D$12</f>
        <v>21.8</v>
      </c>
      <c r="J27" s="17">
        <f>[23]Janeiro!$D$13</f>
        <v>22</v>
      </c>
      <c r="K27" s="17">
        <f>[23]Janeiro!$D$14</f>
        <v>22</v>
      </c>
      <c r="L27" s="17">
        <f>[23]Janeiro!$D$15</f>
        <v>22.1</v>
      </c>
      <c r="M27" s="17">
        <f>[23]Janeiro!$D$16</f>
        <v>22.1</v>
      </c>
      <c r="N27" s="17">
        <f>[23]Janeiro!$D$17</f>
        <v>21</v>
      </c>
      <c r="O27" s="17">
        <f>[23]Janeiro!$D$18</f>
        <v>20.5</v>
      </c>
      <c r="P27" s="17">
        <f>[23]Janeiro!$D$19</f>
        <v>21.3</v>
      </c>
      <c r="Q27" s="17">
        <f>[23]Janeiro!$D$20</f>
        <v>22.6</v>
      </c>
      <c r="R27" s="17">
        <f>[23]Janeiro!$D$21</f>
        <v>20.9</v>
      </c>
      <c r="S27" s="17">
        <f>[23]Janeiro!$D$22</f>
        <v>20.3</v>
      </c>
      <c r="T27" s="17">
        <f>[23]Janeiro!$D$23</f>
        <v>21.4</v>
      </c>
      <c r="U27" s="17">
        <f>[23]Janeiro!$D$24</f>
        <v>21.5</v>
      </c>
      <c r="V27" s="17">
        <f>[23]Janeiro!$D$25</f>
        <v>20.7</v>
      </c>
      <c r="W27" s="17">
        <f>[23]Janeiro!$D$26</f>
        <v>19.600000000000001</v>
      </c>
      <c r="X27" s="17">
        <f>[23]Janeiro!$D$27</f>
        <v>19.5</v>
      </c>
      <c r="Y27" s="17">
        <f>[23]Janeiro!$D$28</f>
        <v>20.7</v>
      </c>
      <c r="Z27" s="17">
        <f>[23]Janeiro!$D$29</f>
        <v>21.6</v>
      </c>
      <c r="AA27" s="17">
        <f>[23]Janeiro!$D$30</f>
        <v>20.3</v>
      </c>
      <c r="AB27" s="17">
        <f>[23]Janeiro!$D$31</f>
        <v>17.600000000000001</v>
      </c>
      <c r="AC27" s="17">
        <f>[23]Janeiro!$D$32</f>
        <v>17.600000000000001</v>
      </c>
      <c r="AD27" s="17">
        <f>[23]Janeiro!$D$33</f>
        <v>19.600000000000001</v>
      </c>
      <c r="AE27" s="17">
        <f>[23]Janeiro!$D$34</f>
        <v>20.6</v>
      </c>
      <c r="AF27" s="17">
        <f>[23]Janeiro!$D$35</f>
        <v>19.2</v>
      </c>
      <c r="AG27" s="28">
        <f t="shared" si="11"/>
        <v>17.600000000000001</v>
      </c>
      <c r="AH27" s="31">
        <f t="shared" si="12"/>
        <v>20.867741935483874</v>
      </c>
    </row>
    <row r="28" spans="1:37" ht="17.100000000000001" customHeight="1" x14ac:dyDescent="0.2">
      <c r="A28" s="15" t="s">
        <v>18</v>
      </c>
      <c r="B28" s="17">
        <f>[24]Janeiro!$D$5</f>
        <v>20.6</v>
      </c>
      <c r="C28" s="17">
        <f>[24]Janeiro!$D$6</f>
        <v>20.5</v>
      </c>
      <c r="D28" s="17">
        <f>[24]Janeiro!$D$7</f>
        <v>19.899999999999999</v>
      </c>
      <c r="E28" s="17">
        <f>[24]Janeiro!$D$8</f>
        <v>19.5</v>
      </c>
      <c r="F28" s="17">
        <f>[24]Janeiro!$D$9</f>
        <v>19.600000000000001</v>
      </c>
      <c r="G28" s="17">
        <f>[24]Janeiro!$D$10</f>
        <v>19.399999999999999</v>
      </c>
      <c r="H28" s="17">
        <f>[24]Janeiro!$D$11</f>
        <v>19.5</v>
      </c>
      <c r="I28" s="17">
        <f>[24]Janeiro!$D$12</f>
        <v>19.5</v>
      </c>
      <c r="J28" s="17">
        <f>[24]Janeiro!$D$13</f>
        <v>21.2</v>
      </c>
      <c r="K28" s="17">
        <f>[24]Janeiro!$D$14</f>
        <v>20.5</v>
      </c>
      <c r="L28" s="17">
        <f>[24]Janeiro!$D$15</f>
        <v>20.2</v>
      </c>
      <c r="M28" s="17">
        <f>[24]Janeiro!$D$16</f>
        <v>20.6</v>
      </c>
      <c r="N28" s="17">
        <f>[24]Janeiro!$D$17</f>
        <v>24.2</v>
      </c>
      <c r="O28" s="17">
        <f>[24]Janeiro!$D$18</f>
        <v>23</v>
      </c>
      <c r="P28" s="17">
        <f>[24]Janeiro!$D$19</f>
        <v>20.8</v>
      </c>
      <c r="Q28" s="17">
        <f>[24]Janeiro!$D$20</f>
        <v>20.6</v>
      </c>
      <c r="R28" s="17">
        <f>[24]Janeiro!$D$21</f>
        <v>20.7</v>
      </c>
      <c r="S28" s="17">
        <f>[24]Janeiro!$D$22</f>
        <v>19.2</v>
      </c>
      <c r="T28" s="17">
        <f>[24]Janeiro!$D$23</f>
        <v>20.100000000000001</v>
      </c>
      <c r="U28" s="17">
        <f>[24]Janeiro!$D$24</f>
        <v>20.5</v>
      </c>
      <c r="V28" s="17">
        <f>[24]Janeiro!$D$25</f>
        <v>20</v>
      </c>
      <c r="W28" s="17">
        <f>[24]Janeiro!$D$26</f>
        <v>18.7</v>
      </c>
      <c r="X28" s="17">
        <f>[24]Janeiro!$D$27</f>
        <v>19.100000000000001</v>
      </c>
      <c r="Y28" s="17">
        <f>[24]Janeiro!$D$28</f>
        <v>19.7</v>
      </c>
      <c r="Z28" s="17">
        <f>[24]Janeiro!$D$29</f>
        <v>19.899999999999999</v>
      </c>
      <c r="AA28" s="17">
        <f>[24]Janeiro!$D$30</f>
        <v>19.399999999999999</v>
      </c>
      <c r="AB28" s="17">
        <f>[24]Janeiro!$D$31</f>
        <v>19.2</v>
      </c>
      <c r="AC28" s="17">
        <f>[24]Janeiro!$D$32</f>
        <v>20</v>
      </c>
      <c r="AD28" s="17">
        <f>[24]Janeiro!$D$33</f>
        <v>18.899999999999999</v>
      </c>
      <c r="AE28" s="17">
        <f>[24]Janeiro!$D$34</f>
        <v>19.899999999999999</v>
      </c>
      <c r="AF28" s="17">
        <f>[24]Janeiro!$D$35</f>
        <v>19.8</v>
      </c>
      <c r="AG28" s="28">
        <f t="shared" si="11"/>
        <v>18.7</v>
      </c>
      <c r="AH28" s="31">
        <f t="shared" si="12"/>
        <v>20.151612903225804</v>
      </c>
    </row>
    <row r="29" spans="1:37" ht="17.100000000000001" customHeight="1" x14ac:dyDescent="0.2">
      <c r="A29" s="15" t="s">
        <v>19</v>
      </c>
      <c r="B29" s="17">
        <f>[25]Janeiro!$D$5</f>
        <v>21.7</v>
      </c>
      <c r="C29" s="17">
        <f>[25]Janeiro!$D$6</f>
        <v>20.7</v>
      </c>
      <c r="D29" s="17">
        <f>[25]Janeiro!$D$7</f>
        <v>21</v>
      </c>
      <c r="E29" s="17">
        <f>[25]Janeiro!$D$8</f>
        <v>22.3</v>
      </c>
      <c r="F29" s="17">
        <f>[25]Janeiro!$D$9</f>
        <v>21.7</v>
      </c>
      <c r="G29" s="17">
        <f>[25]Janeiro!$D$10</f>
        <v>21.4</v>
      </c>
      <c r="H29" s="17">
        <f>[25]Janeiro!$D$11</f>
        <v>21.6</v>
      </c>
      <c r="I29" s="17">
        <f>[25]Janeiro!$D$12</f>
        <v>22.3</v>
      </c>
      <c r="J29" s="17">
        <f>[25]Janeiro!$D$13</f>
        <v>23.5</v>
      </c>
      <c r="K29" s="17">
        <f>[25]Janeiro!$D$14</f>
        <v>22.6</v>
      </c>
      <c r="L29" s="17">
        <f>[25]Janeiro!$D$15</f>
        <v>22.3</v>
      </c>
      <c r="M29" s="17">
        <f>[25]Janeiro!$D$16</f>
        <v>22.8</v>
      </c>
      <c r="N29" s="17">
        <f>[25]Janeiro!$D$17</f>
        <v>22.6</v>
      </c>
      <c r="O29" s="17">
        <f>[25]Janeiro!$D$18</f>
        <v>22.1</v>
      </c>
      <c r="P29" s="17">
        <f>[25]Janeiro!$D$19</f>
        <v>22.3</v>
      </c>
      <c r="Q29" s="17">
        <f>[25]Janeiro!$D$20</f>
        <v>22.6</v>
      </c>
      <c r="R29" s="17">
        <f>[25]Janeiro!$D$21</f>
        <v>20.8</v>
      </c>
      <c r="S29" s="17">
        <f>[25]Janeiro!$D$22</f>
        <v>20</v>
      </c>
      <c r="T29" s="17">
        <f>[25]Janeiro!$D$23</f>
        <v>21.9</v>
      </c>
      <c r="U29" s="17">
        <f>[25]Janeiro!$D$24</f>
        <v>21.4</v>
      </c>
      <c r="V29" s="17">
        <f>[25]Janeiro!$D$25</f>
        <v>20.8</v>
      </c>
      <c r="W29" s="17">
        <f>[25]Janeiro!$D$26</f>
        <v>20.399999999999999</v>
      </c>
      <c r="X29" s="17">
        <f>[25]Janeiro!$D$27</f>
        <v>20</v>
      </c>
      <c r="Y29" s="17">
        <f>[25]Janeiro!$D$28</f>
        <v>21.7</v>
      </c>
      <c r="Z29" s="17">
        <f>[25]Janeiro!$D$29</f>
        <v>21.9</v>
      </c>
      <c r="AA29" s="17">
        <f>[25]Janeiro!$D$30</f>
        <v>21.1</v>
      </c>
      <c r="AB29" s="17">
        <f>[25]Janeiro!$D$31</f>
        <v>15.3</v>
      </c>
      <c r="AC29" s="17">
        <f>[25]Janeiro!$D$32</f>
        <v>17</v>
      </c>
      <c r="AD29" s="17">
        <f>[25]Janeiro!$D$33</f>
        <v>20.8</v>
      </c>
      <c r="AE29" s="17">
        <f>[25]Janeiro!$D$34</f>
        <v>20.8</v>
      </c>
      <c r="AF29" s="17">
        <f>[25]Janeiro!$D$35</f>
        <v>19</v>
      </c>
      <c r="AG29" s="28">
        <f t="shared" si="11"/>
        <v>15.3</v>
      </c>
      <c r="AH29" s="31">
        <f t="shared" si="12"/>
        <v>21.174193548387095</v>
      </c>
    </row>
    <row r="30" spans="1:37" ht="17.100000000000001" customHeight="1" x14ac:dyDescent="0.2">
      <c r="A30" s="15" t="s">
        <v>31</v>
      </c>
      <c r="B30" s="17">
        <f>[26]Janeiro!$D$5</f>
        <v>21</v>
      </c>
      <c r="C30" s="17">
        <f>[26]Janeiro!$D$6</f>
        <v>22</v>
      </c>
      <c r="D30" s="17">
        <f>[26]Janeiro!$D$7</f>
        <v>20.9</v>
      </c>
      <c r="E30" s="17">
        <f>[26]Janeiro!$D$8</f>
        <v>21.5</v>
      </c>
      <c r="F30" s="17">
        <f>[26]Janeiro!$D$9</f>
        <v>21.6</v>
      </c>
      <c r="G30" s="17">
        <f>[26]Janeiro!$D$10</f>
        <v>21.2</v>
      </c>
      <c r="H30" s="17">
        <f>[26]Janeiro!$D$11</f>
        <v>19.7</v>
      </c>
      <c r="I30" s="17">
        <f>[26]Janeiro!$D$12</f>
        <v>22.4</v>
      </c>
      <c r="J30" s="17">
        <f>[26]Janeiro!$D$13</f>
        <v>23.6</v>
      </c>
      <c r="K30" s="17">
        <f>[26]Janeiro!$D$14</f>
        <v>22.7</v>
      </c>
      <c r="L30" s="17">
        <f>[26]Janeiro!$D$15</f>
        <v>23.2</v>
      </c>
      <c r="M30" s="17">
        <f>[26]Janeiro!$D$16</f>
        <v>20.9</v>
      </c>
      <c r="N30" s="17">
        <f>[26]Janeiro!$D$17</f>
        <v>20.399999999999999</v>
      </c>
      <c r="O30" s="17">
        <f>[26]Janeiro!$D$18</f>
        <v>21.7</v>
      </c>
      <c r="P30" s="17">
        <f>[26]Janeiro!$D$19</f>
        <v>21.7</v>
      </c>
      <c r="Q30" s="17">
        <f>[26]Janeiro!$D$20</f>
        <v>22.4</v>
      </c>
      <c r="R30" s="17">
        <f>[26]Janeiro!$D$21</f>
        <v>21.4</v>
      </c>
      <c r="S30" s="17">
        <f>[26]Janeiro!$D$22</f>
        <v>21.7</v>
      </c>
      <c r="T30" s="17">
        <f>[26]Janeiro!$D$23</f>
        <v>21</v>
      </c>
      <c r="U30" s="17">
        <f>[26]Janeiro!$D$24</f>
        <v>21.1</v>
      </c>
      <c r="V30" s="17">
        <f>[26]Janeiro!$D$25</f>
        <v>20</v>
      </c>
      <c r="W30" s="17">
        <f>[26]Janeiro!$D$26</f>
        <v>20.100000000000001</v>
      </c>
      <c r="X30" s="17">
        <f>[26]Janeiro!$D$27</f>
        <v>20.8</v>
      </c>
      <c r="Y30" s="17">
        <f>[26]Janeiro!$D$28</f>
        <v>20.8</v>
      </c>
      <c r="Z30" s="17">
        <f>[26]Janeiro!$D$29</f>
        <v>21.2</v>
      </c>
      <c r="AA30" s="17">
        <f>[26]Janeiro!$D$30</f>
        <v>20.100000000000001</v>
      </c>
      <c r="AB30" s="17">
        <f>[26]Janeiro!$D$31</f>
        <v>17.2</v>
      </c>
      <c r="AC30" s="17">
        <f>[26]Janeiro!$D$32</f>
        <v>18.100000000000001</v>
      </c>
      <c r="AD30" s="17">
        <f>[26]Janeiro!$D$33</f>
        <v>17.8</v>
      </c>
      <c r="AE30" s="17">
        <f>[26]Janeiro!$D$34</f>
        <v>21.5</v>
      </c>
      <c r="AF30" s="17">
        <f>[26]Janeiro!$D$35</f>
        <v>19.8</v>
      </c>
      <c r="AG30" s="28">
        <f t="shared" si="11"/>
        <v>17.2</v>
      </c>
      <c r="AH30" s="31">
        <f t="shared" si="12"/>
        <v>20.951612903225804</v>
      </c>
    </row>
    <row r="31" spans="1:37" ht="17.100000000000001" customHeight="1" x14ac:dyDescent="0.2">
      <c r="A31" s="15" t="s">
        <v>51</v>
      </c>
      <c r="B31" s="17">
        <f>[27]Janeiro!$D$5</f>
        <v>21.8</v>
      </c>
      <c r="C31" s="17">
        <f>[27]Janeiro!$D$6</f>
        <v>21</v>
      </c>
      <c r="D31" s="17">
        <f>[27]Janeiro!$D$7</f>
        <v>21</v>
      </c>
      <c r="E31" s="17">
        <f>[27]Janeiro!$D$8</f>
        <v>19.3</v>
      </c>
      <c r="F31" s="17">
        <f>[27]Janeiro!$D$9</f>
        <v>20.9</v>
      </c>
      <c r="G31" s="17">
        <f>[27]Janeiro!$D$10</f>
        <v>20.3</v>
      </c>
      <c r="H31" s="17">
        <f>[27]Janeiro!$D$11</f>
        <v>21</v>
      </c>
      <c r="I31" s="17">
        <f>[27]Janeiro!$D$12</f>
        <v>22.6</v>
      </c>
      <c r="J31" s="17">
        <f>[27]Janeiro!$D$13</f>
        <v>21.5</v>
      </c>
      <c r="K31" s="17">
        <f>[27]Janeiro!$D$14</f>
        <v>22</v>
      </c>
      <c r="L31" s="17">
        <f>[27]Janeiro!$D$15</f>
        <v>23.5</v>
      </c>
      <c r="M31" s="17">
        <f>[27]Janeiro!$D$16</f>
        <v>20.6</v>
      </c>
      <c r="N31" s="17">
        <f>[27]Janeiro!$D$17</f>
        <v>22.4</v>
      </c>
      <c r="O31" s="17">
        <f>[27]Janeiro!$D$18</f>
        <v>19.399999999999999</v>
      </c>
      <c r="P31" s="17">
        <f>[27]Janeiro!$D$19</f>
        <v>21.8</v>
      </c>
      <c r="Q31" s="17">
        <f>[27]Janeiro!$D$20</f>
        <v>21.9</v>
      </c>
      <c r="R31" s="17">
        <f>[27]Janeiro!$D$21</f>
        <v>22.4</v>
      </c>
      <c r="S31" s="17">
        <f>[27]Janeiro!$D$22</f>
        <v>21.9</v>
      </c>
      <c r="T31" s="17">
        <f>[27]Janeiro!$D$23</f>
        <v>22.2</v>
      </c>
      <c r="U31" s="17">
        <f>[27]Janeiro!$D$24</f>
        <v>22.4</v>
      </c>
      <c r="V31" s="17">
        <f>[27]Janeiro!$D$25</f>
        <v>20.5</v>
      </c>
      <c r="W31" s="17">
        <f>[27]Janeiro!$D$26</f>
        <v>21.3</v>
      </c>
      <c r="X31" s="17">
        <f>[27]Janeiro!$D$27</f>
        <v>20.9</v>
      </c>
      <c r="Y31" s="17">
        <f>[27]Janeiro!$D$28</f>
        <v>21.3</v>
      </c>
      <c r="Z31" s="17">
        <f>[27]Janeiro!$D$29</f>
        <v>21.8</v>
      </c>
      <c r="AA31" s="17">
        <f>[27]Janeiro!$D$30</f>
        <v>21.1</v>
      </c>
      <c r="AB31" s="17">
        <f>[27]Janeiro!$D$31</f>
        <v>21.7</v>
      </c>
      <c r="AC31" s="17">
        <f>[27]Janeiro!$D$32</f>
        <v>21</v>
      </c>
      <c r="AD31" s="17">
        <f>[27]Janeiro!$D$33</f>
        <v>20.7</v>
      </c>
      <c r="AE31" s="17">
        <f>[27]Janeiro!$D$34</f>
        <v>20.100000000000001</v>
      </c>
      <c r="AF31" s="17">
        <f>[27]Janeiro!$D$35</f>
        <v>21</v>
      </c>
      <c r="AG31" s="28">
        <f>MIN(B31:AF31)</f>
        <v>19.3</v>
      </c>
      <c r="AH31" s="31">
        <f>AVERAGE(B31:AF31)</f>
        <v>21.332258064516129</v>
      </c>
    </row>
    <row r="32" spans="1:37" ht="17.100000000000001" customHeight="1" x14ac:dyDescent="0.2">
      <c r="A32" s="15" t="s">
        <v>20</v>
      </c>
      <c r="B32" s="17">
        <f>[28]Janeiro!$D$5</f>
        <v>23.6</v>
      </c>
      <c r="C32" s="17">
        <f>[28]Janeiro!$D$6</f>
        <v>21.3</v>
      </c>
      <c r="D32" s="17">
        <f>[28]Janeiro!$D$7</f>
        <v>23.1</v>
      </c>
      <c r="E32" s="17">
        <f>[28]Janeiro!$D$8</f>
        <v>24</v>
      </c>
      <c r="F32" s="17">
        <f>[28]Janeiro!$D$9</f>
        <v>22.7</v>
      </c>
      <c r="G32" s="17">
        <f>[28]Janeiro!$D$10</f>
        <v>23.1</v>
      </c>
      <c r="H32" s="17">
        <f>[28]Janeiro!$D$11</f>
        <v>21.5</v>
      </c>
      <c r="I32" s="17">
        <f>[28]Janeiro!$D$12</f>
        <v>23.5</v>
      </c>
      <c r="J32" s="17">
        <f>[28]Janeiro!$D$13</f>
        <v>25.2</v>
      </c>
      <c r="K32" s="17">
        <f>[28]Janeiro!$D$14</f>
        <v>24.9</v>
      </c>
      <c r="L32" s="17">
        <f>[28]Janeiro!$D$15</f>
        <v>23.4</v>
      </c>
      <c r="M32" s="17">
        <f>[28]Janeiro!$D$16</f>
        <v>22.4</v>
      </c>
      <c r="N32" s="17">
        <f>[28]Janeiro!$D$17</f>
        <v>22.7</v>
      </c>
      <c r="O32" s="17">
        <f>[28]Janeiro!$D$18</f>
        <v>23.6</v>
      </c>
      <c r="P32" s="17">
        <f>[28]Janeiro!$D$19</f>
        <v>22.7</v>
      </c>
      <c r="Q32" s="17">
        <f>[28]Janeiro!$D$20</f>
        <v>23.1</v>
      </c>
      <c r="R32" s="17">
        <f>[28]Janeiro!$D$21</f>
        <v>22.2</v>
      </c>
      <c r="S32" s="17">
        <f>[28]Janeiro!$D$22</f>
        <v>22.1</v>
      </c>
      <c r="T32" s="17">
        <f>[28]Janeiro!$D$23</f>
        <v>22.2</v>
      </c>
      <c r="U32" s="17">
        <f>[28]Janeiro!$D$24</f>
        <v>20.100000000000001</v>
      </c>
      <c r="V32" s="17">
        <f>[28]Janeiro!$D$25</f>
        <v>21.6</v>
      </c>
      <c r="W32" s="17">
        <f>[28]Janeiro!$D$26</f>
        <v>21.2</v>
      </c>
      <c r="X32" s="17">
        <f>[28]Janeiro!$D$27</f>
        <v>21.8</v>
      </c>
      <c r="Y32" s="17">
        <f>[28]Janeiro!$D$28</f>
        <v>21.3</v>
      </c>
      <c r="Z32" s="17">
        <f>[28]Janeiro!$D$29</f>
        <v>21</v>
      </c>
      <c r="AA32" s="17">
        <f>[28]Janeiro!$D$30</f>
        <v>22.5</v>
      </c>
      <c r="AB32" s="17">
        <f>[28]Janeiro!$D$31</f>
        <v>22.3</v>
      </c>
      <c r="AC32" s="17">
        <f>[28]Janeiro!$D$32</f>
        <v>20.100000000000001</v>
      </c>
      <c r="AD32" s="17">
        <f>[28]Janeiro!$D$33</f>
        <v>20.399999999999999</v>
      </c>
      <c r="AE32" s="17">
        <f>[28]Janeiro!$D$34</f>
        <v>21.7</v>
      </c>
      <c r="AF32" s="17">
        <f>[28]Janeiro!$D$35</f>
        <v>21.1</v>
      </c>
      <c r="AG32" s="28">
        <f>MIN(B32:AF32)</f>
        <v>20.100000000000001</v>
      </c>
      <c r="AH32" s="31">
        <f>AVERAGE(B32:AF32)</f>
        <v>22.335483870967742</v>
      </c>
    </row>
    <row r="33" spans="1:35" s="5" customFormat="1" ht="17.100000000000001" customHeight="1" x14ac:dyDescent="0.2">
      <c r="A33" s="24" t="s">
        <v>35</v>
      </c>
      <c r="B33" s="25">
        <f t="shared" ref="B33:AG33" si="15">MIN(B5:B32)</f>
        <v>19.3</v>
      </c>
      <c r="C33" s="25">
        <f t="shared" si="15"/>
        <v>19.7</v>
      </c>
      <c r="D33" s="25">
        <f t="shared" si="15"/>
        <v>19</v>
      </c>
      <c r="E33" s="25">
        <f t="shared" si="15"/>
        <v>19.3</v>
      </c>
      <c r="F33" s="25">
        <f t="shared" si="15"/>
        <v>19.600000000000001</v>
      </c>
      <c r="G33" s="25">
        <f t="shared" si="15"/>
        <v>19.100000000000001</v>
      </c>
      <c r="H33" s="25">
        <f t="shared" si="15"/>
        <v>18.600000000000001</v>
      </c>
      <c r="I33" s="25">
        <f t="shared" si="15"/>
        <v>19.5</v>
      </c>
      <c r="J33" s="25">
        <f t="shared" si="15"/>
        <v>21.2</v>
      </c>
      <c r="K33" s="25">
        <f t="shared" si="15"/>
        <v>20.5</v>
      </c>
      <c r="L33" s="25">
        <f t="shared" si="15"/>
        <v>20.2</v>
      </c>
      <c r="M33" s="25">
        <f t="shared" si="15"/>
        <v>19.3</v>
      </c>
      <c r="N33" s="25">
        <f t="shared" si="15"/>
        <v>19.2</v>
      </c>
      <c r="O33" s="25">
        <f t="shared" si="15"/>
        <v>19.399999999999999</v>
      </c>
      <c r="P33" s="25">
        <f t="shared" si="15"/>
        <v>19.399999999999999</v>
      </c>
      <c r="Q33" s="25">
        <f t="shared" si="15"/>
        <v>20.5</v>
      </c>
      <c r="R33" s="25">
        <f t="shared" si="15"/>
        <v>18.399999999999999</v>
      </c>
      <c r="S33" s="25">
        <f t="shared" si="15"/>
        <v>17.5</v>
      </c>
      <c r="T33" s="25">
        <f t="shared" si="15"/>
        <v>18.899999999999999</v>
      </c>
      <c r="U33" s="25">
        <f t="shared" si="15"/>
        <v>18.899999999999999</v>
      </c>
      <c r="V33" s="25">
        <f t="shared" si="15"/>
        <v>18.600000000000001</v>
      </c>
      <c r="W33" s="25">
        <f t="shared" si="15"/>
        <v>18.3</v>
      </c>
      <c r="X33" s="25">
        <f t="shared" si="15"/>
        <v>18.100000000000001</v>
      </c>
      <c r="Y33" s="25">
        <f t="shared" si="15"/>
        <v>19.399999999999999</v>
      </c>
      <c r="Z33" s="25">
        <f t="shared" si="15"/>
        <v>19.600000000000001</v>
      </c>
      <c r="AA33" s="25">
        <f t="shared" si="15"/>
        <v>18.8</v>
      </c>
      <c r="AB33" s="25">
        <f t="shared" si="15"/>
        <v>14.7</v>
      </c>
      <c r="AC33" s="25">
        <f t="shared" si="15"/>
        <v>14.3</v>
      </c>
      <c r="AD33" s="25">
        <f t="shared" si="15"/>
        <v>17.8</v>
      </c>
      <c r="AE33" s="25">
        <f t="shared" si="15"/>
        <v>19.100000000000001</v>
      </c>
      <c r="AF33" s="25">
        <f t="shared" si="15"/>
        <v>18.8</v>
      </c>
      <c r="AG33" s="28">
        <f t="shared" si="15"/>
        <v>14.3</v>
      </c>
      <c r="AH33" s="31">
        <f>AVERAGE(AH5:AH32)</f>
        <v>21.525182411674354</v>
      </c>
    </row>
    <row r="34" spans="1:35" s="57" customFormat="1" x14ac:dyDescent="0.2">
      <c r="A34" s="106"/>
      <c r="B34" s="107"/>
      <c r="C34" s="107"/>
      <c r="D34" s="107" t="s">
        <v>132</v>
      </c>
      <c r="E34" s="107"/>
      <c r="F34" s="107"/>
      <c r="G34" s="107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5"/>
      <c r="AE34" s="86"/>
      <c r="AF34" s="87"/>
      <c r="AG34" s="87"/>
      <c r="AH34" s="88"/>
    </row>
    <row r="35" spans="1:35" s="57" customFormat="1" x14ac:dyDescent="0.2">
      <c r="A35" s="82"/>
      <c r="B35" s="89" t="s">
        <v>140</v>
      </c>
      <c r="C35" s="89"/>
      <c r="D35" s="89"/>
      <c r="E35" s="89"/>
      <c r="F35" s="89"/>
      <c r="G35" s="89"/>
      <c r="H35" s="89"/>
      <c r="I35" s="89"/>
      <c r="J35" s="90"/>
      <c r="K35" s="90"/>
      <c r="L35" s="90"/>
      <c r="M35" s="90" t="s">
        <v>52</v>
      </c>
      <c r="N35" s="90"/>
      <c r="O35" s="90"/>
      <c r="P35" s="90"/>
      <c r="Q35" s="90"/>
      <c r="R35" s="90"/>
      <c r="S35" s="90"/>
      <c r="T35" s="123" t="s">
        <v>137</v>
      </c>
      <c r="U35" s="123"/>
      <c r="V35" s="123"/>
      <c r="W35" s="123"/>
      <c r="X35" s="123"/>
      <c r="Y35" s="90"/>
      <c r="Z35" s="90"/>
      <c r="AA35" s="90"/>
      <c r="AB35" s="90"/>
      <c r="AC35" s="89"/>
      <c r="AD35" s="89"/>
      <c r="AE35" s="89"/>
      <c r="AF35" s="90"/>
      <c r="AG35" s="101"/>
      <c r="AH35" s="95"/>
    </row>
    <row r="36" spans="1:35" s="57" customFormat="1" ht="13.5" thickBot="1" x14ac:dyDescent="0.25">
      <c r="A36" s="96"/>
      <c r="B36" s="98"/>
      <c r="C36" s="98"/>
      <c r="D36" s="98"/>
      <c r="E36" s="98"/>
      <c r="F36" s="98"/>
      <c r="G36" s="98"/>
      <c r="H36" s="98"/>
      <c r="I36" s="98"/>
      <c r="J36" s="103"/>
      <c r="K36" s="103"/>
      <c r="L36" s="103"/>
      <c r="M36" s="103" t="s">
        <v>53</v>
      </c>
      <c r="N36" s="103"/>
      <c r="O36" s="103"/>
      <c r="P36" s="103"/>
      <c r="Q36" s="98"/>
      <c r="R36" s="98"/>
      <c r="S36" s="98"/>
      <c r="T36" s="131" t="s">
        <v>138</v>
      </c>
      <c r="U36" s="131"/>
      <c r="V36" s="131"/>
      <c r="W36" s="131"/>
      <c r="X36" s="131"/>
      <c r="Y36" s="103"/>
      <c r="Z36" s="103"/>
      <c r="AA36" s="103"/>
      <c r="AB36" s="103"/>
      <c r="AC36" s="98"/>
      <c r="AD36" s="98"/>
      <c r="AE36" s="98"/>
      <c r="AF36" s="98"/>
      <c r="AG36" s="104"/>
      <c r="AH36" s="105"/>
      <c r="AI36" s="77"/>
    </row>
    <row r="37" spans="1:35" s="57" customFormat="1" x14ac:dyDescent="0.2">
      <c r="A37" s="77"/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80"/>
      <c r="R37" s="80"/>
      <c r="S37" s="80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8"/>
      <c r="AG37" s="79"/>
      <c r="AH37" s="81"/>
    </row>
    <row r="39" spans="1:35" x14ac:dyDescent="0.2">
      <c r="G39" s="2" t="s">
        <v>54</v>
      </c>
    </row>
    <row r="43" spans="1:35" x14ac:dyDescent="0.2">
      <c r="AA43" s="2" t="s">
        <v>54</v>
      </c>
    </row>
  </sheetData>
  <sheetProtection password="C6EC" sheet="1" objects="1" scenarios="1"/>
  <mergeCells count="36">
    <mergeCell ref="B2:AG2"/>
    <mergeCell ref="J3:J4"/>
    <mergeCell ref="AF3:AF4"/>
    <mergeCell ref="T3:T4"/>
    <mergeCell ref="AE3:AE4"/>
    <mergeCell ref="B3:B4"/>
    <mergeCell ref="C3:C4"/>
    <mergeCell ref="D3:D4"/>
    <mergeCell ref="E3:E4"/>
    <mergeCell ref="F3:F4"/>
    <mergeCell ref="G3:G4"/>
    <mergeCell ref="H3:H4"/>
    <mergeCell ref="Z3:Z4"/>
    <mergeCell ref="V3:V4"/>
    <mergeCell ref="S3:S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L3:L4"/>
    <mergeCell ref="I3:I4"/>
    <mergeCell ref="N3:N4"/>
    <mergeCell ref="A2:A4"/>
    <mergeCell ref="T35:X35"/>
    <mergeCell ref="T36:X36"/>
    <mergeCell ref="U3:U4"/>
    <mergeCell ref="M3:M4"/>
    <mergeCell ref="K3:K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4"/>
  <sheetViews>
    <sheetView topLeftCell="A19" zoomScale="90" zoomScaleNormal="90" workbookViewId="0">
      <selection activeCell="N42" sqref="N42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5.42578125" style="2" customWidth="1"/>
    <col min="33" max="33" width="6.5703125" style="9" bestFit="1" customWidth="1"/>
    <col min="34" max="34" width="9.140625" style="1"/>
  </cols>
  <sheetData>
    <row r="1" spans="1:37" ht="20.100000000000001" customHeight="1" x14ac:dyDescent="0.2">
      <c r="A1" s="130" t="s">
        <v>25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</row>
    <row r="2" spans="1:37" s="4" customFormat="1" ht="20.100000000000001" customHeight="1" x14ac:dyDescent="0.2">
      <c r="A2" s="127" t="s">
        <v>21</v>
      </c>
      <c r="B2" s="128" t="s">
        <v>133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7"/>
    </row>
    <row r="3" spans="1:37" s="5" customFormat="1" ht="20.100000000000001" customHeight="1" x14ac:dyDescent="0.2">
      <c r="A3" s="127"/>
      <c r="B3" s="125">
        <v>1</v>
      </c>
      <c r="C3" s="125">
        <f>SUM(B3+1)</f>
        <v>2</v>
      </c>
      <c r="D3" s="125">
        <f t="shared" ref="D3:AD3" si="0">SUM(C3+1)</f>
        <v>3</v>
      </c>
      <c r="E3" s="125">
        <f t="shared" si="0"/>
        <v>4</v>
      </c>
      <c r="F3" s="125">
        <f t="shared" si="0"/>
        <v>5</v>
      </c>
      <c r="G3" s="125">
        <f t="shared" si="0"/>
        <v>6</v>
      </c>
      <c r="H3" s="125">
        <f t="shared" si="0"/>
        <v>7</v>
      </c>
      <c r="I3" s="125">
        <f t="shared" si="0"/>
        <v>8</v>
      </c>
      <c r="J3" s="125">
        <f t="shared" si="0"/>
        <v>9</v>
      </c>
      <c r="K3" s="125">
        <f t="shared" si="0"/>
        <v>10</v>
      </c>
      <c r="L3" s="125">
        <f t="shared" si="0"/>
        <v>11</v>
      </c>
      <c r="M3" s="125">
        <f t="shared" si="0"/>
        <v>12</v>
      </c>
      <c r="N3" s="125">
        <f t="shared" si="0"/>
        <v>13</v>
      </c>
      <c r="O3" s="125">
        <f t="shared" si="0"/>
        <v>14</v>
      </c>
      <c r="P3" s="125">
        <f t="shared" si="0"/>
        <v>15</v>
      </c>
      <c r="Q3" s="125">
        <f t="shared" si="0"/>
        <v>16</v>
      </c>
      <c r="R3" s="125">
        <f t="shared" si="0"/>
        <v>17</v>
      </c>
      <c r="S3" s="125">
        <f t="shared" si="0"/>
        <v>18</v>
      </c>
      <c r="T3" s="125">
        <f t="shared" si="0"/>
        <v>19</v>
      </c>
      <c r="U3" s="125">
        <f t="shared" si="0"/>
        <v>20</v>
      </c>
      <c r="V3" s="125">
        <f t="shared" si="0"/>
        <v>21</v>
      </c>
      <c r="W3" s="125">
        <f t="shared" si="0"/>
        <v>22</v>
      </c>
      <c r="X3" s="125">
        <f t="shared" si="0"/>
        <v>23</v>
      </c>
      <c r="Y3" s="125">
        <f t="shared" si="0"/>
        <v>24</v>
      </c>
      <c r="Z3" s="125">
        <f t="shared" si="0"/>
        <v>25</v>
      </c>
      <c r="AA3" s="125">
        <f t="shared" si="0"/>
        <v>26</v>
      </c>
      <c r="AB3" s="125">
        <f t="shared" si="0"/>
        <v>27</v>
      </c>
      <c r="AC3" s="125">
        <f t="shared" si="0"/>
        <v>28</v>
      </c>
      <c r="AD3" s="125">
        <f t="shared" si="0"/>
        <v>29</v>
      </c>
      <c r="AE3" s="125">
        <v>30</v>
      </c>
      <c r="AF3" s="125">
        <v>31</v>
      </c>
      <c r="AG3" s="26" t="s">
        <v>40</v>
      </c>
      <c r="AH3" s="8"/>
    </row>
    <row r="4" spans="1:37" s="5" customFormat="1" ht="20.100000000000001" customHeight="1" x14ac:dyDescent="0.2">
      <c r="A4" s="127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26" t="s">
        <v>39</v>
      </c>
      <c r="AH4" s="8"/>
    </row>
    <row r="5" spans="1:37" s="5" customFormat="1" ht="20.100000000000001" customHeight="1" x14ac:dyDescent="0.2">
      <c r="A5" s="15" t="s">
        <v>47</v>
      </c>
      <c r="B5" s="16">
        <f>[1]Janeiro!$E$5</f>
        <v>77.75</v>
      </c>
      <c r="C5" s="16">
        <f>[1]Janeiro!$E$6</f>
        <v>81.541666666666671</v>
      </c>
      <c r="D5" s="16">
        <f>[1]Janeiro!$E$7</f>
        <v>79.5</v>
      </c>
      <c r="E5" s="16">
        <f>[1]Janeiro!$E$8</f>
        <v>80.5</v>
      </c>
      <c r="F5" s="16">
        <f>[1]Janeiro!$E$9</f>
        <v>76.833333333333329</v>
      </c>
      <c r="G5" s="16">
        <f>[1]Janeiro!$E$10</f>
        <v>72.541666666666671</v>
      </c>
      <c r="H5" s="16">
        <f>[1]Janeiro!$E$11</f>
        <v>71.375</v>
      </c>
      <c r="I5" s="16">
        <f>[1]Janeiro!$E$12</f>
        <v>61.25</v>
      </c>
      <c r="J5" s="16">
        <f>[1]Janeiro!$E$13</f>
        <v>79.791666666666671</v>
      </c>
      <c r="K5" s="16">
        <f>[1]Janeiro!$E$14</f>
        <v>74.291666666666671</v>
      </c>
      <c r="L5" s="16">
        <f>[1]Janeiro!$E$15</f>
        <v>63.458333333333336</v>
      </c>
      <c r="M5" s="16">
        <f>[1]Janeiro!$E$16</f>
        <v>76.125</v>
      </c>
      <c r="N5" s="16">
        <f>[1]Janeiro!$E$17</f>
        <v>81.5</v>
      </c>
      <c r="O5" s="16">
        <f>[1]Janeiro!$E$18</f>
        <v>76.375</v>
      </c>
      <c r="P5" s="16">
        <f>[1]Janeiro!$E$19</f>
        <v>73.708333333333329</v>
      </c>
      <c r="Q5" s="16">
        <f>[1]Janeiro!$E$20</f>
        <v>84.208333333333329</v>
      </c>
      <c r="R5" s="16">
        <f>[1]Janeiro!$E$21</f>
        <v>82.125</v>
      </c>
      <c r="S5" s="16">
        <f>[1]Janeiro!$E$22</f>
        <v>81.291666666666671</v>
      </c>
      <c r="T5" s="16">
        <f>[1]Janeiro!$E$23</f>
        <v>84.75</v>
      </c>
      <c r="U5" s="16">
        <f>[1]Janeiro!$E$24</f>
        <v>81.25</v>
      </c>
      <c r="V5" s="16">
        <f>[1]Janeiro!$E$25</f>
        <v>80.458333333333329</v>
      </c>
      <c r="W5" s="16">
        <f>[1]Janeiro!$E$26</f>
        <v>83.333333333333329</v>
      </c>
      <c r="X5" s="16">
        <f>[1]Janeiro!$E$27</f>
        <v>78.708333333333329</v>
      </c>
      <c r="Y5" s="16">
        <f>[1]Janeiro!$E$28</f>
        <v>72.708333333333329</v>
      </c>
      <c r="Z5" s="16">
        <f>[1]Janeiro!$E$29</f>
        <v>83.75</v>
      </c>
      <c r="AA5" s="16">
        <f>[1]Janeiro!$E$30</f>
        <v>82.166666666666671</v>
      </c>
      <c r="AB5" s="16">
        <f>[1]Janeiro!$E$31</f>
        <v>78.291666666666671</v>
      </c>
      <c r="AC5" s="16">
        <f>[1]Janeiro!$E$32</f>
        <v>85.291666666666671</v>
      </c>
      <c r="AD5" s="16">
        <f>[1]Janeiro!$E$33</f>
        <v>89</v>
      </c>
      <c r="AE5" s="16">
        <f>[1]Janeiro!$E$34</f>
        <v>85.875</v>
      </c>
      <c r="AF5" s="16">
        <f>[1]Janeiro!$E$35</f>
        <v>81.541666666666671</v>
      </c>
      <c r="AG5" s="27">
        <f>AVERAGE(B5:AF5)</f>
        <v>78.75134408602149</v>
      </c>
      <c r="AH5" s="8"/>
    </row>
    <row r="6" spans="1:37" ht="17.100000000000001" customHeight="1" x14ac:dyDescent="0.2">
      <c r="A6" s="15" t="s">
        <v>0</v>
      </c>
      <c r="B6" s="17">
        <f>[2]Janeiro!$E$5</f>
        <v>82.083333333333329</v>
      </c>
      <c r="C6" s="17">
        <f>[2]Janeiro!$E$6</f>
        <v>80.625</v>
      </c>
      <c r="D6" s="17">
        <f>[2]Janeiro!$E$7</f>
        <v>82.541666666666671</v>
      </c>
      <c r="E6" s="17">
        <f>[2]Janeiro!$E$8</f>
        <v>80.166666666666671</v>
      </c>
      <c r="F6" s="17">
        <f>[2]Janeiro!$E$9</f>
        <v>82.458333333333329</v>
      </c>
      <c r="G6" s="17">
        <f>[2]Janeiro!$E$10</f>
        <v>83.583333333333329</v>
      </c>
      <c r="H6" s="17">
        <f>[2]Janeiro!$E$11</f>
        <v>81.333333333333329</v>
      </c>
      <c r="I6" s="17">
        <f>[2]Janeiro!$E$12</f>
        <v>75</v>
      </c>
      <c r="J6" s="17">
        <f>[2]Janeiro!$E$13</f>
        <v>69.5</v>
      </c>
      <c r="K6" s="17">
        <f>[2]Janeiro!$E$14</f>
        <v>71.791666666666671</v>
      </c>
      <c r="L6" s="17">
        <f>[2]Janeiro!$E$15</f>
        <v>81</v>
      </c>
      <c r="M6" s="17">
        <f>[2]Janeiro!$E$16</f>
        <v>85.791666666666671</v>
      </c>
      <c r="N6" s="17">
        <f>[2]Janeiro!$E$17</f>
        <v>80.833333333333329</v>
      </c>
      <c r="O6" s="17">
        <f>[2]Janeiro!$E$18</f>
        <v>72.291666666666671</v>
      </c>
      <c r="P6" s="17">
        <f>[2]Janeiro!$E$19</f>
        <v>73.958333333333329</v>
      </c>
      <c r="Q6" s="17">
        <f>[2]Janeiro!$E$20</f>
        <v>84.375</v>
      </c>
      <c r="R6" s="17">
        <f>[2]Janeiro!$E$21</f>
        <v>79.583333333333329</v>
      </c>
      <c r="S6" s="17">
        <f>[2]Janeiro!$E$22</f>
        <v>68.083333333333329</v>
      </c>
      <c r="T6" s="17">
        <f>[2]Janeiro!$E$23</f>
        <v>67.208333333333329</v>
      </c>
      <c r="U6" s="17">
        <f>[2]Janeiro!$E$24</f>
        <v>79</v>
      </c>
      <c r="V6" s="17">
        <f>[2]Janeiro!$E$25</f>
        <v>73.625</v>
      </c>
      <c r="W6" s="17">
        <f>[2]Janeiro!$E$26</f>
        <v>76.166666666666671</v>
      </c>
      <c r="X6" s="17">
        <f>[2]Janeiro!$E$27</f>
        <v>82</v>
      </c>
      <c r="Y6" s="17">
        <f>[2]Janeiro!$E$28</f>
        <v>80</v>
      </c>
      <c r="Z6" s="17">
        <f>[2]Janeiro!$E$29</f>
        <v>83.083333333333329</v>
      </c>
      <c r="AA6" s="17">
        <f>[2]Janeiro!$E$30</f>
        <v>75.583333333333329</v>
      </c>
      <c r="AB6" s="17">
        <f>[2]Janeiro!$E$31</f>
        <v>64.291666666666671</v>
      </c>
      <c r="AC6" s="17">
        <f>[2]Janeiro!$E$32</f>
        <v>61.875</v>
      </c>
      <c r="AD6" s="17">
        <f>[2]Janeiro!$E$33</f>
        <v>74.541666666666671</v>
      </c>
      <c r="AE6" s="17">
        <f>[2]Janeiro!$E$34</f>
        <v>71.375</v>
      </c>
      <c r="AF6" s="17">
        <f>[2]Janeiro!$E$35</f>
        <v>86.666666666666671</v>
      </c>
      <c r="AG6" s="28">
        <f t="shared" ref="AG6:AG19" si="1">AVERAGE(B6:AF6)</f>
        <v>77.110215053763426</v>
      </c>
    </row>
    <row r="7" spans="1:37" ht="17.100000000000001" customHeight="1" x14ac:dyDescent="0.2">
      <c r="A7" s="15" t="s">
        <v>1</v>
      </c>
      <c r="B7" s="17">
        <f>[3]Janeiro!$E$5</f>
        <v>67</v>
      </c>
      <c r="C7" s="17">
        <f>[3]Janeiro!$E$6</f>
        <v>68</v>
      </c>
      <c r="D7" s="17">
        <f>[3]Janeiro!$E$7</f>
        <v>74.458333333333329</v>
      </c>
      <c r="E7" s="17">
        <f>[3]Janeiro!$E$8</f>
        <v>74.375</v>
      </c>
      <c r="F7" s="17">
        <f>[3]Janeiro!$E$9</f>
        <v>70.333333333333329</v>
      </c>
      <c r="G7" s="17">
        <f>[3]Janeiro!$E$10</f>
        <v>66.25</v>
      </c>
      <c r="H7" s="17">
        <f>[3]Janeiro!$E$11</f>
        <v>60.125</v>
      </c>
      <c r="I7" s="17">
        <f>[3]Janeiro!$E$12</f>
        <v>60.666666666666664</v>
      </c>
      <c r="J7" s="17">
        <f>[3]Janeiro!$E$13</f>
        <v>60.458333333333336</v>
      </c>
      <c r="K7" s="17">
        <f>[3]Janeiro!$E$14</f>
        <v>53.041666666666664</v>
      </c>
      <c r="L7" s="17">
        <f>[3]Janeiro!$E$15</f>
        <v>55.583333333333336</v>
      </c>
      <c r="M7" s="17">
        <f>[3]Janeiro!$E$16</f>
        <v>73.458333333333329</v>
      </c>
      <c r="N7" s="17">
        <f>[3]Janeiro!$E$17</f>
        <v>72.916666666666671</v>
      </c>
      <c r="O7" s="17">
        <f>[3]Janeiro!$E$18</f>
        <v>69.416666666666671</v>
      </c>
      <c r="P7" s="17">
        <f>[3]Janeiro!$E$19</f>
        <v>70.041666666666671</v>
      </c>
      <c r="Q7" s="17">
        <f>[3]Janeiro!$E$20</f>
        <v>74.666666666666671</v>
      </c>
      <c r="R7" s="17">
        <f>[3]Janeiro!$E$21</f>
        <v>72</v>
      </c>
      <c r="S7" s="17">
        <f>[3]Janeiro!$E$22</f>
        <v>65.666666666666671</v>
      </c>
      <c r="T7" s="17">
        <f>[3]Janeiro!$E$23</f>
        <v>64.25</v>
      </c>
      <c r="U7" s="17">
        <f>[3]Janeiro!$E$24</f>
        <v>72.875</v>
      </c>
      <c r="V7" s="17">
        <f>[3]Janeiro!$E$25</f>
        <v>72.041666666666671</v>
      </c>
      <c r="W7" s="17">
        <f>[3]Janeiro!$E$26</f>
        <v>76</v>
      </c>
      <c r="X7" s="17">
        <f>[3]Janeiro!$E$27</f>
        <v>67.166666666666671</v>
      </c>
      <c r="Y7" s="17">
        <f>[3]Janeiro!$E$28</f>
        <v>71.541666666666671</v>
      </c>
      <c r="Z7" s="17">
        <f>[3]Janeiro!$E$29</f>
        <v>76.416666666666671</v>
      </c>
      <c r="AA7" s="17">
        <f>[3]Janeiro!$E$30</f>
        <v>82.958333333333329</v>
      </c>
      <c r="AB7" s="17">
        <f>[3]Janeiro!$E$31</f>
        <v>62.791666666666664</v>
      </c>
      <c r="AC7" s="17">
        <f>[3]Janeiro!$E$32</f>
        <v>59.041666666666664</v>
      </c>
      <c r="AD7" s="17">
        <f>[3]Janeiro!$E$33</f>
        <v>80.75</v>
      </c>
      <c r="AE7" s="17">
        <f>[3]Janeiro!$E$34</f>
        <v>80.333333333333329</v>
      </c>
      <c r="AF7" s="17">
        <f>[3]Janeiro!$E$35</f>
        <v>72.75</v>
      </c>
      <c r="AG7" s="28">
        <f t="shared" si="1"/>
        <v>69.270161290322591</v>
      </c>
    </row>
    <row r="8" spans="1:37" ht="17.100000000000001" customHeight="1" x14ac:dyDescent="0.2">
      <c r="A8" s="15" t="s">
        <v>56</v>
      </c>
      <c r="B8" s="17">
        <f>[4]Janeiro!$E$5</f>
        <v>72.666666666666671</v>
      </c>
      <c r="C8" s="17">
        <f>[4]Janeiro!$E$6</f>
        <v>75.214285714285708</v>
      </c>
      <c r="D8" s="17">
        <f>[4]Janeiro!$E$7</f>
        <v>74.714285714285708</v>
      </c>
      <c r="E8" s="17">
        <f>[4]Janeiro!$E$8</f>
        <v>78.5</v>
      </c>
      <c r="F8" s="17">
        <f>[4]Janeiro!$E$9</f>
        <v>67</v>
      </c>
      <c r="G8" s="17">
        <f>[4]Janeiro!$E$10</f>
        <v>70.476190476190482</v>
      </c>
      <c r="H8" s="17">
        <f>[4]Janeiro!$E$11</f>
        <v>71.117647058823536</v>
      </c>
      <c r="I8" s="17">
        <f>[4]Janeiro!$E$12</f>
        <v>64.916666666666671</v>
      </c>
      <c r="J8" s="17">
        <f>[4]Janeiro!$E$13</f>
        <v>65.166666666666671</v>
      </c>
      <c r="K8" s="17">
        <f>[4]Janeiro!$E$14</f>
        <v>78.428571428571431</v>
      </c>
      <c r="L8" s="17">
        <f>[4]Janeiro!$E$15</f>
        <v>71.583333333333329</v>
      </c>
      <c r="M8" s="17">
        <f>[4]Janeiro!$E$16</f>
        <v>72.333333333333329</v>
      </c>
      <c r="N8" s="17">
        <f>[4]Janeiro!$E$17</f>
        <v>77.349999999999994</v>
      </c>
      <c r="O8" s="17">
        <f>[4]Janeiro!$E$18</f>
        <v>71.833333333333329</v>
      </c>
      <c r="P8" s="17">
        <f>[4]Janeiro!$E$19</f>
        <v>70.94736842105263</v>
      </c>
      <c r="Q8" s="17">
        <f>[4]Janeiro!$E$20</f>
        <v>85</v>
      </c>
      <c r="R8" s="17">
        <f>[4]Janeiro!$E$21</f>
        <v>86.166666666666671</v>
      </c>
      <c r="S8" s="17">
        <f>[4]Janeiro!$E$22</f>
        <v>80.461538461538467</v>
      </c>
      <c r="T8" s="17">
        <f>[4]Janeiro!$E$23</f>
        <v>88.384615384615387</v>
      </c>
      <c r="U8" s="17">
        <f>[4]Janeiro!$E$24</f>
        <v>78.933333333333337</v>
      </c>
      <c r="V8" s="17">
        <f>[4]Janeiro!$E$25</f>
        <v>86.705882352941174</v>
      </c>
      <c r="W8" s="17">
        <f>[4]Janeiro!$E$26</f>
        <v>84.857142857142861</v>
      </c>
      <c r="X8" s="17">
        <f>[4]Janeiro!$E$27</f>
        <v>64.230769230769226</v>
      </c>
      <c r="Y8" s="17">
        <f>[4]Janeiro!$E$28</f>
        <v>77.25</v>
      </c>
      <c r="Z8" s="17">
        <f>[4]Janeiro!$E$29</f>
        <v>96.6</v>
      </c>
      <c r="AA8" s="17">
        <f>[4]Janeiro!$E$30</f>
        <v>72.583333333333329</v>
      </c>
      <c r="AB8" s="17">
        <f>[4]Janeiro!$E$31</f>
        <v>72.333333333333329</v>
      </c>
      <c r="AC8" s="17">
        <f>[4]Janeiro!$E$32</f>
        <v>84.1</v>
      </c>
      <c r="AD8" s="17">
        <f>[4]Janeiro!$E$33</f>
        <v>87.615384615384613</v>
      </c>
      <c r="AE8" s="17">
        <f>[4]Janeiro!$E$34</f>
        <v>84.78947368421052</v>
      </c>
      <c r="AF8" s="17">
        <f>[4]Janeiro!$E$35</f>
        <v>84.5</v>
      </c>
      <c r="AG8" s="28">
        <f t="shared" si="1"/>
        <v>77.31483296988641</v>
      </c>
    </row>
    <row r="9" spans="1:37" ht="17.100000000000001" customHeight="1" x14ac:dyDescent="0.2">
      <c r="A9" s="15" t="s">
        <v>48</v>
      </c>
      <c r="B9" s="17">
        <f>[5]Janeiro!$E$5</f>
        <v>72.291666666666671</v>
      </c>
      <c r="C9" s="17">
        <f>[5]Janeiro!$E$6</f>
        <v>71.75</v>
      </c>
      <c r="D9" s="17">
        <f>[5]Janeiro!$E$7</f>
        <v>82.583333333333329</v>
      </c>
      <c r="E9" s="17">
        <f>[5]Janeiro!$E$8</f>
        <v>75.625</v>
      </c>
      <c r="F9" s="17">
        <f>[5]Janeiro!$E$9</f>
        <v>72.125</v>
      </c>
      <c r="G9" s="17">
        <f>[5]Janeiro!$E$10</f>
        <v>80.333333333333329</v>
      </c>
      <c r="H9" s="17">
        <f>[5]Janeiro!$E$11</f>
        <v>78.958333333333329</v>
      </c>
      <c r="I9" s="17">
        <f>[5]Janeiro!$E$12</f>
        <v>67.041666666666671</v>
      </c>
      <c r="J9" s="17">
        <f>[5]Janeiro!$E$13</f>
        <v>60.291666666666664</v>
      </c>
      <c r="K9" s="17">
        <f>[5]Janeiro!$E$14</f>
        <v>60.625</v>
      </c>
      <c r="L9" s="17">
        <f>[5]Janeiro!$E$15</f>
        <v>75.5</v>
      </c>
      <c r="M9" s="17">
        <f>[5]Janeiro!$E$16</f>
        <v>86.541666666666671</v>
      </c>
      <c r="N9" s="17">
        <f>[5]Janeiro!$E$17</f>
        <v>78.375</v>
      </c>
      <c r="O9" s="17">
        <f>[5]Janeiro!$E$18</f>
        <v>68.958333333333329</v>
      </c>
      <c r="P9" s="17">
        <f>[5]Janeiro!$E$19</f>
        <v>73.916666666666671</v>
      </c>
      <c r="Q9" s="17">
        <f>[5]Janeiro!$E$20</f>
        <v>73.083333333333329</v>
      </c>
      <c r="R9" s="17">
        <f>[5]Janeiro!$E$21</f>
        <v>74.875</v>
      </c>
      <c r="S9" s="17">
        <f>[5]Janeiro!$E$22</f>
        <v>64.375</v>
      </c>
      <c r="T9" s="17">
        <f>[5]Janeiro!$E$23</f>
        <v>87.92307692307692</v>
      </c>
      <c r="U9" s="17" t="str">
        <f>[5]Janeiro!$E$24</f>
        <v>*</v>
      </c>
      <c r="V9" s="17" t="str">
        <f>[5]Janeiro!$E$25</f>
        <v>*</v>
      </c>
      <c r="W9" s="17" t="str">
        <f>[5]Janeiro!$E$26</f>
        <v>*</v>
      </c>
      <c r="X9" s="17" t="str">
        <f>[5]Janeiro!$E$27</f>
        <v>*</v>
      </c>
      <c r="Y9" s="17" t="str">
        <f>[5]Janeiro!$E$28</f>
        <v>*</v>
      </c>
      <c r="Z9" s="17" t="str">
        <f>[5]Janeiro!$E$29</f>
        <v>*</v>
      </c>
      <c r="AA9" s="17" t="str">
        <f>[5]Janeiro!$E$30</f>
        <v>*</v>
      </c>
      <c r="AB9" s="17" t="str">
        <f>[5]Janeiro!$E$31</f>
        <v>*</v>
      </c>
      <c r="AC9" s="17" t="str">
        <f>[5]Janeiro!$E$32</f>
        <v>*</v>
      </c>
      <c r="AD9" s="17">
        <f>[5]Janeiro!$E$33</f>
        <v>17</v>
      </c>
      <c r="AE9" s="17">
        <f>[5]Janeiro!$E$34</f>
        <v>22</v>
      </c>
      <c r="AF9" s="17">
        <f>[5]Janeiro!$E$35</f>
        <v>34.75</v>
      </c>
      <c r="AG9" s="28">
        <f t="shared" si="1"/>
        <v>67.223776223776213</v>
      </c>
    </row>
    <row r="10" spans="1:37" ht="17.100000000000001" customHeight="1" x14ac:dyDescent="0.2">
      <c r="A10" s="15" t="s">
        <v>2</v>
      </c>
      <c r="B10" s="17">
        <f>[6]Janeiro!$E$5</f>
        <v>76.708333333333329</v>
      </c>
      <c r="C10" s="17">
        <f>[6]Janeiro!$E$6</f>
        <v>78.166666666666671</v>
      </c>
      <c r="D10" s="17">
        <f>[6]Janeiro!$E$7</f>
        <v>81.375</v>
      </c>
      <c r="E10" s="17">
        <f>[6]Janeiro!$E$8</f>
        <v>78.625</v>
      </c>
      <c r="F10" s="17">
        <f>[6]Janeiro!$E$9</f>
        <v>69.041666666666671</v>
      </c>
      <c r="G10" s="17">
        <f>[6]Janeiro!$E$10</f>
        <v>70.416666666666671</v>
      </c>
      <c r="H10" s="17">
        <f>[6]Janeiro!$E$11</f>
        <v>65.208333333333329</v>
      </c>
      <c r="I10" s="17">
        <f>[6]Janeiro!$E$12</f>
        <v>62.166666666666664</v>
      </c>
      <c r="J10" s="17">
        <f>[6]Janeiro!$E$13</f>
        <v>71.833333333333329</v>
      </c>
      <c r="K10" s="17">
        <f>[6]Janeiro!$E$14</f>
        <v>63.791666666666664</v>
      </c>
      <c r="L10" s="17">
        <f>[6]Janeiro!$E$15</f>
        <v>63.625</v>
      </c>
      <c r="M10" s="17">
        <f>[6]Janeiro!$E$16</f>
        <v>80.291666666666671</v>
      </c>
      <c r="N10" s="17">
        <f>[6]Janeiro!$E$17</f>
        <v>77.708333333333329</v>
      </c>
      <c r="O10" s="17">
        <f>[6]Janeiro!$E$18</f>
        <v>75.458333333333329</v>
      </c>
      <c r="P10" s="17">
        <f>[6]Janeiro!$E$19</f>
        <v>80.333333333333329</v>
      </c>
      <c r="Q10" s="17">
        <f>[6]Janeiro!$E$20</f>
        <v>85.041666666666671</v>
      </c>
      <c r="R10" s="17">
        <f>[6]Janeiro!$E$21</f>
        <v>84.041666666666671</v>
      </c>
      <c r="S10" s="17">
        <f>[6]Janeiro!$E$22</f>
        <v>78.208333333333329</v>
      </c>
      <c r="T10" s="17">
        <f>[6]Janeiro!$E$23</f>
        <v>78.791666666666671</v>
      </c>
      <c r="U10" s="17">
        <f>[6]Janeiro!$E$24</f>
        <v>79.208333333333329</v>
      </c>
      <c r="V10" s="17">
        <f>[6]Janeiro!$E$25</f>
        <v>86.375</v>
      </c>
      <c r="W10" s="17">
        <f>[6]Janeiro!$E$26</f>
        <v>76.916666666666671</v>
      </c>
      <c r="X10" s="17">
        <f>[6]Janeiro!$E$27</f>
        <v>76.375</v>
      </c>
      <c r="Y10" s="17">
        <f>[6]Janeiro!$E$28</f>
        <v>75.916666666666671</v>
      </c>
      <c r="Z10" s="17">
        <f>[6]Janeiro!$E$29</f>
        <v>86.75</v>
      </c>
      <c r="AA10" s="17">
        <f>[6]Janeiro!$E$30</f>
        <v>82.416666666666671</v>
      </c>
      <c r="AB10" s="17">
        <f>[6]Janeiro!$E$31</f>
        <v>76.583333333333329</v>
      </c>
      <c r="AC10" s="17">
        <f>[6]Janeiro!$E$32</f>
        <v>82.208333333333329</v>
      </c>
      <c r="AD10" s="17">
        <f>[6]Janeiro!$E$33</f>
        <v>76.666666666666671</v>
      </c>
      <c r="AE10" s="17">
        <f>[6]Janeiro!$E$34</f>
        <v>76.208333333333329</v>
      </c>
      <c r="AF10" s="17">
        <f>[6]Janeiro!$E$35</f>
        <v>75.083333333333329</v>
      </c>
      <c r="AG10" s="28">
        <f t="shared" si="1"/>
        <v>76.501344086021533</v>
      </c>
    </row>
    <row r="11" spans="1:37" ht="17.100000000000001" customHeight="1" x14ac:dyDescent="0.2">
      <c r="A11" s="15" t="s">
        <v>3</v>
      </c>
      <c r="B11" s="17">
        <f>[7]Janeiro!$E$5</f>
        <v>67.583333333333329</v>
      </c>
      <c r="C11" s="17">
        <f>[7]Janeiro!$E$6</f>
        <v>74.75</v>
      </c>
      <c r="D11" s="17">
        <f>[7]Janeiro!$E$7</f>
        <v>71.291666666666671</v>
      </c>
      <c r="E11" s="17">
        <f>[7]Janeiro!$E$8</f>
        <v>72.958333333333329</v>
      </c>
      <c r="F11" s="17">
        <f>[7]Janeiro!$E$9</f>
        <v>69.583333333333329</v>
      </c>
      <c r="G11" s="17">
        <f>[7]Janeiro!$E$10</f>
        <v>72.041666666666671</v>
      </c>
      <c r="H11" s="17">
        <f>[7]Janeiro!$E$11</f>
        <v>65.708333333333329</v>
      </c>
      <c r="I11" s="17">
        <f>[7]Janeiro!$E$12</f>
        <v>64.375</v>
      </c>
      <c r="J11" s="17">
        <f>[7]Janeiro!$E$13</f>
        <v>69.416666666666671</v>
      </c>
      <c r="K11" s="17">
        <f>[7]Janeiro!$E$14</f>
        <v>78.208333333333329</v>
      </c>
      <c r="L11" s="17">
        <f>[7]Janeiro!$E$15</f>
        <v>80.458333333333329</v>
      </c>
      <c r="M11" s="17">
        <f>[7]Janeiro!$E$16</f>
        <v>80.291666666666671</v>
      </c>
      <c r="N11" s="17">
        <f>[7]Janeiro!$E$17</f>
        <v>93.041666666666671</v>
      </c>
      <c r="O11" s="17">
        <f>[7]Janeiro!$E$18</f>
        <v>91.208333333333329</v>
      </c>
      <c r="P11" s="17">
        <f>[7]Janeiro!$E$19</f>
        <v>86.583333333333329</v>
      </c>
      <c r="Q11" s="17">
        <f>[7]Janeiro!$E$20</f>
        <v>85.666666666666671</v>
      </c>
      <c r="R11" s="17">
        <f>[7]Janeiro!$E$21</f>
        <v>91.875</v>
      </c>
      <c r="S11" s="17">
        <f>[7]Janeiro!$E$22</f>
        <v>83.75</v>
      </c>
      <c r="T11" s="17">
        <f>[7]Janeiro!$E$23</f>
        <v>81.375</v>
      </c>
      <c r="U11" s="17">
        <f>[7]Janeiro!$E$24</f>
        <v>83.666666666666671</v>
      </c>
      <c r="V11" s="17">
        <f>[7]Janeiro!$E$25</f>
        <v>85.375</v>
      </c>
      <c r="W11" s="17">
        <f>[7]Janeiro!$E$26</f>
        <v>84.541666666666671</v>
      </c>
      <c r="X11" s="17">
        <f>[7]Janeiro!$E$27</f>
        <v>79.625</v>
      </c>
      <c r="Y11" s="17">
        <f>[7]Janeiro!$E$28</f>
        <v>70.916666666666671</v>
      </c>
      <c r="Z11" s="17">
        <f>[7]Janeiro!$E$29</f>
        <v>78</v>
      </c>
      <c r="AA11" s="17">
        <f>[7]Janeiro!$E$30</f>
        <v>87.25</v>
      </c>
      <c r="AB11" s="17">
        <f>[7]Janeiro!$E$31</f>
        <v>84.166666666666671</v>
      </c>
      <c r="AC11" s="17">
        <f>[7]Janeiro!$E$32</f>
        <v>83.833333333333329</v>
      </c>
      <c r="AD11" s="17">
        <f>[7]Janeiro!$E$33</f>
        <v>81.416666666666671</v>
      </c>
      <c r="AE11" s="17">
        <f>[7]Janeiro!$E$34</f>
        <v>73.958333333333329</v>
      </c>
      <c r="AF11" s="17">
        <f>[7]Janeiro!$E$35</f>
        <v>79.458333333333329</v>
      </c>
      <c r="AG11" s="28">
        <f t="shared" si="1"/>
        <v>79.10887096774195</v>
      </c>
      <c r="AK11" s="23" t="s">
        <v>54</v>
      </c>
    </row>
    <row r="12" spans="1:37" ht="17.100000000000001" customHeight="1" x14ac:dyDescent="0.2">
      <c r="A12" s="15" t="s">
        <v>4</v>
      </c>
      <c r="B12" s="17">
        <f>[8]Janeiro!$E$5</f>
        <v>76.818181818181813</v>
      </c>
      <c r="C12" s="17" t="str">
        <f>[8]Janeiro!$E$6</f>
        <v>*</v>
      </c>
      <c r="D12" s="17">
        <f>[8]Janeiro!$E$7</f>
        <v>73</v>
      </c>
      <c r="E12" s="17" t="str">
        <f>[8]Janeiro!$E$8</f>
        <v>*</v>
      </c>
      <c r="F12" s="17" t="str">
        <f>[8]Janeiro!$E$9</f>
        <v>*</v>
      </c>
      <c r="G12" s="17" t="str">
        <f>[8]Janeiro!$E$10</f>
        <v>*</v>
      </c>
      <c r="H12" s="17" t="str">
        <f>[8]Janeiro!$E$11</f>
        <v>*</v>
      </c>
      <c r="I12" s="17" t="str">
        <f>[8]Janeiro!$E$12</f>
        <v>*</v>
      </c>
      <c r="J12" s="17" t="str">
        <f>[8]Janeiro!$E$13</f>
        <v>*</v>
      </c>
      <c r="K12" s="17" t="str">
        <f>[8]Janeiro!$E$14</f>
        <v>*</v>
      </c>
      <c r="L12" s="17">
        <f>[8]Janeiro!$E$15</f>
        <v>78</v>
      </c>
      <c r="M12" s="17" t="str">
        <f>[8]Janeiro!$E$16</f>
        <v>*</v>
      </c>
      <c r="N12" s="17" t="str">
        <f>[8]Janeiro!$E$17</f>
        <v>*</v>
      </c>
      <c r="O12" s="17" t="str">
        <f>[8]Janeiro!$E$18</f>
        <v>*</v>
      </c>
      <c r="P12" s="17">
        <f>[8]Janeiro!$E$19</f>
        <v>77.07692307692308</v>
      </c>
      <c r="Q12" s="17">
        <f>[8]Janeiro!$E$20</f>
        <v>84.208333333333329</v>
      </c>
      <c r="R12" s="17">
        <f>[8]Janeiro!$E$21</f>
        <v>87.875</v>
      </c>
      <c r="S12" s="17">
        <f>[8]Janeiro!$E$22</f>
        <v>82.708333333333329</v>
      </c>
      <c r="T12" s="17">
        <f>[8]Janeiro!$E$23</f>
        <v>81.208333333333329</v>
      </c>
      <c r="U12" s="17">
        <f>[8]Janeiro!$E$24</f>
        <v>86</v>
      </c>
      <c r="V12" s="17">
        <f>[8]Janeiro!$E$25</f>
        <v>86.875</v>
      </c>
      <c r="W12" s="17">
        <f>[8]Janeiro!$E$26</f>
        <v>81.625</v>
      </c>
      <c r="X12" s="17">
        <f>[8]Janeiro!$E$27</f>
        <v>85.875</v>
      </c>
      <c r="Y12" s="17">
        <f>[8]Janeiro!$E$28</f>
        <v>74.708333333333329</v>
      </c>
      <c r="Z12" s="17">
        <f>[8]Janeiro!$E$29</f>
        <v>77.75</v>
      </c>
      <c r="AA12" s="17">
        <f>[8]Janeiro!$E$30</f>
        <v>84.666666666666671</v>
      </c>
      <c r="AB12" s="17">
        <f>[8]Janeiro!$E$31</f>
        <v>84.708333333333329</v>
      </c>
      <c r="AC12" s="17">
        <f>[8]Janeiro!$E$32</f>
        <v>88.583333333333329</v>
      </c>
      <c r="AD12" s="17">
        <f>[8]Janeiro!$E$33</f>
        <v>86.583333333333329</v>
      </c>
      <c r="AE12" s="17">
        <f>[8]Janeiro!$E$34</f>
        <v>79.583333333333329</v>
      </c>
      <c r="AF12" s="17">
        <f>[8]Janeiro!$E$35</f>
        <v>82.291666666666671</v>
      </c>
      <c r="AG12" s="28">
        <f t="shared" si="1"/>
        <v>82.007255244755243</v>
      </c>
    </row>
    <row r="13" spans="1:37" ht="17.100000000000001" customHeight="1" x14ac:dyDescent="0.2">
      <c r="A13" s="15" t="s">
        <v>5</v>
      </c>
      <c r="B13" s="17">
        <f>[9]Janeiro!$E$5</f>
        <v>68.083333333333329</v>
      </c>
      <c r="C13" s="17">
        <f>[9]Janeiro!$E$6</f>
        <v>74.125</v>
      </c>
      <c r="D13" s="17">
        <f>[9]Janeiro!$E$7</f>
        <v>80.875</v>
      </c>
      <c r="E13" s="17">
        <f>[9]Janeiro!$E$8</f>
        <v>70.833333333333329</v>
      </c>
      <c r="F13" s="17">
        <f>[9]Janeiro!$E$9</f>
        <v>73.166666666666671</v>
      </c>
      <c r="G13" s="17">
        <f>[9]Janeiro!$E$10</f>
        <v>67.125</v>
      </c>
      <c r="H13" s="17">
        <f>[9]Janeiro!$E$11</f>
        <v>63.5</v>
      </c>
      <c r="I13" s="17">
        <f>[9]Janeiro!$E$12</f>
        <v>58.916666666666664</v>
      </c>
      <c r="J13" s="17">
        <f>[9]Janeiro!$E$13</f>
        <v>58.875</v>
      </c>
      <c r="K13" s="17">
        <f>[9]Janeiro!$E$14</f>
        <v>62.208333333333336</v>
      </c>
      <c r="L13" s="17">
        <f>[9]Janeiro!$E$15</f>
        <v>60.25</v>
      </c>
      <c r="M13" s="17">
        <f>[9]Janeiro!$E$16</f>
        <v>73.708333333333329</v>
      </c>
      <c r="N13" s="17">
        <f>[9]Janeiro!$E$17</f>
        <v>76.625</v>
      </c>
      <c r="O13" s="17">
        <f>[9]Janeiro!$E$18</f>
        <v>67.583333333333329</v>
      </c>
      <c r="P13" s="17">
        <f>[9]Janeiro!$E$19</f>
        <v>67.958333333333329</v>
      </c>
      <c r="Q13" s="17">
        <f>[9]Janeiro!$E$20</f>
        <v>66.541666666666671</v>
      </c>
      <c r="R13" s="17">
        <f>[9]Janeiro!$E$21</f>
        <v>72.125</v>
      </c>
      <c r="S13" s="17">
        <f>[9]Janeiro!$E$22</f>
        <v>75.083333333333329</v>
      </c>
      <c r="T13" s="17">
        <f>[9]Janeiro!$E$23</f>
        <v>71.041666666666671</v>
      </c>
      <c r="U13" s="17">
        <f>[9]Janeiro!$E$24</f>
        <v>76.958333333333329</v>
      </c>
      <c r="V13" s="17">
        <f>[9]Janeiro!$E$25</f>
        <v>86</v>
      </c>
      <c r="W13" s="17">
        <f>[9]Janeiro!$E$26</f>
        <v>77.791666666666671</v>
      </c>
      <c r="X13" s="17">
        <f>[9]Janeiro!$E$27</f>
        <v>77.958333333333329</v>
      </c>
      <c r="Y13" s="17">
        <f>[9]Janeiro!$E$28</f>
        <v>77.916666666666671</v>
      </c>
      <c r="Z13" s="17">
        <f>[9]Janeiro!$E$29</f>
        <v>78.083333333333329</v>
      </c>
      <c r="AA13" s="17">
        <f>[9]Janeiro!$E$30</f>
        <v>79.208333333333329</v>
      </c>
      <c r="AB13" s="17">
        <f>[9]Janeiro!$E$31</f>
        <v>51.458333333333336</v>
      </c>
      <c r="AC13" s="17">
        <f>[9]Janeiro!$E$32</f>
        <v>53</v>
      </c>
      <c r="AD13" s="17">
        <f>[9]Janeiro!$E$33</f>
        <v>72.458333333333329</v>
      </c>
      <c r="AE13" s="17">
        <f>[9]Janeiro!$E$34</f>
        <v>75.916666666666671</v>
      </c>
      <c r="AF13" s="17">
        <f>[9]Janeiro!$E$35</f>
        <v>72.166666666666671</v>
      </c>
      <c r="AG13" s="28">
        <f t="shared" si="1"/>
        <v>70.56586021505376</v>
      </c>
    </row>
    <row r="14" spans="1:37" ht="17.100000000000001" customHeight="1" x14ac:dyDescent="0.2">
      <c r="A14" s="15" t="s">
        <v>50</v>
      </c>
      <c r="B14" s="17">
        <f>[10]Janeiro!$E$5</f>
        <v>75.291666666666671</v>
      </c>
      <c r="C14" s="17">
        <f>[10]Janeiro!$E$6</f>
        <v>78.791666666666671</v>
      </c>
      <c r="D14" s="17">
        <f>[10]Janeiro!$E$7</f>
        <v>72.875</v>
      </c>
      <c r="E14" s="17">
        <f>[10]Janeiro!$E$8</f>
        <v>83.041666666666671</v>
      </c>
      <c r="F14" s="17">
        <f>[10]Janeiro!$E$9</f>
        <v>80.5</v>
      </c>
      <c r="G14" s="17">
        <f>[10]Janeiro!$E$10</f>
        <v>78.125</v>
      </c>
      <c r="H14" s="17">
        <f>[10]Janeiro!$E$11</f>
        <v>73.208333333333329</v>
      </c>
      <c r="I14" s="17">
        <f>[10]Janeiro!$E$12</f>
        <v>72.416666666666671</v>
      </c>
      <c r="J14" s="17">
        <f>[10]Janeiro!$E$13</f>
        <v>76.541666666666671</v>
      </c>
      <c r="K14" s="17">
        <f>[10]Janeiro!$E$14</f>
        <v>77.583333333333329</v>
      </c>
      <c r="L14" s="17">
        <f>[10]Janeiro!$E$15</f>
        <v>73.208333333333329</v>
      </c>
      <c r="M14" s="17">
        <f>[10]Janeiro!$E$16</f>
        <v>80.708333333333329</v>
      </c>
      <c r="N14" s="17">
        <f>[10]Janeiro!$E$17</f>
        <v>85.041666666666671</v>
      </c>
      <c r="O14" s="17">
        <f>[10]Janeiro!$E$18</f>
        <v>88.916666666666671</v>
      </c>
      <c r="P14" s="17">
        <f>[10]Janeiro!$E$19</f>
        <v>86.291666666666671</v>
      </c>
      <c r="Q14" s="17">
        <f>[10]Janeiro!$E$20</f>
        <v>83.173913043478265</v>
      </c>
      <c r="R14" s="17">
        <f>[10]Janeiro!$E$21</f>
        <v>84.875</v>
      </c>
      <c r="S14" s="17">
        <f>[10]Janeiro!$E$22</f>
        <v>80.708333333333329</v>
      </c>
      <c r="T14" s="17">
        <f>[10]Janeiro!$E$23</f>
        <v>79.791666666666671</v>
      </c>
      <c r="U14" s="17">
        <f>[10]Janeiro!$E$24</f>
        <v>84.666666666666671</v>
      </c>
      <c r="V14" s="17">
        <f>[10]Janeiro!$E$25</f>
        <v>82.75</v>
      </c>
      <c r="W14" s="17">
        <f>[10]Janeiro!$E$26</f>
        <v>81.75</v>
      </c>
      <c r="X14" s="17">
        <f>[10]Janeiro!$E$27</f>
        <v>80.708333333333329</v>
      </c>
      <c r="Y14" s="17">
        <f>[10]Janeiro!$E$28</f>
        <v>75.75</v>
      </c>
      <c r="Z14" s="17">
        <f>[10]Janeiro!$E$29</f>
        <v>78.166666666666671</v>
      </c>
      <c r="AA14" s="17">
        <f>[10]Janeiro!$E$30</f>
        <v>83.458333333333329</v>
      </c>
      <c r="AB14" s="17">
        <f>[10]Janeiro!$E$31</f>
        <v>85.666666666666671</v>
      </c>
      <c r="AC14" s="17">
        <f>[10]Janeiro!$E$32</f>
        <v>88.791666666666671</v>
      </c>
      <c r="AD14" s="17">
        <f>[10]Janeiro!$E$33</f>
        <v>89.791666666666671</v>
      </c>
      <c r="AE14" s="17">
        <f>[10]Janeiro!$E$34</f>
        <v>87.083333333333329</v>
      </c>
      <c r="AF14" s="17">
        <f>[10]Janeiro!$E$35</f>
        <v>83.25</v>
      </c>
      <c r="AG14" s="28">
        <f>AVERAGE(B14:AF14)</f>
        <v>81.062061711079934</v>
      </c>
    </row>
    <row r="15" spans="1:37" ht="17.100000000000001" customHeight="1" x14ac:dyDescent="0.2">
      <c r="A15" s="15" t="s">
        <v>6</v>
      </c>
      <c r="B15" s="17">
        <f>[11]Janeiro!$E$5</f>
        <v>79.333333333333329</v>
      </c>
      <c r="C15" s="17">
        <f>[11]Janeiro!$E$6</f>
        <v>79.166666666666671</v>
      </c>
      <c r="D15" s="17">
        <f>[11]Janeiro!$E$7</f>
        <v>73.291666666666671</v>
      </c>
      <c r="E15" s="17">
        <f>[11]Janeiro!$E$8</f>
        <v>79.5</v>
      </c>
      <c r="F15" s="17">
        <f>[11]Janeiro!$E$9</f>
        <v>81.666666666666671</v>
      </c>
      <c r="G15" s="17">
        <f>[11]Janeiro!$E$10</f>
        <v>76.708333333333329</v>
      </c>
      <c r="H15" s="17">
        <f>[11]Janeiro!$E$11</f>
        <v>71.041666666666671</v>
      </c>
      <c r="I15" s="17">
        <f>[11]Janeiro!$E$12</f>
        <v>69</v>
      </c>
      <c r="J15" s="17">
        <f>[11]Janeiro!$E$13</f>
        <v>67.791666666666671</v>
      </c>
      <c r="K15" s="17">
        <f>[11]Janeiro!$E$14</f>
        <v>67.5</v>
      </c>
      <c r="L15" s="17">
        <f>[11]Janeiro!$E$15</f>
        <v>69.166666666666671</v>
      </c>
      <c r="M15" s="17">
        <f>[11]Janeiro!$E$16</f>
        <v>79.416666666666671</v>
      </c>
      <c r="N15" s="17">
        <f>[11]Janeiro!$E$17</f>
        <v>75.958333333333329</v>
      </c>
      <c r="O15" s="17">
        <f>[11]Janeiro!$E$18</f>
        <v>81.833333333333329</v>
      </c>
      <c r="P15" s="17">
        <f>[11]Janeiro!$E$19</f>
        <v>77.583333333333329</v>
      </c>
      <c r="Q15" s="17">
        <f>[11]Janeiro!$E$20</f>
        <v>79.25</v>
      </c>
      <c r="R15" s="17">
        <f>[11]Janeiro!$E$21</f>
        <v>81.708333333333329</v>
      </c>
      <c r="S15" s="17">
        <f>[11]Janeiro!$E$22</f>
        <v>81.208333333333329</v>
      </c>
      <c r="T15" s="17">
        <f>[11]Janeiro!$E$23</f>
        <v>74.541666666666671</v>
      </c>
      <c r="U15" s="17">
        <f>[11]Janeiro!$E$24</f>
        <v>88.833333333333329</v>
      </c>
      <c r="V15" s="17">
        <f>[11]Janeiro!$E$25</f>
        <v>86.041666666666671</v>
      </c>
      <c r="W15" s="17">
        <f>[11]Janeiro!$E$26</f>
        <v>78.958333333333329</v>
      </c>
      <c r="X15" s="17">
        <f>[11]Janeiro!$E$27</f>
        <v>80.208333333333329</v>
      </c>
      <c r="Y15" s="17">
        <f>[11]Janeiro!$E$28</f>
        <v>74.958333333333329</v>
      </c>
      <c r="Z15" s="17">
        <f>[11]Janeiro!$E$29</f>
        <v>84.208333333333329</v>
      </c>
      <c r="AA15" s="17">
        <f>[11]Janeiro!$E$30</f>
        <v>87</v>
      </c>
      <c r="AB15" s="17">
        <f>[11]Janeiro!$E$31</f>
        <v>85.291666666666671</v>
      </c>
      <c r="AC15" s="17">
        <f>[11]Janeiro!$E$32</f>
        <v>85.083333333333329</v>
      </c>
      <c r="AD15" s="17">
        <f>[11]Janeiro!$E$33</f>
        <v>83.25</v>
      </c>
      <c r="AE15" s="17">
        <f>[11]Janeiro!$E$34</f>
        <v>85.25</v>
      </c>
      <c r="AF15" s="17">
        <f>[11]Janeiro!$E$35</f>
        <v>87.125</v>
      </c>
      <c r="AG15" s="28">
        <f t="shared" si="1"/>
        <v>79.092741935483858</v>
      </c>
    </row>
    <row r="16" spans="1:37" ht="17.100000000000001" customHeight="1" x14ac:dyDescent="0.2">
      <c r="A16" s="15" t="s">
        <v>7</v>
      </c>
      <c r="B16" s="17">
        <f>[12]Janeiro!$E$5</f>
        <v>79.625</v>
      </c>
      <c r="C16" s="17">
        <f>[12]Janeiro!$E$6</f>
        <v>79.541666666666671</v>
      </c>
      <c r="D16" s="17">
        <f>[12]Janeiro!$E$7</f>
        <v>84.75</v>
      </c>
      <c r="E16" s="17">
        <f>[12]Janeiro!$E$8</f>
        <v>80.458333333333329</v>
      </c>
      <c r="F16" s="17">
        <f>[12]Janeiro!$E$9</f>
        <v>80.75</v>
      </c>
      <c r="G16" s="17">
        <f>[12]Janeiro!$E$10</f>
        <v>76.166666666666671</v>
      </c>
      <c r="H16" s="17">
        <f>[12]Janeiro!$E$11</f>
        <v>77.75</v>
      </c>
      <c r="I16" s="17">
        <f>[12]Janeiro!$E$12</f>
        <v>69.208333333333329</v>
      </c>
      <c r="J16" s="17">
        <f>[12]Janeiro!$E$13</f>
        <v>69.083333333333329</v>
      </c>
      <c r="K16" s="17">
        <f>[12]Janeiro!$E$14</f>
        <v>70.083333333333329</v>
      </c>
      <c r="L16" s="17">
        <f>[12]Janeiro!$E$15</f>
        <v>67.916666666666671</v>
      </c>
      <c r="M16" s="17">
        <f>[12]Janeiro!$E$16</f>
        <v>79.708333333333329</v>
      </c>
      <c r="N16" s="17">
        <f>[12]Janeiro!$E$17</f>
        <v>76.708333333333329</v>
      </c>
      <c r="O16" s="17">
        <f>[12]Janeiro!$E$18</f>
        <v>64.375</v>
      </c>
      <c r="P16" s="17">
        <f>[12]Janeiro!$E$19</f>
        <v>68.958333333333329</v>
      </c>
      <c r="Q16" s="17">
        <f>[12]Janeiro!$E$20</f>
        <v>80.958333333333329</v>
      </c>
      <c r="R16" s="17">
        <f>[12]Janeiro!$E$21</f>
        <v>82</v>
      </c>
      <c r="S16" s="17">
        <f>[12]Janeiro!$E$22</f>
        <v>69.333333333333329</v>
      </c>
      <c r="T16" s="17">
        <f>[12]Janeiro!$E$23</f>
        <v>69.708333333333329</v>
      </c>
      <c r="U16" s="17">
        <f>[12]Janeiro!$E$24</f>
        <v>82.666666666666671</v>
      </c>
      <c r="V16" s="17">
        <f>[12]Janeiro!$E$25</f>
        <v>77.416666666666671</v>
      </c>
      <c r="W16" s="17">
        <f>[12]Janeiro!$E$26</f>
        <v>80.75</v>
      </c>
      <c r="X16" s="17">
        <f>[12]Janeiro!$E$27</f>
        <v>80.75</v>
      </c>
      <c r="Y16" s="17">
        <f>[12]Janeiro!$E$28</f>
        <v>78.583333333333329</v>
      </c>
      <c r="Z16" s="17">
        <f>[12]Janeiro!$E$29</f>
        <v>85.041666666666671</v>
      </c>
      <c r="AA16" s="17">
        <f>[12]Janeiro!$E$30</f>
        <v>77.333333333333329</v>
      </c>
      <c r="AB16" s="17">
        <f>[12]Janeiro!$E$31</f>
        <v>63.458333333333336</v>
      </c>
      <c r="AC16" s="17">
        <f>[12]Janeiro!$E$32</f>
        <v>64.791666666666671</v>
      </c>
      <c r="AD16" s="17">
        <f>[12]Janeiro!$E$33</f>
        <v>79.416666666666671</v>
      </c>
      <c r="AE16" s="17">
        <f>[12]Janeiro!$E$34</f>
        <v>81</v>
      </c>
      <c r="AF16" s="17">
        <f>[12]Janeiro!$E$35</f>
        <v>79.708333333333329</v>
      </c>
      <c r="AG16" s="28">
        <f t="shared" si="1"/>
        <v>76.064516129032256</v>
      </c>
    </row>
    <row r="17" spans="1:37" ht="17.100000000000001" customHeight="1" x14ac:dyDescent="0.2">
      <c r="A17" s="15" t="s">
        <v>8</v>
      </c>
      <c r="B17" s="17">
        <f>[13]Janeiro!$E$5</f>
        <v>82.75</v>
      </c>
      <c r="C17" s="17">
        <f>[13]Janeiro!$E$6</f>
        <v>81</v>
      </c>
      <c r="D17" s="17">
        <f>[13]Janeiro!$E$7</f>
        <v>77.208333333333329</v>
      </c>
      <c r="E17" s="17">
        <f>[13]Janeiro!$E$8</f>
        <v>77.083333333333329</v>
      </c>
      <c r="F17" s="17">
        <f>[13]Janeiro!$E$9</f>
        <v>85.833333333333329</v>
      </c>
      <c r="G17" s="17">
        <f>[13]Janeiro!$E$10</f>
        <v>85.708333333333329</v>
      </c>
      <c r="H17" s="17">
        <f>[13]Janeiro!$E$11</f>
        <v>77.666666666666671</v>
      </c>
      <c r="I17" s="17">
        <f>[13]Janeiro!$E$12</f>
        <v>73.375</v>
      </c>
      <c r="J17" s="17">
        <f>[13]Janeiro!$E$13</f>
        <v>71.5</v>
      </c>
      <c r="K17" s="17">
        <f>[13]Janeiro!$E$14</f>
        <v>78</v>
      </c>
      <c r="L17" s="17">
        <f>[13]Janeiro!$E$15</f>
        <v>79.666666666666671</v>
      </c>
      <c r="M17" s="17">
        <f>[13]Janeiro!$E$16</f>
        <v>74.916666666666671</v>
      </c>
      <c r="N17" s="17">
        <f>[13]Janeiro!$E$17</f>
        <v>73.083333333333329</v>
      </c>
      <c r="O17" s="17">
        <f>[13]Janeiro!$E$18</f>
        <v>71.125</v>
      </c>
      <c r="P17" s="17">
        <f>[13]Janeiro!$E$19</f>
        <v>70.208333333333329</v>
      </c>
      <c r="Q17" s="17">
        <f>[13]Janeiro!$E$20</f>
        <v>76.583333333333329</v>
      </c>
      <c r="R17" s="17">
        <f>[13]Janeiro!$E$21</f>
        <v>82.375</v>
      </c>
      <c r="S17" s="17">
        <f>[13]Janeiro!$E$22</f>
        <v>70.208333333333329</v>
      </c>
      <c r="T17" s="17">
        <f>[13]Janeiro!$E$23</f>
        <v>71.333333333333329</v>
      </c>
      <c r="U17" s="17">
        <f>[13]Janeiro!$E$24</f>
        <v>76.458333333333329</v>
      </c>
      <c r="V17" s="17">
        <f>[13]Janeiro!$E$25</f>
        <v>74.708333333333329</v>
      </c>
      <c r="W17" s="17">
        <f>[13]Janeiro!$E$26</f>
        <v>74.5</v>
      </c>
      <c r="X17" s="17">
        <f>[13]Janeiro!$E$27</f>
        <v>73.875</v>
      </c>
      <c r="Y17" s="17">
        <f>[13]Janeiro!$E$28</f>
        <v>73.125</v>
      </c>
      <c r="Z17" s="17">
        <f>[13]Janeiro!$E$29</f>
        <v>85.666666666666671</v>
      </c>
      <c r="AA17" s="17">
        <f>[13]Janeiro!$E$30</f>
        <v>85.333333333333329</v>
      </c>
      <c r="AB17" s="17">
        <f>[13]Janeiro!$E$31</f>
        <v>63.791666666666664</v>
      </c>
      <c r="AC17" s="17">
        <f>[13]Janeiro!$E$32</f>
        <v>72.041666666666671</v>
      </c>
      <c r="AD17" s="17">
        <f>[13]Janeiro!$E$33</f>
        <v>79.541666666666671</v>
      </c>
      <c r="AE17" s="17">
        <f>[13]Janeiro!$E$34</f>
        <v>80.291666666666671</v>
      </c>
      <c r="AF17" s="17">
        <f>[13]Janeiro!$E$35</f>
        <v>88.208333333333329</v>
      </c>
      <c r="AG17" s="28">
        <f t="shared" si="1"/>
        <v>77.005376344085988</v>
      </c>
    </row>
    <row r="18" spans="1:37" ht="17.100000000000001" customHeight="1" x14ac:dyDescent="0.2">
      <c r="A18" s="15" t="s">
        <v>9</v>
      </c>
      <c r="B18" s="17">
        <f>[14]Janeiro!$E$5</f>
        <v>74.5</v>
      </c>
      <c r="C18" s="17">
        <f>[14]Janeiro!$E$6</f>
        <v>78.291666666666671</v>
      </c>
      <c r="D18" s="17">
        <f>[14]Janeiro!$E$7</f>
        <v>82.25</v>
      </c>
      <c r="E18" s="17">
        <f>[14]Janeiro!$E$8</f>
        <v>77.541666666666671</v>
      </c>
      <c r="F18" s="17">
        <f>[14]Janeiro!$E$9</f>
        <v>74.916666666666671</v>
      </c>
      <c r="G18" s="17">
        <f>[14]Janeiro!$E$10</f>
        <v>77.75</v>
      </c>
      <c r="H18" s="17">
        <f>[14]Janeiro!$E$11</f>
        <v>75.625</v>
      </c>
      <c r="I18" s="17">
        <f>[14]Janeiro!$E$12</f>
        <v>64.833333333333329</v>
      </c>
      <c r="J18" s="17">
        <f>[14]Janeiro!$E$13</f>
        <v>68.583333333333329</v>
      </c>
      <c r="K18" s="17">
        <f>[14]Janeiro!$E$14</f>
        <v>70.5</v>
      </c>
      <c r="L18" s="17">
        <f>[14]Janeiro!$E$15</f>
        <v>69.125</v>
      </c>
      <c r="M18" s="17">
        <f>[14]Janeiro!$E$16</f>
        <v>67.333333333333329</v>
      </c>
      <c r="N18" s="17">
        <f>[14]Janeiro!$E$17</f>
        <v>69.416666666666671</v>
      </c>
      <c r="O18" s="17">
        <f>[14]Janeiro!$E$18</f>
        <v>63.666666666666664</v>
      </c>
      <c r="P18" s="17">
        <f>[14]Janeiro!$E$19</f>
        <v>66.958333333333329</v>
      </c>
      <c r="Q18" s="17">
        <f>[14]Janeiro!$E$20</f>
        <v>76.958333333333329</v>
      </c>
      <c r="R18" s="17">
        <f>[14]Janeiro!$E$21</f>
        <v>75.791666666666671</v>
      </c>
      <c r="S18" s="17">
        <f>[14]Janeiro!$E$22</f>
        <v>72.583333333333329</v>
      </c>
      <c r="T18" s="17">
        <f>[14]Janeiro!$E$23</f>
        <v>72.791666666666671</v>
      </c>
      <c r="U18" s="17">
        <f>[14]Janeiro!$E$24</f>
        <v>78.791666666666671</v>
      </c>
      <c r="V18" s="17">
        <f>[14]Janeiro!$E$25</f>
        <v>76.25</v>
      </c>
      <c r="W18" s="17">
        <f>[14]Janeiro!$E$26</f>
        <v>81.625</v>
      </c>
      <c r="X18" s="17">
        <f>[14]Janeiro!$E$27</f>
        <v>78.625</v>
      </c>
      <c r="Y18" s="17">
        <f>[14]Janeiro!$E$28</f>
        <v>75.208333333333329</v>
      </c>
      <c r="Z18" s="17">
        <f>[14]Janeiro!$E$29</f>
        <v>89.083333333333329</v>
      </c>
      <c r="AA18" s="17">
        <f>[14]Janeiro!$E$30</f>
        <v>81.625</v>
      </c>
      <c r="AB18" s="17">
        <f>[14]Janeiro!$E$31</f>
        <v>65.416666666666671</v>
      </c>
      <c r="AC18" s="17">
        <f>[14]Janeiro!$E$32</f>
        <v>66.083333333333329</v>
      </c>
      <c r="AD18" s="17">
        <f>[14]Janeiro!$E$33</f>
        <v>73.541666666666671</v>
      </c>
      <c r="AE18" s="17">
        <f>[14]Janeiro!$E$34</f>
        <v>81.083333333333329</v>
      </c>
      <c r="AF18" s="17">
        <f>[14]Janeiro!$E$35</f>
        <v>75.833333333333329</v>
      </c>
      <c r="AG18" s="28">
        <f t="shared" si="1"/>
        <v>74.276881720430111</v>
      </c>
    </row>
    <row r="19" spans="1:37" ht="17.100000000000001" customHeight="1" x14ac:dyDescent="0.2">
      <c r="A19" s="15" t="s">
        <v>49</v>
      </c>
      <c r="B19" s="17">
        <f>[15]Janeiro!$E$5</f>
        <v>75.416666666666671</v>
      </c>
      <c r="C19" s="17">
        <f>[15]Janeiro!$E$6</f>
        <v>71.916666666666671</v>
      </c>
      <c r="D19" s="17">
        <f>[15]Janeiro!$E$7</f>
        <v>87.833333333333329</v>
      </c>
      <c r="E19" s="17">
        <f>[15]Janeiro!$E$8</f>
        <v>79.833333333333329</v>
      </c>
      <c r="F19" s="17">
        <f>[15]Janeiro!$E$9</f>
        <v>71.791666666666671</v>
      </c>
      <c r="G19" s="17">
        <f>[15]Janeiro!$E$10</f>
        <v>71.666666666666671</v>
      </c>
      <c r="H19" s="17">
        <f>[15]Janeiro!$E$11</f>
        <v>66.458333333333329</v>
      </c>
      <c r="I19" s="17">
        <f>[15]Janeiro!$E$12</f>
        <v>64.25</v>
      </c>
      <c r="J19" s="17">
        <f>[15]Janeiro!$E$13</f>
        <v>62.826086956521742</v>
      </c>
      <c r="K19" s="17">
        <f>[15]Janeiro!$E$14</f>
        <v>58.958333333333336</v>
      </c>
      <c r="L19" s="17">
        <f>[15]Janeiro!$E$15</f>
        <v>61.416666666666664</v>
      </c>
      <c r="M19" s="17">
        <f>[15]Janeiro!$E$16</f>
        <v>85.083333333333329</v>
      </c>
      <c r="N19" s="17">
        <f>[15]Janeiro!$E$17</f>
        <v>80.291666666666671</v>
      </c>
      <c r="O19" s="17">
        <f>[15]Janeiro!$E$18</f>
        <v>70.458333333333329</v>
      </c>
      <c r="P19" s="17">
        <f>[15]Janeiro!$E$19</f>
        <v>67.833333333333329</v>
      </c>
      <c r="Q19" s="17">
        <f>[15]Janeiro!$E$20</f>
        <v>78.208333333333329</v>
      </c>
      <c r="R19" s="17">
        <f>[15]Janeiro!$E$21</f>
        <v>79.583333333333329</v>
      </c>
      <c r="S19" s="17">
        <f>[15]Janeiro!$E$22</f>
        <v>64.333333333333329</v>
      </c>
      <c r="T19" s="17">
        <f>[15]Janeiro!$E$23</f>
        <v>65.782608695652172</v>
      </c>
      <c r="U19" s="17">
        <f>[15]Janeiro!$E$24</f>
        <v>78.791666666666671</v>
      </c>
      <c r="V19" s="17">
        <f>[15]Janeiro!$E$25</f>
        <v>75.608695652173907</v>
      </c>
      <c r="W19" s="17">
        <f>[15]Janeiro!$E$26</f>
        <v>74.916666666666671</v>
      </c>
      <c r="X19" s="17">
        <f>[15]Janeiro!$E$27</f>
        <v>70.833333333333329</v>
      </c>
      <c r="Y19" s="17">
        <f>[15]Janeiro!$E$28</f>
        <v>72.826086956521735</v>
      </c>
      <c r="Z19" s="17">
        <f>[15]Janeiro!$E$29</f>
        <v>82.25</v>
      </c>
      <c r="AA19" s="17">
        <f>[15]Janeiro!$E$30</f>
        <v>77.739130434782609</v>
      </c>
      <c r="AB19" s="17">
        <f>[15]Janeiro!$E$31</f>
        <v>57.458333333333336</v>
      </c>
      <c r="AC19" s="17">
        <f>[15]Janeiro!$E$32</f>
        <v>61.708333333333336</v>
      </c>
      <c r="AD19" s="17">
        <f>[15]Janeiro!$E$33</f>
        <v>78.166666666666671</v>
      </c>
      <c r="AE19" s="17">
        <f>[15]Janeiro!$E$34</f>
        <v>80.391304347826093</v>
      </c>
      <c r="AF19" s="17">
        <f>[15]Janeiro!$E$35</f>
        <v>79.958333333333329</v>
      </c>
      <c r="AG19" s="28">
        <f t="shared" si="1"/>
        <v>72.728728377746606</v>
      </c>
    </row>
    <row r="20" spans="1:37" ht="17.100000000000001" customHeight="1" x14ac:dyDescent="0.2">
      <c r="A20" s="15" t="s">
        <v>10</v>
      </c>
      <c r="B20" s="17">
        <f>[16]Janeiro!$E$5</f>
        <v>81.458333333333329</v>
      </c>
      <c r="C20" s="17">
        <f>[16]Janeiro!$E$6</f>
        <v>78.916666666666671</v>
      </c>
      <c r="D20" s="17">
        <f>[16]Janeiro!$E$7</f>
        <v>81.916666666666671</v>
      </c>
      <c r="E20" s="17">
        <f>[16]Janeiro!$E$8</f>
        <v>74.708333333333329</v>
      </c>
      <c r="F20" s="17">
        <f>[16]Janeiro!$E$9</f>
        <v>82.25</v>
      </c>
      <c r="G20" s="17">
        <f>[16]Janeiro!$E$10</f>
        <v>85.541666666666671</v>
      </c>
      <c r="H20" s="17">
        <f>[16]Janeiro!$E$11</f>
        <v>78.833333333333329</v>
      </c>
      <c r="I20" s="17">
        <f>[16]Janeiro!$E$12</f>
        <v>70.791666666666671</v>
      </c>
      <c r="J20" s="17">
        <f>[16]Janeiro!$E$13</f>
        <v>68.083333333333329</v>
      </c>
      <c r="K20" s="17">
        <f>[16]Janeiro!$E$14</f>
        <v>68.458333333333329</v>
      </c>
      <c r="L20" s="17">
        <f>[16]Janeiro!$E$15</f>
        <v>72.416666666666671</v>
      </c>
      <c r="M20" s="17">
        <f>[16]Janeiro!$E$16</f>
        <v>76.708333333333329</v>
      </c>
      <c r="N20" s="17">
        <f>[16]Janeiro!$E$17</f>
        <v>72</v>
      </c>
      <c r="O20" s="17">
        <f>[16]Janeiro!$E$18</f>
        <v>66.083333333333329</v>
      </c>
      <c r="P20" s="17">
        <f>[16]Janeiro!$E$19</f>
        <v>71.25</v>
      </c>
      <c r="Q20" s="17">
        <f>[16]Janeiro!$E$20</f>
        <v>80.166666666666671</v>
      </c>
      <c r="R20" s="17">
        <f>[16]Janeiro!$E$21</f>
        <v>78.333333333333329</v>
      </c>
      <c r="S20" s="17">
        <f>[16]Janeiro!$E$22</f>
        <v>64.458333333333329</v>
      </c>
      <c r="T20" s="17">
        <f>[16]Janeiro!$E$23</f>
        <v>71.041666666666671</v>
      </c>
      <c r="U20" s="17">
        <f>[16]Janeiro!$E$24</f>
        <v>79.458333333333329</v>
      </c>
      <c r="V20" s="17">
        <f>[16]Janeiro!$E$25</f>
        <v>74</v>
      </c>
      <c r="W20" s="17">
        <f>[16]Janeiro!$E$26</f>
        <v>78.583333333333329</v>
      </c>
      <c r="X20" s="17">
        <f>[16]Janeiro!$E$27</f>
        <v>77.583333333333329</v>
      </c>
      <c r="Y20" s="17">
        <f>[16]Janeiro!$E$28</f>
        <v>75.625</v>
      </c>
      <c r="Z20" s="17">
        <f>[16]Janeiro!$E$29</f>
        <v>83.708333333333329</v>
      </c>
      <c r="AA20" s="17">
        <f>[16]Janeiro!$E$30</f>
        <v>80.583333333333329</v>
      </c>
      <c r="AB20" s="17">
        <f>[16]Janeiro!$E$31</f>
        <v>61.458333333333336</v>
      </c>
      <c r="AC20" s="17">
        <f>[16]Janeiro!$E$32</f>
        <v>70.291666666666671</v>
      </c>
      <c r="AD20" s="17">
        <f>[16]Janeiro!$E$33</f>
        <v>74.875</v>
      </c>
      <c r="AE20" s="17">
        <f>[16]Janeiro!$E$34</f>
        <v>71.375</v>
      </c>
      <c r="AF20" s="17">
        <f>[16]Janeiro!$E$35</f>
        <v>81.166666666666671</v>
      </c>
      <c r="AG20" s="28">
        <f t="shared" ref="AG20:AG32" si="2">AVERAGE(B20:AF20)</f>
        <v>75.229838709677409</v>
      </c>
      <c r="AK20" s="23" t="s">
        <v>54</v>
      </c>
    </row>
    <row r="21" spans="1:37" ht="17.100000000000001" customHeight="1" x14ac:dyDescent="0.2">
      <c r="A21" s="15" t="s">
        <v>11</v>
      </c>
      <c r="B21" s="17">
        <f>[17]Janeiro!$E$5</f>
        <v>78</v>
      </c>
      <c r="C21" s="17">
        <f>[17]Janeiro!$E$6</f>
        <v>78.916666666666671</v>
      </c>
      <c r="D21" s="17">
        <f>[17]Janeiro!$E$7</f>
        <v>84.125</v>
      </c>
      <c r="E21" s="17">
        <f>[17]Janeiro!$E$8</f>
        <v>77.458333333333329</v>
      </c>
      <c r="F21" s="17">
        <f>[17]Janeiro!$E$9</f>
        <v>78.125</v>
      </c>
      <c r="G21" s="17">
        <f>[17]Janeiro!$E$10</f>
        <v>72</v>
      </c>
      <c r="H21" s="17">
        <f>[17]Janeiro!$E$11</f>
        <v>72.25</v>
      </c>
      <c r="I21" s="17">
        <f>[17]Janeiro!$E$12</f>
        <v>68.708333333333329</v>
      </c>
      <c r="J21" s="17">
        <f>[17]Janeiro!$E$13</f>
        <v>70.958333333333329</v>
      </c>
      <c r="K21" s="17">
        <f>[17]Janeiro!$E$14</f>
        <v>66.666666666666671</v>
      </c>
      <c r="L21" s="17">
        <f>[17]Janeiro!$E$15</f>
        <v>66.541666666666671</v>
      </c>
      <c r="M21" s="17">
        <f>[17]Janeiro!$E$16</f>
        <v>76.25</v>
      </c>
      <c r="N21" s="17">
        <f>[17]Janeiro!$E$17</f>
        <v>78.416666666666671</v>
      </c>
      <c r="O21" s="17">
        <f>[17]Janeiro!$E$18</f>
        <v>66.166666666666671</v>
      </c>
      <c r="P21" s="17">
        <f>[17]Janeiro!$E$19</f>
        <v>70.583333333333329</v>
      </c>
      <c r="Q21" s="17">
        <f>[17]Janeiro!$E$20</f>
        <v>81.416666666666671</v>
      </c>
      <c r="R21" s="17">
        <f>[17]Janeiro!$E$21</f>
        <v>80.458333333333329</v>
      </c>
      <c r="S21" s="17">
        <f>[17]Janeiro!$E$22</f>
        <v>78.041666666666671</v>
      </c>
      <c r="T21" s="17">
        <f>[17]Janeiro!$E$23</f>
        <v>72.5</v>
      </c>
      <c r="U21" s="17">
        <f>[17]Janeiro!$E$24</f>
        <v>82.166666666666671</v>
      </c>
      <c r="V21" s="17">
        <f>[17]Janeiro!$E$25</f>
        <v>78.833333333333329</v>
      </c>
      <c r="W21" s="17">
        <f>[17]Janeiro!$E$26</f>
        <v>75.875</v>
      </c>
      <c r="X21" s="17">
        <f>[17]Janeiro!$E$27</f>
        <v>84.625</v>
      </c>
      <c r="Y21" s="17">
        <f>[17]Janeiro!$E$28</f>
        <v>79.625</v>
      </c>
      <c r="Z21" s="17">
        <f>[17]Janeiro!$E$29</f>
        <v>85.416666666666671</v>
      </c>
      <c r="AA21" s="17">
        <f>[17]Janeiro!$E$30</f>
        <v>77.541666666666671</v>
      </c>
      <c r="AB21" s="17">
        <f>[17]Janeiro!$E$31</f>
        <v>60.416666666666664</v>
      </c>
      <c r="AC21" s="17">
        <f>[17]Janeiro!$E$32</f>
        <v>69.208333333333329</v>
      </c>
      <c r="AD21" s="17">
        <f>[17]Janeiro!$E$33</f>
        <v>83.041666666666671</v>
      </c>
      <c r="AE21" s="17">
        <f>[17]Janeiro!$E$34</f>
        <v>83</v>
      </c>
      <c r="AF21" s="17">
        <f>[17]Janeiro!$E$35</f>
        <v>81</v>
      </c>
      <c r="AG21" s="28">
        <f t="shared" si="2"/>
        <v>76.075268817204304</v>
      </c>
    </row>
    <row r="22" spans="1:37" ht="17.100000000000001" customHeight="1" x14ac:dyDescent="0.2">
      <c r="A22" s="15" t="s">
        <v>12</v>
      </c>
      <c r="B22" s="17">
        <f>[18]Janeiro!$E$5</f>
        <v>79.916666666666671</v>
      </c>
      <c r="C22" s="17">
        <f>[18]Janeiro!$E$6</f>
        <v>75.625</v>
      </c>
      <c r="D22" s="17">
        <f>[18]Janeiro!$E$7</f>
        <v>79.708333333333329</v>
      </c>
      <c r="E22" s="17">
        <f>[18]Janeiro!$E$8</f>
        <v>79.5</v>
      </c>
      <c r="F22" s="17">
        <f>[18]Janeiro!$E$9</f>
        <v>76.75</v>
      </c>
      <c r="G22" s="17">
        <f>[18]Janeiro!$E$10</f>
        <v>75</v>
      </c>
      <c r="H22" s="17">
        <f>[18]Janeiro!$E$11</f>
        <v>70.416666666666671</v>
      </c>
      <c r="I22" s="17">
        <f>[18]Janeiro!$E$12</f>
        <v>67.416666666666671</v>
      </c>
      <c r="J22" s="17">
        <f>[18]Janeiro!$E$13</f>
        <v>65.791666666666671</v>
      </c>
      <c r="K22" s="17">
        <f>[18]Janeiro!$E$14</f>
        <v>62.541666666666664</v>
      </c>
      <c r="L22" s="17">
        <f>[18]Janeiro!$E$15</f>
        <v>63.75</v>
      </c>
      <c r="M22" s="17">
        <f>[18]Janeiro!$E$16</f>
        <v>79.5</v>
      </c>
      <c r="N22" s="17">
        <f>[18]Janeiro!$E$17</f>
        <v>78.791666666666671</v>
      </c>
      <c r="O22" s="17">
        <f>[18]Janeiro!$E$18</f>
        <v>73.666666666666671</v>
      </c>
      <c r="P22" s="17">
        <f>[18]Janeiro!$E$19</f>
        <v>75.791666666666671</v>
      </c>
      <c r="Q22" s="17">
        <f>[18]Janeiro!$E$20</f>
        <v>77.5</v>
      </c>
      <c r="R22" s="17">
        <f>[18]Janeiro!$E$21</f>
        <v>76.458333333333329</v>
      </c>
      <c r="S22" s="17">
        <f>[18]Janeiro!$E$22</f>
        <v>75.791666666666671</v>
      </c>
      <c r="T22" s="17">
        <f>[18]Janeiro!$E$23</f>
        <v>68.5</v>
      </c>
      <c r="U22" s="17">
        <f>[18]Janeiro!$E$24</f>
        <v>79.25</v>
      </c>
      <c r="V22" s="17">
        <f>[18]Janeiro!$E$25</f>
        <v>80.541666666666671</v>
      </c>
      <c r="W22" s="17">
        <f>[18]Janeiro!$E$26</f>
        <v>79.291666666666671</v>
      </c>
      <c r="X22" s="17">
        <f>[18]Janeiro!$E$27</f>
        <v>78.291666666666671</v>
      </c>
      <c r="Y22" s="17">
        <f>[18]Janeiro!$E$28</f>
        <v>76.541666666666671</v>
      </c>
      <c r="Z22" s="17">
        <f>[18]Janeiro!$E$29</f>
        <v>81.083333333333329</v>
      </c>
      <c r="AA22" s="17">
        <f>[18]Janeiro!$E$30</f>
        <v>82.458333333333329</v>
      </c>
      <c r="AB22" s="17">
        <f>[18]Janeiro!$E$31</f>
        <v>57.375</v>
      </c>
      <c r="AC22" s="17">
        <f>[18]Janeiro!$E$32</f>
        <v>59.25</v>
      </c>
      <c r="AD22" s="17">
        <f>[18]Janeiro!$E$33</f>
        <v>84</v>
      </c>
      <c r="AE22" s="17">
        <f>[18]Janeiro!$E$34</f>
        <v>82.666666666666671</v>
      </c>
      <c r="AF22" s="17">
        <f>[18]Janeiro!$E$35</f>
        <v>83.458333333333329</v>
      </c>
      <c r="AG22" s="28">
        <f t="shared" si="2"/>
        <v>75.052419354838705</v>
      </c>
    </row>
    <row r="23" spans="1:37" ht="17.100000000000001" customHeight="1" x14ac:dyDescent="0.2">
      <c r="A23" s="15" t="s">
        <v>13</v>
      </c>
      <c r="B23" s="17">
        <f>[19]Janeiro!$E$5</f>
        <v>75.25</v>
      </c>
      <c r="C23" s="17">
        <f>[19]Janeiro!$E$6</f>
        <v>75.458333333333329</v>
      </c>
      <c r="D23" s="17">
        <f>[19]Janeiro!$E$7</f>
        <v>77.708333333333329</v>
      </c>
      <c r="E23" s="17">
        <f>[19]Janeiro!$E$8</f>
        <v>74.375</v>
      </c>
      <c r="F23" s="17">
        <f>[19]Janeiro!$E$9</f>
        <v>80.125</v>
      </c>
      <c r="G23" s="17">
        <f>[19]Janeiro!$E$10</f>
        <v>74.875</v>
      </c>
      <c r="H23" s="17">
        <f>[19]Janeiro!$E$11</f>
        <v>68.833333333333329</v>
      </c>
      <c r="I23" s="17">
        <f>[19]Janeiro!$E$12</f>
        <v>67.916666666666671</v>
      </c>
      <c r="J23" s="17">
        <f>[19]Janeiro!$E$13</f>
        <v>64.291666666666671</v>
      </c>
      <c r="K23" s="17">
        <f>[19]Janeiro!$E$14</f>
        <v>66.666666666666671</v>
      </c>
      <c r="L23" s="17">
        <f>[19]Janeiro!$E$15</f>
        <v>68.708333333333329</v>
      </c>
      <c r="M23" s="17">
        <f>[19]Janeiro!$E$16</f>
        <v>79.416666666666671</v>
      </c>
      <c r="N23" s="17">
        <f>[19]Janeiro!$E$17</f>
        <v>76.166666666666671</v>
      </c>
      <c r="O23" s="17">
        <f>[19]Janeiro!$E$18</f>
        <v>78.25</v>
      </c>
      <c r="P23" s="17">
        <f>[19]Janeiro!$E$19</f>
        <v>74.541666666666671</v>
      </c>
      <c r="Q23" s="17">
        <f>[19]Janeiro!$E$20</f>
        <v>72.25</v>
      </c>
      <c r="R23" s="17">
        <f>[19]Janeiro!$E$21</f>
        <v>73.583333333333329</v>
      </c>
      <c r="S23" s="17">
        <f>[19]Janeiro!$E$22</f>
        <v>78.666666666666671</v>
      </c>
      <c r="T23" s="17">
        <f>[19]Janeiro!$E$23</f>
        <v>77.166666666666671</v>
      </c>
      <c r="U23" s="17">
        <f>[19]Janeiro!$E$24</f>
        <v>82.666666666666671</v>
      </c>
      <c r="V23" s="17">
        <f>[19]Janeiro!$E$25</f>
        <v>85.625</v>
      </c>
      <c r="W23" s="17">
        <f>[19]Janeiro!$E$26</f>
        <v>80.666666666666671</v>
      </c>
      <c r="X23" s="17">
        <f>[19]Janeiro!$E$27</f>
        <v>83.375</v>
      </c>
      <c r="Y23" s="17">
        <f>[19]Janeiro!$E$28</f>
        <v>81.833333333333329</v>
      </c>
      <c r="Z23" s="17">
        <f>[19]Janeiro!$E$29</f>
        <v>87.666666666666671</v>
      </c>
      <c r="AA23" s="17">
        <f>[19]Janeiro!$E$30</f>
        <v>82.291666666666671</v>
      </c>
      <c r="AB23" s="17">
        <f>[19]Janeiro!$E$31</f>
        <v>67.791666666666671</v>
      </c>
      <c r="AC23" s="17">
        <f>[19]Janeiro!$E$32</f>
        <v>70.791666666666671</v>
      </c>
      <c r="AD23" s="17">
        <f>[19]Janeiro!$E$33</f>
        <v>82.041666666666671</v>
      </c>
      <c r="AE23" s="17">
        <f>[19]Janeiro!$E$34</f>
        <v>81.041666666666671</v>
      </c>
      <c r="AF23" s="17">
        <f>[19]Janeiro!$E$35</f>
        <v>77.416666666666671</v>
      </c>
      <c r="AG23" s="28">
        <f t="shared" si="2"/>
        <v>76.369623655913969</v>
      </c>
    </row>
    <row r="24" spans="1:37" ht="17.100000000000001" customHeight="1" x14ac:dyDescent="0.2">
      <c r="A24" s="15" t="s">
        <v>14</v>
      </c>
      <c r="B24" s="17">
        <f>[20]Janeiro!$E$5</f>
        <v>63.833333333333336</v>
      </c>
      <c r="C24" s="17">
        <f>[20]Janeiro!$E$6</f>
        <v>74.125</v>
      </c>
      <c r="D24" s="17">
        <f>[20]Janeiro!$E$7</f>
        <v>68.5</v>
      </c>
      <c r="E24" s="17">
        <f>[20]Janeiro!$E$8</f>
        <v>72.541666666666671</v>
      </c>
      <c r="F24" s="17">
        <f>[20]Janeiro!$E$9</f>
        <v>72.375</v>
      </c>
      <c r="G24" s="17">
        <f>[20]Janeiro!$E$10</f>
        <v>69.541666666666671</v>
      </c>
      <c r="H24" s="17">
        <f>[20]Janeiro!$E$11</f>
        <v>68.208333333333329</v>
      </c>
      <c r="I24" s="17">
        <f>[20]Janeiro!$E$12</f>
        <v>65.083333333333329</v>
      </c>
      <c r="J24" s="17">
        <f>[20]Janeiro!$E$13</f>
        <v>66.791666666666671</v>
      </c>
      <c r="K24" s="17">
        <f>[20]Janeiro!$E$14</f>
        <v>79.375</v>
      </c>
      <c r="L24" s="17">
        <f>[20]Janeiro!$E$15</f>
        <v>77.208333333333329</v>
      </c>
      <c r="M24" s="17">
        <f>[20]Janeiro!$E$16</f>
        <v>85.478260869565219</v>
      </c>
      <c r="N24" s="17">
        <f>[20]Janeiro!$E$17</f>
        <v>86.409090909090907</v>
      </c>
      <c r="O24" s="17">
        <f>[20]Janeiro!$E$18</f>
        <v>90.043478260869563</v>
      </c>
      <c r="P24" s="17">
        <f>[20]Janeiro!$E$19</f>
        <v>86.444444444444443</v>
      </c>
      <c r="Q24" s="17">
        <f>[20]Janeiro!$E$20</f>
        <v>81.444444444444443</v>
      </c>
      <c r="R24" s="17">
        <f>[20]Janeiro!$E$21</f>
        <v>71</v>
      </c>
      <c r="S24" s="17">
        <f>[20]Janeiro!$E$22</f>
        <v>65.666666666666671</v>
      </c>
      <c r="T24" s="17">
        <f>[20]Janeiro!$E$23</f>
        <v>74.900000000000006</v>
      </c>
      <c r="U24" s="17">
        <f>[20]Janeiro!$E$24</f>
        <v>86.6</v>
      </c>
      <c r="V24" s="17">
        <f>[20]Janeiro!$E$25</f>
        <v>87.952380952380949</v>
      </c>
      <c r="W24" s="17">
        <f>[20]Janeiro!$E$26</f>
        <v>67.2</v>
      </c>
      <c r="X24" s="17">
        <f>[20]Janeiro!$E$27</f>
        <v>54.2</v>
      </c>
      <c r="Y24" s="17">
        <f>[20]Janeiro!$E$28</f>
        <v>68</v>
      </c>
      <c r="Z24" s="17">
        <f>[20]Janeiro!$E$29</f>
        <v>88.916666666666671</v>
      </c>
      <c r="AA24" s="17">
        <f>[20]Janeiro!$E$30</f>
        <v>81.25</v>
      </c>
      <c r="AB24" s="17" t="str">
        <f>[20]Janeiro!$E$31</f>
        <v>*</v>
      </c>
      <c r="AC24" s="17">
        <f>[20]Janeiro!$E$32</f>
        <v>65.5</v>
      </c>
      <c r="AD24" s="17">
        <f>[20]Janeiro!$E$33</f>
        <v>57.25</v>
      </c>
      <c r="AE24" s="17">
        <f>[20]Janeiro!$E$34</f>
        <v>51.166666666666664</v>
      </c>
      <c r="AF24" s="17">
        <f>[20]Janeiro!$E$35</f>
        <v>85.555555555555557</v>
      </c>
      <c r="AG24" s="28">
        <f t="shared" si="2"/>
        <v>73.752032958989474</v>
      </c>
    </row>
    <row r="25" spans="1:37" ht="17.100000000000001" customHeight="1" x14ac:dyDescent="0.2">
      <c r="A25" s="15" t="s">
        <v>15</v>
      </c>
      <c r="B25" s="17">
        <f>[21]Janeiro!$E$5</f>
        <v>76.291666666666671</v>
      </c>
      <c r="C25" s="17">
        <f>[21]Janeiro!$E$6</f>
        <v>78.583333333333329</v>
      </c>
      <c r="D25" s="17">
        <f>[21]Janeiro!$E$7</f>
        <v>81.291666666666671</v>
      </c>
      <c r="E25" s="17">
        <f>[21]Janeiro!$E$8</f>
        <v>78.583333333333329</v>
      </c>
      <c r="F25" s="17">
        <f>[21]Janeiro!$E$9</f>
        <v>75.041666666666671</v>
      </c>
      <c r="G25" s="17">
        <f>[21]Janeiro!$E$10</f>
        <v>78.875</v>
      </c>
      <c r="H25" s="17">
        <f>[21]Janeiro!$E$11</f>
        <v>81.083333333333329</v>
      </c>
      <c r="I25" s="17">
        <f>[21]Janeiro!$E$12</f>
        <v>75.458333333333329</v>
      </c>
      <c r="J25" s="17">
        <f>[21]Janeiro!$E$13</f>
        <v>67.041666666666671</v>
      </c>
      <c r="K25" s="17">
        <f>[21]Janeiro!$E$14</f>
        <v>71.791666666666671</v>
      </c>
      <c r="L25" s="17">
        <f>[21]Janeiro!$E$15</f>
        <v>73.916666666666671</v>
      </c>
      <c r="M25" s="17">
        <f>[21]Janeiro!$E$16</f>
        <v>77.958333333333329</v>
      </c>
      <c r="N25" s="17">
        <f>[21]Janeiro!$E$17</f>
        <v>77.333333333333329</v>
      </c>
      <c r="O25" s="17">
        <f>[21]Janeiro!$E$18</f>
        <v>72.625</v>
      </c>
      <c r="P25" s="17">
        <f>[21]Janeiro!$E$19</f>
        <v>72.791666666666671</v>
      </c>
      <c r="Q25" s="17">
        <f>[21]Janeiro!$E$20</f>
        <v>79.208333333333329</v>
      </c>
      <c r="R25" s="17">
        <f>[21]Janeiro!$E$21</f>
        <v>71.875</v>
      </c>
      <c r="S25" s="17">
        <f>[21]Janeiro!$E$22</f>
        <v>62.166666666666664</v>
      </c>
      <c r="T25" s="17">
        <f>[21]Janeiro!$E$23</f>
        <v>63.333333333333336</v>
      </c>
      <c r="U25" s="17">
        <f>[21]Janeiro!$E$24</f>
        <v>76.458333333333329</v>
      </c>
      <c r="V25" s="17">
        <f>[21]Janeiro!$E$25</f>
        <v>75.75</v>
      </c>
      <c r="W25" s="17">
        <f>[21]Janeiro!$E$26</f>
        <v>76.25</v>
      </c>
      <c r="X25" s="17">
        <f>[21]Janeiro!$E$27</f>
        <v>80.75</v>
      </c>
      <c r="Y25" s="17">
        <f>[21]Janeiro!$E$28</f>
        <v>77.416666666666671</v>
      </c>
      <c r="Z25" s="17">
        <f>[21]Janeiro!$E$29</f>
        <v>80.208333333333329</v>
      </c>
      <c r="AA25" s="17">
        <f>[21]Janeiro!$E$30</f>
        <v>77.75</v>
      </c>
      <c r="AB25" s="17">
        <f>[21]Janeiro!$E$31</f>
        <v>64.5</v>
      </c>
      <c r="AC25" s="17">
        <f>[21]Janeiro!$E$32</f>
        <v>56.541666666666664</v>
      </c>
      <c r="AD25" s="17">
        <f>[21]Janeiro!$E$33</f>
        <v>78.375</v>
      </c>
      <c r="AE25" s="17">
        <f>[21]Janeiro!$E$34</f>
        <v>78.583333333333329</v>
      </c>
      <c r="AF25" s="17">
        <f>[21]Janeiro!$E$35</f>
        <v>83.916666666666671</v>
      </c>
      <c r="AG25" s="28">
        <f t="shared" si="2"/>
        <v>74.895161290322577</v>
      </c>
    </row>
    <row r="26" spans="1:37" ht="17.100000000000001" customHeight="1" x14ac:dyDescent="0.2">
      <c r="A26" s="15" t="s">
        <v>16</v>
      </c>
      <c r="B26" s="17">
        <f>[22]Janeiro!$E$5</f>
        <v>56.875</v>
      </c>
      <c r="C26" s="17">
        <f>[22]Janeiro!$E$6</f>
        <v>63.041666666666664</v>
      </c>
      <c r="D26" s="17">
        <f>[22]Janeiro!$E$7</f>
        <v>75.833333333333329</v>
      </c>
      <c r="E26" s="17">
        <f>[22]Janeiro!$E$8</f>
        <v>66.666666666666671</v>
      </c>
      <c r="F26" s="17">
        <f>[22]Janeiro!$E$9</f>
        <v>57.916666666666664</v>
      </c>
      <c r="G26" s="17">
        <f>[22]Janeiro!$E$10</f>
        <v>60.541666666666664</v>
      </c>
      <c r="H26" s="17">
        <f>[22]Janeiro!$E$11</f>
        <v>62.333333333333336</v>
      </c>
      <c r="I26" s="17">
        <f>[22]Janeiro!$E$12</f>
        <v>52</v>
      </c>
      <c r="J26" s="17">
        <f>[22]Janeiro!$E$13</f>
        <v>46.5</v>
      </c>
      <c r="K26" s="17">
        <f>[22]Janeiro!$E$14</f>
        <v>44.125</v>
      </c>
      <c r="L26" s="17">
        <f>[22]Janeiro!$E$15</f>
        <v>56.458333333333336</v>
      </c>
      <c r="M26" s="17">
        <f>[22]Janeiro!$E$16</f>
        <v>69.833333333333329</v>
      </c>
      <c r="N26" s="17">
        <f>[22]Janeiro!$E$17</f>
        <v>63.541666666666664</v>
      </c>
      <c r="O26" s="17">
        <f>[22]Janeiro!$E$18</f>
        <v>52.166666666666664</v>
      </c>
      <c r="P26" s="17">
        <f>[22]Janeiro!$E$19</f>
        <v>53.791666666666664</v>
      </c>
      <c r="Q26" s="17">
        <f>[22]Janeiro!$E$20</f>
        <v>54.375</v>
      </c>
      <c r="R26" s="17">
        <f>[22]Janeiro!$E$21</f>
        <v>70.625</v>
      </c>
      <c r="S26" s="17">
        <f>[22]Janeiro!$E$22</f>
        <v>51.666666666666664</v>
      </c>
      <c r="T26" s="17">
        <f>[22]Janeiro!$E$23</f>
        <v>49.583333333333336</v>
      </c>
      <c r="U26" s="17">
        <f>[22]Janeiro!$E$24</f>
        <v>52.333333333333336</v>
      </c>
      <c r="V26" s="17">
        <f>[22]Janeiro!$E$25</f>
        <v>60.25</v>
      </c>
      <c r="W26" s="17">
        <f>[22]Janeiro!$E$26</f>
        <v>59.5</v>
      </c>
      <c r="X26" s="17">
        <f>[22]Janeiro!$E$27</f>
        <v>55.541666666666664</v>
      </c>
      <c r="Y26" s="17">
        <f>[22]Janeiro!$E$28</f>
        <v>73.208333333333329</v>
      </c>
      <c r="Z26" s="17">
        <f>[22]Janeiro!$E$29</f>
        <v>79.25</v>
      </c>
      <c r="AA26" s="17">
        <f>[22]Janeiro!$E$30</f>
        <v>68.458333333333329</v>
      </c>
      <c r="AB26" s="17">
        <f>[22]Janeiro!$E$31</f>
        <v>50.958333333333336</v>
      </c>
      <c r="AC26" s="17">
        <f>[22]Janeiro!$E$32</f>
        <v>48.916666666666664</v>
      </c>
      <c r="AD26" s="17">
        <f>[22]Janeiro!$E$33</f>
        <v>50.041666666666664</v>
      </c>
      <c r="AE26" s="17">
        <f>[22]Janeiro!$E$34</f>
        <v>56.5</v>
      </c>
      <c r="AF26" s="17">
        <f>[22]Janeiro!$E$35</f>
        <v>82.041666666666671</v>
      </c>
      <c r="AG26" s="28">
        <f t="shared" si="2"/>
        <v>59.512096774193552</v>
      </c>
    </row>
    <row r="27" spans="1:37" ht="17.100000000000001" customHeight="1" x14ac:dyDescent="0.2">
      <c r="A27" s="15" t="s">
        <v>17</v>
      </c>
      <c r="B27" s="17" t="str">
        <f>[23]Janeiro!$E$5</f>
        <v>*</v>
      </c>
      <c r="C27" s="17">
        <f>[23]Janeiro!$E$6</f>
        <v>11</v>
      </c>
      <c r="D27" s="17" t="str">
        <f>[23]Janeiro!$E$7</f>
        <v>*</v>
      </c>
      <c r="E27" s="17" t="str">
        <f>[23]Janeiro!$E$8</f>
        <v>*</v>
      </c>
      <c r="F27" s="17" t="str">
        <f>[23]Janeiro!$E$9</f>
        <v>*</v>
      </c>
      <c r="G27" s="17" t="str">
        <f>[23]Janeiro!$E$10</f>
        <v>*</v>
      </c>
      <c r="H27" s="17" t="str">
        <f>[23]Janeiro!$E$11</f>
        <v>*</v>
      </c>
      <c r="I27" s="17" t="str">
        <f>[23]Janeiro!$E$12</f>
        <v>*</v>
      </c>
      <c r="J27" s="17" t="str">
        <f>[23]Janeiro!$E$13</f>
        <v>*</v>
      </c>
      <c r="K27" s="17" t="str">
        <f>[23]Janeiro!$E$14</f>
        <v>*</v>
      </c>
      <c r="L27" s="17" t="str">
        <f>[23]Janeiro!$E$15</f>
        <v>*</v>
      </c>
      <c r="M27" s="17" t="str">
        <f>[23]Janeiro!$E$16</f>
        <v>*</v>
      </c>
      <c r="N27" s="17" t="str">
        <f>[23]Janeiro!$E$17</f>
        <v>*</v>
      </c>
      <c r="O27" s="17" t="str">
        <f>[23]Janeiro!$E$18</f>
        <v>*</v>
      </c>
      <c r="P27" s="17" t="str">
        <f>[23]Janeiro!$E$19</f>
        <v>*</v>
      </c>
      <c r="Q27" s="17" t="str">
        <f>[23]Janeiro!$E$20</f>
        <v>*</v>
      </c>
      <c r="R27" s="17" t="str">
        <f>[23]Janeiro!$E$21</f>
        <v>*</v>
      </c>
      <c r="S27" s="17" t="str">
        <f>[23]Janeiro!$E$22</f>
        <v>*</v>
      </c>
      <c r="T27" s="17" t="str">
        <f>[23]Janeiro!$E$23</f>
        <v>*</v>
      </c>
      <c r="U27" s="17" t="str">
        <f>[23]Janeiro!$E$24</f>
        <v>*</v>
      </c>
      <c r="V27" s="17" t="str">
        <f>[23]Janeiro!$E$25</f>
        <v>*</v>
      </c>
      <c r="W27" s="17" t="str">
        <f>[23]Janeiro!$E$26</f>
        <v>*</v>
      </c>
      <c r="X27" s="17" t="str">
        <f>[23]Janeiro!$E$27</f>
        <v>*</v>
      </c>
      <c r="Y27" s="17" t="str">
        <f>[23]Janeiro!$E$28</f>
        <v>*</v>
      </c>
      <c r="Z27" s="17" t="str">
        <f>[23]Janeiro!$E$29</f>
        <v>*</v>
      </c>
      <c r="AA27" s="17">
        <f>[23]Janeiro!$E$30</f>
        <v>15</v>
      </c>
      <c r="AB27" s="17" t="str">
        <f>[23]Janeiro!$E$31</f>
        <v>*</v>
      </c>
      <c r="AC27" s="17" t="str">
        <f>[23]Janeiro!$E$32</f>
        <v>*</v>
      </c>
      <c r="AD27" s="17" t="str">
        <f>[23]Janeiro!$E$33</f>
        <v>*</v>
      </c>
      <c r="AE27" s="17" t="str">
        <f>[23]Janeiro!$E$34</f>
        <v>*</v>
      </c>
      <c r="AF27" s="17" t="str">
        <f>[23]Janeiro!$E$35</f>
        <v>*</v>
      </c>
      <c r="AG27" s="28">
        <f t="shared" si="2"/>
        <v>13</v>
      </c>
    </row>
    <row r="28" spans="1:37" ht="17.100000000000001" customHeight="1" x14ac:dyDescent="0.2">
      <c r="A28" s="15" t="s">
        <v>18</v>
      </c>
      <c r="B28" s="17">
        <f>[24]Janeiro!$E$5</f>
        <v>78.708333333333329</v>
      </c>
      <c r="C28" s="17">
        <f>[24]Janeiro!$E$6</f>
        <v>84.125</v>
      </c>
      <c r="D28" s="17">
        <f>[24]Janeiro!$E$7</f>
        <v>78.541666666666671</v>
      </c>
      <c r="E28" s="17">
        <f>[24]Janeiro!$E$8</f>
        <v>78.166666666666671</v>
      </c>
      <c r="F28" s="17">
        <f>[24]Janeiro!$E$9</f>
        <v>80.041666666666671</v>
      </c>
      <c r="G28" s="17">
        <f>[24]Janeiro!$E$10</f>
        <v>80.25</v>
      </c>
      <c r="H28" s="17">
        <f>[24]Janeiro!$E$11</f>
        <v>78.75</v>
      </c>
      <c r="I28" s="17">
        <f>[24]Janeiro!$E$12</f>
        <v>70.25</v>
      </c>
      <c r="J28" s="17">
        <f>[24]Janeiro!$E$13</f>
        <v>76.583333333333329</v>
      </c>
      <c r="K28" s="17">
        <f>[24]Janeiro!$E$14</f>
        <v>72.583333333333329</v>
      </c>
      <c r="L28" s="17">
        <f>[24]Janeiro!$E$15</f>
        <v>68.666666666666671</v>
      </c>
      <c r="M28" s="17">
        <f>[24]Janeiro!$E$16</f>
        <v>80.5</v>
      </c>
      <c r="N28" s="17">
        <f>[24]Janeiro!$E$17</f>
        <v>64.285714285714292</v>
      </c>
      <c r="O28" s="17">
        <f>[24]Janeiro!$E$18</f>
        <v>75</v>
      </c>
      <c r="P28" s="17">
        <f>[24]Janeiro!$E$19</f>
        <v>84.571428571428569</v>
      </c>
      <c r="Q28" s="17">
        <f>[24]Janeiro!$E$20</f>
        <v>89.583333333333329</v>
      </c>
      <c r="R28" s="17">
        <f>[24]Janeiro!$E$21</f>
        <v>82.625</v>
      </c>
      <c r="S28" s="17">
        <f>[24]Janeiro!$E$22</f>
        <v>87.125</v>
      </c>
      <c r="T28" s="17">
        <f>[24]Janeiro!$E$23</f>
        <v>81.791666666666671</v>
      </c>
      <c r="U28" s="17">
        <f>[24]Janeiro!$E$24</f>
        <v>86.291666666666671</v>
      </c>
      <c r="V28" s="17">
        <f>[24]Janeiro!$E$25</f>
        <v>88.416666666666671</v>
      </c>
      <c r="W28" s="17">
        <f>[24]Janeiro!$E$26</f>
        <v>83.625</v>
      </c>
      <c r="X28" s="17">
        <f>[24]Janeiro!$E$27</f>
        <v>87.666666666666671</v>
      </c>
      <c r="Y28" s="17">
        <f>[24]Janeiro!$E$28</f>
        <v>81.333333333333329</v>
      </c>
      <c r="Z28" s="17">
        <f>[24]Janeiro!$E$29</f>
        <v>91.5</v>
      </c>
      <c r="AA28" s="17">
        <f>[24]Janeiro!$E$30</f>
        <v>90.958333333333329</v>
      </c>
      <c r="AB28" s="17">
        <f>[24]Janeiro!$E$31</f>
        <v>82.583333333333329</v>
      </c>
      <c r="AC28" s="17">
        <f>[24]Janeiro!$E$32</f>
        <v>89.208333333333329</v>
      </c>
      <c r="AD28" s="17">
        <f>[24]Janeiro!$E$33</f>
        <v>87.458333333333329</v>
      </c>
      <c r="AE28" s="17">
        <f>[24]Janeiro!$E$34</f>
        <v>88.291666666666671</v>
      </c>
      <c r="AF28" s="17">
        <f>[24]Janeiro!$E$35</f>
        <v>86.75</v>
      </c>
      <c r="AG28" s="28">
        <f t="shared" si="2"/>
        <v>81.813940092165922</v>
      </c>
    </row>
    <row r="29" spans="1:37" ht="17.100000000000001" customHeight="1" x14ac:dyDescent="0.2">
      <c r="A29" s="15" t="s">
        <v>19</v>
      </c>
      <c r="B29" s="17">
        <f>[25]Janeiro!$E$5</f>
        <v>85.6875</v>
      </c>
      <c r="C29" s="17">
        <f>[25]Janeiro!$E$6</f>
        <v>72.857142857142861</v>
      </c>
      <c r="D29" s="17">
        <f>[25]Janeiro!$E$7</f>
        <v>69.875</v>
      </c>
      <c r="E29" s="17">
        <f>[25]Janeiro!$E$8</f>
        <v>79</v>
      </c>
      <c r="F29" s="17">
        <f>[25]Janeiro!$E$9</f>
        <v>82.3125</v>
      </c>
      <c r="G29" s="17">
        <f>[25]Janeiro!$E$10</f>
        <v>78.083333333333329</v>
      </c>
      <c r="H29" s="17">
        <f>[25]Janeiro!$E$11</f>
        <v>70.083333333333329</v>
      </c>
      <c r="I29" s="17">
        <f>[25]Janeiro!$E$12</f>
        <v>69</v>
      </c>
      <c r="J29" s="17">
        <f>[25]Janeiro!$E$13</f>
        <v>71.458333333333329</v>
      </c>
      <c r="K29" s="17">
        <f>[25]Janeiro!$E$14</f>
        <v>71.904761904761898</v>
      </c>
      <c r="L29" s="17">
        <f>[25]Janeiro!$E$15</f>
        <v>87.95</v>
      </c>
      <c r="M29" s="17">
        <f>[25]Janeiro!$E$16</f>
        <v>75</v>
      </c>
      <c r="N29" s="17">
        <f>[25]Janeiro!$E$17</f>
        <v>78.36363636363636</v>
      </c>
      <c r="O29" s="17">
        <f>[25]Janeiro!$E$18</f>
        <v>73.652173913043484</v>
      </c>
      <c r="P29" s="17">
        <f>[25]Janeiro!$E$19</f>
        <v>77.75</v>
      </c>
      <c r="Q29" s="17">
        <f>[25]Janeiro!$E$20</f>
        <v>86.058823529411768</v>
      </c>
      <c r="R29" s="17">
        <f>[25]Janeiro!$E$21</f>
        <v>64</v>
      </c>
      <c r="S29" s="17">
        <f>[25]Janeiro!$E$22</f>
        <v>73.791666666666671</v>
      </c>
      <c r="T29" s="17">
        <f>[25]Janeiro!$E$23</f>
        <v>73.833333333333329</v>
      </c>
      <c r="U29" s="17">
        <f>[25]Janeiro!$E$24</f>
        <v>77.652173913043484</v>
      </c>
      <c r="V29" s="17">
        <f>[25]Janeiro!$E$25</f>
        <v>68.444444444444443</v>
      </c>
      <c r="W29" s="17">
        <f>[25]Janeiro!$E$26</f>
        <v>69.650000000000006</v>
      </c>
      <c r="X29" s="17">
        <f>[25]Janeiro!$E$27</f>
        <v>71.571428571428569</v>
      </c>
      <c r="Y29" s="17">
        <f>[25]Janeiro!$E$28</f>
        <v>77.695652173913047</v>
      </c>
      <c r="Z29" s="17">
        <f>[25]Janeiro!$E$29</f>
        <v>77.928571428571431</v>
      </c>
      <c r="AA29" s="17">
        <f>[25]Janeiro!$E$30</f>
        <v>65.941176470588232</v>
      </c>
      <c r="AB29" s="17">
        <f>[25]Janeiro!$E$31</f>
        <v>63.458333333333336</v>
      </c>
      <c r="AC29" s="17">
        <f>[25]Janeiro!$E$32</f>
        <v>55.833333333333336</v>
      </c>
      <c r="AD29" s="17">
        <f>[25]Janeiro!$E$33</f>
        <v>64.470588235294116</v>
      </c>
      <c r="AE29" s="17">
        <f>[25]Janeiro!$E$34</f>
        <v>71.5</v>
      </c>
      <c r="AF29" s="17">
        <f>[25]Janeiro!$E$35</f>
        <v>90.5</v>
      </c>
      <c r="AG29" s="28">
        <f t="shared" si="2"/>
        <v>74.042169047482147</v>
      </c>
    </row>
    <row r="30" spans="1:37" ht="17.100000000000001" customHeight="1" x14ac:dyDescent="0.2">
      <c r="A30" s="15" t="s">
        <v>31</v>
      </c>
      <c r="B30" s="17">
        <f>[26]Janeiro!$E$5</f>
        <v>77.166666666666671</v>
      </c>
      <c r="C30" s="17">
        <f>[26]Janeiro!$E$6</f>
        <v>76.458333333333329</v>
      </c>
      <c r="D30" s="17">
        <f>[26]Janeiro!$E$7</f>
        <v>83.208333333333329</v>
      </c>
      <c r="E30" s="17">
        <f>[26]Janeiro!$E$8</f>
        <v>75.916666666666671</v>
      </c>
      <c r="F30" s="17">
        <f>[26]Janeiro!$E$9</f>
        <v>77.833333333333329</v>
      </c>
      <c r="G30" s="17">
        <f>[26]Janeiro!$E$10</f>
        <v>73.291666666666671</v>
      </c>
      <c r="H30" s="17">
        <f>[26]Janeiro!$E$11</f>
        <v>69.25</v>
      </c>
      <c r="I30" s="17">
        <f>[26]Janeiro!$E$12</f>
        <v>62.541666666666664</v>
      </c>
      <c r="J30" s="17">
        <f>[26]Janeiro!$E$13</f>
        <v>69.208333333333329</v>
      </c>
      <c r="K30" s="17">
        <f>[26]Janeiro!$E$14</f>
        <v>64.5</v>
      </c>
      <c r="L30" s="17">
        <f>[26]Janeiro!$E$15</f>
        <v>60.625</v>
      </c>
      <c r="M30" s="17">
        <f>[26]Janeiro!$E$16</f>
        <v>80.708333333333329</v>
      </c>
      <c r="N30" s="17">
        <f>[26]Janeiro!$E$17</f>
        <v>79.666666666666671</v>
      </c>
      <c r="O30" s="17">
        <f>[26]Janeiro!$E$18</f>
        <v>72.125</v>
      </c>
      <c r="P30" s="17">
        <f>[26]Janeiro!$E$19</f>
        <v>77.25</v>
      </c>
      <c r="Q30" s="17">
        <f>[26]Janeiro!$E$20</f>
        <v>85.916666666666671</v>
      </c>
      <c r="R30" s="17">
        <f>[26]Janeiro!$E$21</f>
        <v>84.75</v>
      </c>
      <c r="S30" s="17">
        <f>[26]Janeiro!$E$22</f>
        <v>76.125</v>
      </c>
      <c r="T30" s="17">
        <f>[26]Janeiro!$E$23</f>
        <v>72.958333333333329</v>
      </c>
      <c r="U30" s="17">
        <f>[26]Janeiro!$E$24</f>
        <v>82.666666666666671</v>
      </c>
      <c r="V30" s="17">
        <f>[26]Janeiro!$E$25</f>
        <v>86.375</v>
      </c>
      <c r="W30" s="17">
        <f>[26]Janeiro!$E$26</f>
        <v>78.458333333333329</v>
      </c>
      <c r="X30" s="17">
        <f>[26]Janeiro!$E$27</f>
        <v>77.333333333333329</v>
      </c>
      <c r="Y30" s="17">
        <f>[26]Janeiro!$E$28</f>
        <v>79.875</v>
      </c>
      <c r="Z30" s="17">
        <f>[26]Janeiro!$E$29</f>
        <v>87.208333333333329</v>
      </c>
      <c r="AA30" s="17">
        <f>[26]Janeiro!$E$30</f>
        <v>84.583333333333329</v>
      </c>
      <c r="AB30" s="17">
        <f>[26]Janeiro!$E$31</f>
        <v>72.458333333333329</v>
      </c>
      <c r="AC30" s="17">
        <f>[26]Janeiro!$E$32</f>
        <v>72.916666666666671</v>
      </c>
      <c r="AD30" s="17">
        <f>[26]Janeiro!$E$33</f>
        <v>78</v>
      </c>
      <c r="AE30" s="17">
        <f>[26]Janeiro!$E$34</f>
        <v>78.625</v>
      </c>
      <c r="AF30" s="17">
        <f>[26]Janeiro!$E$35</f>
        <v>78.333333333333329</v>
      </c>
      <c r="AG30" s="28">
        <f t="shared" si="2"/>
        <v>76.65591397849461</v>
      </c>
    </row>
    <row r="31" spans="1:37" ht="17.100000000000001" customHeight="1" x14ac:dyDescent="0.2">
      <c r="A31" s="15" t="s">
        <v>51</v>
      </c>
      <c r="B31" s="17">
        <f>[27]Janeiro!$E$5</f>
        <v>70.041666666666671</v>
      </c>
      <c r="C31" s="17">
        <f>[27]Janeiro!$E$6</f>
        <v>75.5</v>
      </c>
      <c r="D31" s="17">
        <f>[27]Janeiro!$E$7</f>
        <v>69.478260869565219</v>
      </c>
      <c r="E31" s="17">
        <f>[27]Janeiro!$E$8</f>
        <v>79.791666666666671</v>
      </c>
      <c r="F31" s="17">
        <f>[27]Janeiro!$E$9</f>
        <v>75.041666666666671</v>
      </c>
      <c r="G31" s="17">
        <f>[27]Janeiro!$E$10</f>
        <v>76.208333333333329</v>
      </c>
      <c r="H31" s="17">
        <f>[27]Janeiro!$E$11</f>
        <v>71.333333333333329</v>
      </c>
      <c r="I31" s="17">
        <f>[27]Janeiro!$E$12</f>
        <v>74.708333333333329</v>
      </c>
      <c r="J31" s="17">
        <f>[27]Janeiro!$E$13</f>
        <v>70.958333333333329</v>
      </c>
      <c r="K31" s="17">
        <f>[27]Janeiro!$E$14</f>
        <v>64.666666666666671</v>
      </c>
      <c r="L31" s="17">
        <f>[27]Janeiro!$E$15</f>
        <v>63.083333333333336</v>
      </c>
      <c r="M31" s="17">
        <f>[27]Janeiro!$E$16</f>
        <v>81.416666666666671</v>
      </c>
      <c r="N31" s="17">
        <f>[27]Janeiro!$E$17</f>
        <v>77.291666666666671</v>
      </c>
      <c r="O31" s="17">
        <f>[27]Janeiro!$E$18</f>
        <v>83.666666666666671</v>
      </c>
      <c r="P31" s="17">
        <f>[27]Janeiro!$E$19</f>
        <v>78.583333333333329</v>
      </c>
      <c r="Q31" s="17">
        <f>[27]Janeiro!$E$20</f>
        <v>84.333333333333329</v>
      </c>
      <c r="R31" s="17">
        <f>[27]Janeiro!$E$21</f>
        <v>85.041666666666671</v>
      </c>
      <c r="S31" s="17">
        <f>[27]Janeiro!$E$22</f>
        <v>86.125</v>
      </c>
      <c r="T31" s="17">
        <f>[27]Janeiro!$E$23</f>
        <v>78.125</v>
      </c>
      <c r="U31" s="17">
        <f>[27]Janeiro!$E$24</f>
        <v>83.583333333333329</v>
      </c>
      <c r="V31" s="17">
        <f>[27]Janeiro!$E$25</f>
        <v>86.541666666666671</v>
      </c>
      <c r="W31" s="17">
        <f>[27]Janeiro!$E$26</f>
        <v>81.791666666666671</v>
      </c>
      <c r="X31" s="17">
        <f>[27]Janeiro!$E$27</f>
        <v>81.75</v>
      </c>
      <c r="Y31" s="17">
        <f>[27]Janeiro!$E$28</f>
        <v>74.625</v>
      </c>
      <c r="Z31" s="17">
        <f>[27]Janeiro!$E$29</f>
        <v>81.875</v>
      </c>
      <c r="AA31" s="17">
        <f>[27]Janeiro!$E$30</f>
        <v>90.625</v>
      </c>
      <c r="AB31" s="17">
        <f>[27]Janeiro!$E$31</f>
        <v>91.5</v>
      </c>
      <c r="AC31" s="17">
        <f>[27]Janeiro!$E$32</f>
        <v>89.083333333333329</v>
      </c>
      <c r="AD31" s="17">
        <f>[27]Janeiro!$E$33</f>
        <v>83.875</v>
      </c>
      <c r="AE31" s="17">
        <f>[27]Janeiro!$E$34</f>
        <v>81.083333333333329</v>
      </c>
      <c r="AF31" s="17">
        <f>[27]Janeiro!$E$35</f>
        <v>81.291666666666671</v>
      </c>
      <c r="AG31" s="28">
        <f t="shared" ref="AG31" si="3">AVERAGE(B31:AF31)</f>
        <v>79.129675081813929</v>
      </c>
    </row>
    <row r="32" spans="1:37" ht="17.100000000000001" customHeight="1" x14ac:dyDescent="0.2">
      <c r="A32" s="15" t="s">
        <v>20</v>
      </c>
      <c r="B32" s="17">
        <f>[28]Janeiro!$E$5</f>
        <v>64.291666666666671</v>
      </c>
      <c r="C32" s="17">
        <f>[28]Janeiro!$E$6</f>
        <v>74.541666666666671</v>
      </c>
      <c r="D32" s="17">
        <f>[28]Janeiro!$E$7</f>
        <v>65.208333333333329</v>
      </c>
      <c r="E32" s="17">
        <f>[28]Janeiro!$E$8</f>
        <v>68.291666666666671</v>
      </c>
      <c r="F32" s="17">
        <f>[28]Janeiro!$E$9</f>
        <v>64.25</v>
      </c>
      <c r="G32" s="17">
        <f>[28]Janeiro!$E$10</f>
        <v>60.041666666666664</v>
      </c>
      <c r="H32" s="17">
        <f>[28]Janeiro!$E$11</f>
        <v>76.333333333333329</v>
      </c>
      <c r="I32" s="17">
        <f>[28]Janeiro!$E$12</f>
        <v>57.75</v>
      </c>
      <c r="J32" s="17">
        <f>[28]Janeiro!$E$13</f>
        <v>60.125</v>
      </c>
      <c r="K32" s="17">
        <f>[28]Janeiro!$E$14</f>
        <v>65.5</v>
      </c>
      <c r="L32" s="17">
        <f>[28]Janeiro!$E$15</f>
        <v>62.208333333333336</v>
      </c>
      <c r="M32" s="17">
        <f>[28]Janeiro!$E$16</f>
        <v>71.208333333333329</v>
      </c>
      <c r="N32" s="17">
        <f>[28]Janeiro!$E$17</f>
        <v>81.875</v>
      </c>
      <c r="O32" s="17">
        <f>[28]Janeiro!$E$18</f>
        <v>77.416666666666671</v>
      </c>
      <c r="P32" s="17">
        <f>[28]Janeiro!$E$19</f>
        <v>73.583333333333329</v>
      </c>
      <c r="Q32" s="17">
        <f>[28]Janeiro!$E$20</f>
        <v>84</v>
      </c>
      <c r="R32" s="17">
        <f>[28]Janeiro!$E$21</f>
        <v>85.041666666666671</v>
      </c>
      <c r="S32" s="17">
        <f>[28]Janeiro!$E$22</f>
        <v>82.041666666666671</v>
      </c>
      <c r="T32" s="17">
        <f>[28]Janeiro!$E$23</f>
        <v>80.541666666666671</v>
      </c>
      <c r="U32" s="17">
        <f>[28]Janeiro!$E$24</f>
        <v>83.5</v>
      </c>
      <c r="V32" s="17">
        <f>[28]Janeiro!$E$25</f>
        <v>75</v>
      </c>
      <c r="W32" s="17">
        <f>[28]Janeiro!$E$26</f>
        <v>83.75</v>
      </c>
      <c r="X32" s="17">
        <f>[28]Janeiro!$E$27</f>
        <v>75.708333333333329</v>
      </c>
      <c r="Y32" s="17">
        <f>[28]Janeiro!$E$28</f>
        <v>71.5</v>
      </c>
      <c r="Z32" s="17">
        <f>[28]Janeiro!$E$29</f>
        <v>76.5</v>
      </c>
      <c r="AA32" s="17">
        <f>[28]Janeiro!$E$30</f>
        <v>84.083333333333329</v>
      </c>
      <c r="AB32" s="17">
        <f>[28]Janeiro!$E$31</f>
        <v>77.291666666666671</v>
      </c>
      <c r="AC32" s="17">
        <f>[28]Janeiro!$E$32</f>
        <v>89.125</v>
      </c>
      <c r="AD32" s="17">
        <f>[28]Janeiro!$E$33</f>
        <v>81.291666666666671</v>
      </c>
      <c r="AE32" s="17">
        <f>[28]Janeiro!$E$34</f>
        <v>76.166666666666671</v>
      </c>
      <c r="AF32" s="17">
        <f>[28]Janeiro!$E$35</f>
        <v>83.083333333333329</v>
      </c>
      <c r="AG32" s="28">
        <f t="shared" si="2"/>
        <v>74.556451612903231</v>
      </c>
    </row>
    <row r="33" spans="1:35" s="5" customFormat="1" ht="17.100000000000001" customHeight="1" thickBot="1" x14ac:dyDescent="0.25">
      <c r="A33" s="24" t="s">
        <v>34</v>
      </c>
      <c r="B33" s="25">
        <f t="shared" ref="B33:AG33" si="4">AVERAGE(B5:B32)</f>
        <v>74.645272166105514</v>
      </c>
      <c r="C33" s="25">
        <f t="shared" si="4"/>
        <v>73.778880070546734</v>
      </c>
      <c r="D33" s="25">
        <f t="shared" si="4"/>
        <v>77.553427651253728</v>
      </c>
      <c r="E33" s="25">
        <f t="shared" si="4"/>
        <v>76.693910256410263</v>
      </c>
      <c r="F33" s="25">
        <f t="shared" si="4"/>
        <v>75.31009615384616</v>
      </c>
      <c r="G33" s="25">
        <f t="shared" si="4"/>
        <v>74.351648351648365</v>
      </c>
      <c r="H33" s="25">
        <f t="shared" si="4"/>
        <v>71.799396681749599</v>
      </c>
      <c r="I33" s="25">
        <f t="shared" si="4"/>
        <v>66.501602564102569</v>
      </c>
      <c r="J33" s="25">
        <f t="shared" si="4"/>
        <v>67.286580267558534</v>
      </c>
      <c r="K33" s="25">
        <f t="shared" si="4"/>
        <v>67.83814102564105</v>
      </c>
      <c r="L33" s="25">
        <f t="shared" si="4"/>
        <v>69.314506172839501</v>
      </c>
      <c r="M33" s="25">
        <f t="shared" si="4"/>
        <v>78.064869007803793</v>
      </c>
      <c r="N33" s="25">
        <f t="shared" si="4"/>
        <v>77.422760572760595</v>
      </c>
      <c r="O33" s="25">
        <f t="shared" si="4"/>
        <v>73.629319955406928</v>
      </c>
      <c r="P33" s="25">
        <f t="shared" si="4"/>
        <v>74.41815424125366</v>
      </c>
      <c r="Q33" s="25">
        <f t="shared" si="4"/>
        <v>79.784340037679044</v>
      </c>
      <c r="R33" s="25">
        <f t="shared" si="4"/>
        <v>79.288580246913554</v>
      </c>
      <c r="S33" s="25">
        <f t="shared" si="4"/>
        <v>74.061847103513799</v>
      </c>
      <c r="T33" s="25">
        <f t="shared" si="4"/>
        <v>74.190998802593015</v>
      </c>
      <c r="U33" s="25">
        <f t="shared" si="4"/>
        <v>80.027968227424765</v>
      </c>
      <c r="V33" s="25">
        <f t="shared" si="4"/>
        <v>79.92159243853618</v>
      </c>
      <c r="W33" s="25">
        <f t="shared" si="4"/>
        <v>78.014377289377293</v>
      </c>
      <c r="X33" s="25">
        <f t="shared" si="4"/>
        <v>76.359058889828134</v>
      </c>
      <c r="Y33" s="25">
        <f t="shared" si="4"/>
        <v>75.718784838350061</v>
      </c>
      <c r="Z33" s="25">
        <f t="shared" si="4"/>
        <v>83.31199633699633</v>
      </c>
      <c r="AA33" s="25">
        <f t="shared" si="4"/>
        <v>78.549887910075455</v>
      </c>
      <c r="AB33" s="25">
        <f t="shared" si="4"/>
        <v>69.819999999999993</v>
      </c>
      <c r="AC33" s="25">
        <f t="shared" si="4"/>
        <v>72.042307692307688</v>
      </c>
      <c r="AD33" s="25">
        <f t="shared" si="4"/>
        <v>76.091147142617743</v>
      </c>
      <c r="AE33" s="25">
        <f t="shared" si="4"/>
        <v>75.745893013532225</v>
      </c>
      <c r="AF33" s="25">
        <f t="shared" si="4"/>
        <v>79.918724279835388</v>
      </c>
      <c r="AG33" s="28">
        <f t="shared" si="4"/>
        <v>73.14887706175719</v>
      </c>
      <c r="AH33" s="8"/>
    </row>
    <row r="34" spans="1:35" s="57" customFormat="1" x14ac:dyDescent="0.2">
      <c r="A34" s="108"/>
      <c r="B34" s="109"/>
      <c r="C34" s="109"/>
      <c r="D34" s="109" t="s">
        <v>132</v>
      </c>
      <c r="E34" s="109"/>
      <c r="F34" s="109"/>
      <c r="G34" s="109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1"/>
      <c r="AE34" s="112"/>
      <c r="AF34" s="113"/>
      <c r="AG34" s="114"/>
    </row>
    <row r="35" spans="1:35" s="57" customFormat="1" x14ac:dyDescent="0.2">
      <c r="A35" s="82"/>
      <c r="B35" s="89" t="s">
        <v>140</v>
      </c>
      <c r="C35" s="89"/>
      <c r="D35" s="89"/>
      <c r="E35" s="89"/>
      <c r="F35" s="89"/>
      <c r="G35" s="89"/>
      <c r="H35" s="89"/>
      <c r="I35" s="89"/>
      <c r="J35" s="90"/>
      <c r="K35" s="90"/>
      <c r="L35" s="90"/>
      <c r="M35" s="90" t="s">
        <v>52</v>
      </c>
      <c r="N35" s="90"/>
      <c r="O35" s="90"/>
      <c r="P35" s="90"/>
      <c r="Q35" s="90"/>
      <c r="R35" s="90"/>
      <c r="S35" s="90"/>
      <c r="T35" s="123" t="s">
        <v>137</v>
      </c>
      <c r="U35" s="123"/>
      <c r="V35" s="123"/>
      <c r="W35" s="123"/>
      <c r="X35" s="123"/>
      <c r="Y35" s="90"/>
      <c r="Z35" s="90"/>
      <c r="AA35" s="90"/>
      <c r="AB35" s="90"/>
      <c r="AC35" s="89"/>
      <c r="AD35" s="89"/>
      <c r="AE35" s="89"/>
      <c r="AF35" s="90"/>
      <c r="AG35" s="91"/>
      <c r="AH35" s="77"/>
    </row>
    <row r="36" spans="1:35" s="57" customFormat="1" ht="13.5" thickBot="1" x14ac:dyDescent="0.25">
      <c r="A36" s="96"/>
      <c r="B36" s="98"/>
      <c r="C36" s="98"/>
      <c r="D36" s="98"/>
      <c r="E36" s="98"/>
      <c r="F36" s="98"/>
      <c r="G36" s="98"/>
      <c r="H36" s="98"/>
      <c r="I36" s="98"/>
      <c r="J36" s="103"/>
      <c r="K36" s="103"/>
      <c r="L36" s="103"/>
      <c r="M36" s="103" t="s">
        <v>53</v>
      </c>
      <c r="N36" s="103"/>
      <c r="O36" s="103"/>
      <c r="P36" s="103"/>
      <c r="Q36" s="98"/>
      <c r="R36" s="98"/>
      <c r="S36" s="98"/>
      <c r="T36" s="131" t="s">
        <v>138</v>
      </c>
      <c r="U36" s="131"/>
      <c r="V36" s="131"/>
      <c r="W36" s="131"/>
      <c r="X36" s="131"/>
      <c r="Y36" s="103"/>
      <c r="Z36" s="103"/>
      <c r="AA36" s="103"/>
      <c r="AB36" s="103"/>
      <c r="AC36" s="98"/>
      <c r="AD36" s="98"/>
      <c r="AE36" s="98"/>
      <c r="AF36" s="98"/>
      <c r="AG36" s="100"/>
      <c r="AH36" s="77"/>
      <c r="AI36" s="77"/>
    </row>
    <row r="37" spans="1:35" s="57" customFormat="1" x14ac:dyDescent="0.2">
      <c r="A37" s="77"/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80"/>
      <c r="R37" s="80"/>
      <c r="S37" s="80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8"/>
      <c r="AG37" s="79"/>
      <c r="AH37" s="81"/>
    </row>
    <row r="44" spans="1:35" x14ac:dyDescent="0.2">
      <c r="L44" s="2" t="s">
        <v>54</v>
      </c>
    </row>
  </sheetData>
  <sheetProtection password="C6EC" sheet="1" objects="1" scenarios="1"/>
  <mergeCells count="36">
    <mergeCell ref="Z3:Z4"/>
    <mergeCell ref="AE3:AE4"/>
    <mergeCell ref="AA3:AA4"/>
    <mergeCell ref="AB3:AB4"/>
    <mergeCell ref="AC3:AC4"/>
    <mergeCell ref="AD3:AD4"/>
    <mergeCell ref="K3:K4"/>
    <mergeCell ref="L3:L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T35:X35"/>
    <mergeCell ref="T36:X36"/>
    <mergeCell ref="M3:M4"/>
    <mergeCell ref="AF3:AF4"/>
    <mergeCell ref="A1:AG1"/>
    <mergeCell ref="A2:A4"/>
    <mergeCell ref="B2:AG2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0"/>
  <sheetViews>
    <sheetView topLeftCell="B19" zoomScale="90" zoomScaleNormal="90" workbookViewId="0">
      <selection activeCell="L45" sqref="L42:L45"/>
    </sheetView>
  </sheetViews>
  <sheetFormatPr defaultRowHeight="12.75" x14ac:dyDescent="0.2"/>
  <cols>
    <col min="1" max="1" width="18.85546875" style="2" customWidth="1"/>
    <col min="2" max="2" width="6.28515625" style="2" customWidth="1"/>
    <col min="3" max="3" width="6" style="2" customWidth="1"/>
    <col min="4" max="4" width="6.42578125" style="2" customWidth="1"/>
    <col min="5" max="5" width="6" style="2" customWidth="1"/>
    <col min="6" max="6" width="6.140625" style="2" customWidth="1"/>
    <col min="7" max="8" width="6" style="2" customWidth="1"/>
    <col min="9" max="9" width="6.140625" style="2" customWidth="1"/>
    <col min="10" max="12" width="6" style="2" customWidth="1"/>
    <col min="13" max="13" width="6.28515625" style="2" customWidth="1"/>
    <col min="14" max="14" width="6.140625" style="2" customWidth="1"/>
    <col min="15" max="15" width="6" style="2" customWidth="1"/>
    <col min="16" max="16" width="6.28515625" style="2" customWidth="1"/>
    <col min="17" max="17" width="6.140625" style="2" customWidth="1"/>
    <col min="18" max="18" width="6.28515625" style="2" customWidth="1"/>
    <col min="19" max="19" width="6.42578125" style="2" customWidth="1"/>
    <col min="20" max="20" width="6.7109375" style="2" customWidth="1"/>
    <col min="21" max="21" width="6.140625" style="2" customWidth="1"/>
    <col min="22" max="22" width="6" style="2" customWidth="1"/>
    <col min="23" max="24" width="6.140625" style="2" customWidth="1"/>
    <col min="25" max="26" width="6.42578125" style="2" customWidth="1"/>
    <col min="27" max="27" width="6" style="2" customWidth="1"/>
    <col min="28" max="28" width="6.140625" style="2" customWidth="1"/>
    <col min="29" max="29" width="6.28515625" style="2" customWidth="1"/>
    <col min="30" max="30" width="6" style="2" customWidth="1"/>
    <col min="31" max="31" width="6.28515625" style="2" customWidth="1"/>
    <col min="32" max="32" width="6" style="2" customWidth="1"/>
    <col min="33" max="33" width="7.5703125" style="9" bestFit="1" customWidth="1"/>
    <col min="34" max="34" width="6.7109375" style="1" customWidth="1"/>
    <col min="35" max="35" width="9.140625" style="1"/>
  </cols>
  <sheetData>
    <row r="1" spans="1:35" ht="20.100000000000001" customHeight="1" x14ac:dyDescent="0.2">
      <c r="A1" s="130" t="s">
        <v>26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</row>
    <row r="2" spans="1:35" s="4" customFormat="1" ht="20.100000000000001" customHeight="1" x14ac:dyDescent="0.2">
      <c r="A2" s="127" t="s">
        <v>21</v>
      </c>
      <c r="B2" s="128" t="s">
        <v>133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45"/>
      <c r="AI2" s="7"/>
    </row>
    <row r="3" spans="1:35" s="5" customFormat="1" ht="20.100000000000001" customHeight="1" x14ac:dyDescent="0.2">
      <c r="A3" s="127"/>
      <c r="B3" s="125">
        <v>1</v>
      </c>
      <c r="C3" s="125">
        <f>SUM(B3+1)</f>
        <v>2</v>
      </c>
      <c r="D3" s="125">
        <f t="shared" ref="D3:AD3" si="0">SUM(C3+1)</f>
        <v>3</v>
      </c>
      <c r="E3" s="125">
        <f t="shared" si="0"/>
        <v>4</v>
      </c>
      <c r="F3" s="125">
        <f t="shared" si="0"/>
        <v>5</v>
      </c>
      <c r="G3" s="125">
        <f t="shared" si="0"/>
        <v>6</v>
      </c>
      <c r="H3" s="125">
        <f t="shared" si="0"/>
        <v>7</v>
      </c>
      <c r="I3" s="125">
        <f t="shared" si="0"/>
        <v>8</v>
      </c>
      <c r="J3" s="125">
        <f t="shared" si="0"/>
        <v>9</v>
      </c>
      <c r="K3" s="125">
        <f t="shared" si="0"/>
        <v>10</v>
      </c>
      <c r="L3" s="125">
        <f t="shared" si="0"/>
        <v>11</v>
      </c>
      <c r="M3" s="125">
        <f t="shared" si="0"/>
        <v>12</v>
      </c>
      <c r="N3" s="125">
        <f t="shared" si="0"/>
        <v>13</v>
      </c>
      <c r="O3" s="125">
        <f t="shared" si="0"/>
        <v>14</v>
      </c>
      <c r="P3" s="125">
        <f t="shared" si="0"/>
        <v>15</v>
      </c>
      <c r="Q3" s="125">
        <f t="shared" si="0"/>
        <v>16</v>
      </c>
      <c r="R3" s="125">
        <f t="shared" si="0"/>
        <v>17</v>
      </c>
      <c r="S3" s="125">
        <f t="shared" si="0"/>
        <v>18</v>
      </c>
      <c r="T3" s="125">
        <f t="shared" si="0"/>
        <v>19</v>
      </c>
      <c r="U3" s="125">
        <f t="shared" si="0"/>
        <v>20</v>
      </c>
      <c r="V3" s="125">
        <f t="shared" si="0"/>
        <v>21</v>
      </c>
      <c r="W3" s="125">
        <f t="shared" si="0"/>
        <v>22</v>
      </c>
      <c r="X3" s="125">
        <f t="shared" si="0"/>
        <v>23</v>
      </c>
      <c r="Y3" s="125">
        <f t="shared" si="0"/>
        <v>24</v>
      </c>
      <c r="Z3" s="125">
        <f t="shared" si="0"/>
        <v>25</v>
      </c>
      <c r="AA3" s="125">
        <f t="shared" si="0"/>
        <v>26</v>
      </c>
      <c r="AB3" s="125">
        <f t="shared" si="0"/>
        <v>27</v>
      </c>
      <c r="AC3" s="125">
        <f t="shared" si="0"/>
        <v>28</v>
      </c>
      <c r="AD3" s="125">
        <f t="shared" si="0"/>
        <v>29</v>
      </c>
      <c r="AE3" s="125">
        <v>30</v>
      </c>
      <c r="AF3" s="125">
        <v>31</v>
      </c>
      <c r="AG3" s="26" t="s">
        <v>41</v>
      </c>
      <c r="AH3" s="34" t="s">
        <v>40</v>
      </c>
      <c r="AI3" s="8"/>
    </row>
    <row r="4" spans="1:35" s="5" customFormat="1" ht="20.100000000000001" customHeight="1" x14ac:dyDescent="0.2">
      <c r="A4" s="127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26" t="s">
        <v>39</v>
      </c>
      <c r="AH4" s="34" t="s">
        <v>39</v>
      </c>
      <c r="AI4" s="8"/>
    </row>
    <row r="5" spans="1:35" s="5" customFormat="1" ht="20.100000000000001" customHeight="1" x14ac:dyDescent="0.2">
      <c r="A5" s="15" t="s">
        <v>47</v>
      </c>
      <c r="B5" s="16">
        <f>[1]Janeiro!$F$5</f>
        <v>95</v>
      </c>
      <c r="C5" s="16">
        <f>[1]Janeiro!$F$6</f>
        <v>97</v>
      </c>
      <c r="D5" s="16">
        <f>[1]Janeiro!$F$7</f>
        <v>97</v>
      </c>
      <c r="E5" s="16">
        <f>[1]Janeiro!$F$8</f>
        <v>96</v>
      </c>
      <c r="F5" s="16">
        <f>[1]Janeiro!$F$9</f>
        <v>96</v>
      </c>
      <c r="G5" s="16">
        <f>[1]Janeiro!$F$10</f>
        <v>92</v>
      </c>
      <c r="H5" s="16">
        <f>[1]Janeiro!$F$11</f>
        <v>96</v>
      </c>
      <c r="I5" s="16">
        <f>[1]Janeiro!$F$12</f>
        <v>93</v>
      </c>
      <c r="J5" s="16">
        <f>[1]Janeiro!$F$13</f>
        <v>96</v>
      </c>
      <c r="K5" s="16">
        <f>[1]Janeiro!$F$14</f>
        <v>96</v>
      </c>
      <c r="L5" s="16">
        <f>[1]Janeiro!$F$15</f>
        <v>89</v>
      </c>
      <c r="M5" s="16">
        <f>[1]Janeiro!$F$16</f>
        <v>96</v>
      </c>
      <c r="N5" s="16">
        <f>[1]Janeiro!$F$17</f>
        <v>97</v>
      </c>
      <c r="O5" s="16">
        <f>[1]Janeiro!$F$18</f>
        <v>96</v>
      </c>
      <c r="P5" s="16">
        <f>[1]Janeiro!$F$19</f>
        <v>95</v>
      </c>
      <c r="Q5" s="16">
        <f>[1]Janeiro!$F$20</f>
        <v>93</v>
      </c>
      <c r="R5" s="16">
        <f>[1]Janeiro!$F$21</f>
        <v>96</v>
      </c>
      <c r="S5" s="16">
        <f>[1]Janeiro!$F$22</f>
        <v>97</v>
      </c>
      <c r="T5" s="16">
        <f>[1]Janeiro!$F$23</f>
        <v>97</v>
      </c>
      <c r="U5" s="16">
        <f>[1]Janeiro!$F$24</f>
        <v>97</v>
      </c>
      <c r="V5" s="16">
        <f>[1]Janeiro!$F$25</f>
        <v>95</v>
      </c>
      <c r="W5" s="16">
        <f>[1]Janeiro!$F$26</f>
        <v>96</v>
      </c>
      <c r="X5" s="16">
        <f>[1]Janeiro!$F$27</f>
        <v>96</v>
      </c>
      <c r="Y5" s="16">
        <f>[1]Janeiro!$F$28</f>
        <v>96</v>
      </c>
      <c r="Z5" s="16">
        <f>[1]Janeiro!$F$29</f>
        <v>94</v>
      </c>
      <c r="AA5" s="16">
        <f>[1]Janeiro!$F$30</f>
        <v>96</v>
      </c>
      <c r="AB5" s="16">
        <f>[1]Janeiro!$F$31</f>
        <v>94</v>
      </c>
      <c r="AC5" s="16">
        <f>[1]Janeiro!$F$32</f>
        <v>98</v>
      </c>
      <c r="AD5" s="16">
        <f>[1]Janeiro!$F$33</f>
        <v>97</v>
      </c>
      <c r="AE5" s="16">
        <f>[1]Janeiro!$F$34</f>
        <v>97</v>
      </c>
      <c r="AF5" s="16">
        <f>[1]Janeiro!$F$35</f>
        <v>96</v>
      </c>
      <c r="AG5" s="27">
        <f>MAX(B5:AF5)</f>
        <v>98</v>
      </c>
      <c r="AH5" s="35">
        <f>AVERAGE(B5:AF5)</f>
        <v>95.548387096774192</v>
      </c>
      <c r="AI5" s="8"/>
    </row>
    <row r="6" spans="1:35" ht="17.100000000000001" customHeight="1" x14ac:dyDescent="0.2">
      <c r="A6" s="15" t="s">
        <v>0</v>
      </c>
      <c r="B6" s="17">
        <f>[2]Janeiro!$F$5</f>
        <v>97</v>
      </c>
      <c r="C6" s="17">
        <f>[2]Janeiro!$F$6</f>
        <v>97</v>
      </c>
      <c r="D6" s="17">
        <f>[2]Janeiro!$F$7</f>
        <v>97</v>
      </c>
      <c r="E6" s="17">
        <f>[2]Janeiro!$F$8</f>
        <v>97</v>
      </c>
      <c r="F6" s="17">
        <f>[2]Janeiro!$F$9</f>
        <v>96</v>
      </c>
      <c r="G6" s="17">
        <f>[2]Janeiro!$F$10</f>
        <v>97</v>
      </c>
      <c r="H6" s="17">
        <f>[2]Janeiro!$F$11</f>
        <v>97</v>
      </c>
      <c r="I6" s="17">
        <f>[2]Janeiro!$F$12</f>
        <v>97</v>
      </c>
      <c r="J6" s="17">
        <f>[2]Janeiro!$F$13</f>
        <v>94</v>
      </c>
      <c r="K6" s="17">
        <f>[2]Janeiro!$F$14</f>
        <v>96</v>
      </c>
      <c r="L6" s="17">
        <f>[2]Janeiro!$F$15</f>
        <v>96</v>
      </c>
      <c r="M6" s="17">
        <f>[2]Janeiro!$F$16</f>
        <v>96</v>
      </c>
      <c r="N6" s="17">
        <f>[2]Janeiro!$F$17</f>
        <v>97</v>
      </c>
      <c r="O6" s="17">
        <f>[2]Janeiro!$F$18</f>
        <v>97</v>
      </c>
      <c r="P6" s="17">
        <f>[2]Janeiro!$F$19</f>
        <v>97</v>
      </c>
      <c r="Q6" s="17">
        <f>[2]Janeiro!$F$20</f>
        <v>97</v>
      </c>
      <c r="R6" s="17">
        <f>[2]Janeiro!$F$21</f>
        <v>97</v>
      </c>
      <c r="S6" s="17">
        <f>[2]Janeiro!$F$22</f>
        <v>96</v>
      </c>
      <c r="T6" s="17">
        <f>[2]Janeiro!$F$23</f>
        <v>94</v>
      </c>
      <c r="U6" s="17">
        <f>[2]Janeiro!$F$24</f>
        <v>97</v>
      </c>
      <c r="V6" s="17">
        <f>[2]Janeiro!$F$25</f>
        <v>97</v>
      </c>
      <c r="W6" s="17">
        <f>[2]Janeiro!$F$26</f>
        <v>98</v>
      </c>
      <c r="X6" s="17">
        <f>[2]Janeiro!$F$27</f>
        <v>98</v>
      </c>
      <c r="Y6" s="17">
        <f>[2]Janeiro!$F$28</f>
        <v>97</v>
      </c>
      <c r="Z6" s="17">
        <f>[2]Janeiro!$F$29</f>
        <v>96</v>
      </c>
      <c r="AA6" s="17">
        <f>[2]Janeiro!$F$30</f>
        <v>98</v>
      </c>
      <c r="AB6" s="17">
        <f>[2]Janeiro!$F$31</f>
        <v>92</v>
      </c>
      <c r="AC6" s="17">
        <f>[2]Janeiro!$F$32</f>
        <v>89</v>
      </c>
      <c r="AD6" s="17">
        <f>[2]Janeiro!$F$33</f>
        <v>97</v>
      </c>
      <c r="AE6" s="17">
        <f>[2]Janeiro!$F$34</f>
        <v>97</v>
      </c>
      <c r="AF6" s="17">
        <f>[2]Janeiro!$F$35</f>
        <v>97</v>
      </c>
      <c r="AG6" s="28">
        <f>MAX(B6:AF6)</f>
        <v>98</v>
      </c>
      <c r="AH6" s="31">
        <f t="shared" ref="AH6:AH16" si="1">AVERAGE(B6:AF6)</f>
        <v>96.290322580645167</v>
      </c>
    </row>
    <row r="7" spans="1:35" ht="17.100000000000001" customHeight="1" x14ac:dyDescent="0.2">
      <c r="A7" s="15" t="s">
        <v>1</v>
      </c>
      <c r="B7" s="17">
        <f>[3]Janeiro!$F$5</f>
        <v>91</v>
      </c>
      <c r="C7" s="17">
        <f>[3]Janeiro!$F$6</f>
        <v>95</v>
      </c>
      <c r="D7" s="17">
        <f>[3]Janeiro!$F$7</f>
        <v>94</v>
      </c>
      <c r="E7" s="17">
        <f>[3]Janeiro!$F$8</f>
        <v>95</v>
      </c>
      <c r="F7" s="17">
        <f>[3]Janeiro!$F$9</f>
        <v>93</v>
      </c>
      <c r="G7" s="17">
        <f>[3]Janeiro!$F$10</f>
        <v>93</v>
      </c>
      <c r="H7" s="17">
        <f>[3]Janeiro!$F$11</f>
        <v>83</v>
      </c>
      <c r="I7" s="17">
        <f>[3]Janeiro!$F$12</f>
        <v>95</v>
      </c>
      <c r="J7" s="17">
        <f>[3]Janeiro!$F$13</f>
        <v>85</v>
      </c>
      <c r="K7" s="17">
        <f>[3]Janeiro!$F$14</f>
        <v>82</v>
      </c>
      <c r="L7" s="17">
        <f>[3]Janeiro!$F$15</f>
        <v>84</v>
      </c>
      <c r="M7" s="17">
        <f>[3]Janeiro!$F$16</f>
        <v>94</v>
      </c>
      <c r="N7" s="17">
        <f>[3]Janeiro!$F$17</f>
        <v>96</v>
      </c>
      <c r="O7" s="17">
        <f>[3]Janeiro!$F$18</f>
        <v>95</v>
      </c>
      <c r="P7" s="17">
        <f>[3]Janeiro!$F$19</f>
        <v>94</v>
      </c>
      <c r="Q7" s="17">
        <f>[3]Janeiro!$F$20</f>
        <v>95</v>
      </c>
      <c r="R7" s="17">
        <f>[3]Janeiro!$F$21</f>
        <v>93</v>
      </c>
      <c r="S7" s="17">
        <f>[3]Janeiro!$F$22</f>
        <v>95</v>
      </c>
      <c r="T7" s="17">
        <f>[3]Janeiro!$F$23</f>
        <v>86</v>
      </c>
      <c r="U7" s="17">
        <f>[3]Janeiro!$F$24</f>
        <v>95</v>
      </c>
      <c r="V7" s="17">
        <f>[3]Janeiro!$F$25</f>
        <v>94</v>
      </c>
      <c r="W7" s="17">
        <f>[3]Janeiro!$F$26</f>
        <v>97</v>
      </c>
      <c r="X7" s="17">
        <f>[3]Janeiro!$F$27</f>
        <v>86</v>
      </c>
      <c r="Y7" s="17">
        <f>[3]Janeiro!$F$28</f>
        <v>95</v>
      </c>
      <c r="Z7" s="17">
        <f>[3]Janeiro!$F$29</f>
        <v>94</v>
      </c>
      <c r="AA7" s="17">
        <f>[3]Janeiro!$F$30</f>
        <v>98</v>
      </c>
      <c r="AB7" s="17">
        <f>[3]Janeiro!$F$31</f>
        <v>94</v>
      </c>
      <c r="AC7" s="17">
        <f>[3]Janeiro!$F$32</f>
        <v>79</v>
      </c>
      <c r="AD7" s="17">
        <f>[3]Janeiro!$F$33</f>
        <v>96</v>
      </c>
      <c r="AE7" s="17">
        <f>[3]Janeiro!$F$34</f>
        <v>95</v>
      </c>
      <c r="AF7" s="17">
        <f>[3]Janeiro!$F$35</f>
        <v>96</v>
      </c>
      <c r="AG7" s="28">
        <f>MAX(B7:AF7)</f>
        <v>98</v>
      </c>
      <c r="AH7" s="31">
        <f t="shared" si="1"/>
        <v>92.161290322580641</v>
      </c>
    </row>
    <row r="8" spans="1:35" ht="17.100000000000001" customHeight="1" x14ac:dyDescent="0.2">
      <c r="A8" s="15" t="s">
        <v>56</v>
      </c>
      <c r="B8" s="17">
        <f>[4]Janeiro!$F$5</f>
        <v>95</v>
      </c>
      <c r="C8" s="17">
        <f>[4]Janeiro!$F$6</f>
        <v>100</v>
      </c>
      <c r="D8" s="17">
        <f>[4]Janeiro!$F$7</f>
        <v>100</v>
      </c>
      <c r="E8" s="17">
        <f>[4]Janeiro!$F$8</f>
        <v>100</v>
      </c>
      <c r="F8" s="17">
        <f>[4]Janeiro!$F$9</f>
        <v>100</v>
      </c>
      <c r="G8" s="17">
        <f>[4]Janeiro!$F$10</f>
        <v>99</v>
      </c>
      <c r="H8" s="17">
        <f>[4]Janeiro!$F$11</f>
        <v>100</v>
      </c>
      <c r="I8" s="17">
        <f>[4]Janeiro!$F$12</f>
        <v>98</v>
      </c>
      <c r="J8" s="17">
        <f>[4]Janeiro!$F$13</f>
        <v>84</v>
      </c>
      <c r="K8" s="17">
        <f>[4]Janeiro!$F$14</f>
        <v>100</v>
      </c>
      <c r="L8" s="17">
        <f>[4]Janeiro!$F$15</f>
        <v>98</v>
      </c>
      <c r="M8" s="17">
        <f>[4]Janeiro!$F$16</f>
        <v>100</v>
      </c>
      <c r="N8" s="17">
        <f>[4]Janeiro!$F$17</f>
        <v>100</v>
      </c>
      <c r="O8" s="17">
        <f>[4]Janeiro!$F$18</f>
        <v>100</v>
      </c>
      <c r="P8" s="17">
        <f>[4]Janeiro!$F$19</f>
        <v>100</v>
      </c>
      <c r="Q8" s="17">
        <f>[4]Janeiro!$F$20</f>
        <v>100</v>
      </c>
      <c r="R8" s="17">
        <f>[4]Janeiro!$F$21</f>
        <v>100</v>
      </c>
      <c r="S8" s="17">
        <f>[4]Janeiro!$F$22</f>
        <v>100</v>
      </c>
      <c r="T8" s="17">
        <f>[4]Janeiro!$F$23</f>
        <v>100</v>
      </c>
      <c r="U8" s="17">
        <f>[4]Janeiro!$F$24</f>
        <v>100</v>
      </c>
      <c r="V8" s="17">
        <f>[4]Janeiro!$F$25</f>
        <v>100</v>
      </c>
      <c r="W8" s="17">
        <f>[4]Janeiro!$F$26</f>
        <v>100</v>
      </c>
      <c r="X8" s="17">
        <f>[4]Janeiro!$F$27</f>
        <v>100</v>
      </c>
      <c r="Y8" s="17">
        <f>[4]Janeiro!$F$28</f>
        <v>100</v>
      </c>
      <c r="Z8" s="17">
        <f>[4]Janeiro!$F$29</f>
        <v>100</v>
      </c>
      <c r="AA8" s="17">
        <f>[4]Janeiro!$F$30</f>
        <v>100</v>
      </c>
      <c r="AB8" s="17">
        <f>[4]Janeiro!$F$31</f>
        <v>100</v>
      </c>
      <c r="AC8" s="17">
        <f>[4]Janeiro!$F$32</f>
        <v>100</v>
      </c>
      <c r="AD8" s="17">
        <f>[4]Janeiro!$F$33</f>
        <v>100</v>
      </c>
      <c r="AE8" s="17">
        <f>[4]Janeiro!$F$34</f>
        <v>100</v>
      </c>
      <c r="AF8" s="17">
        <f>[4]Janeiro!$F$35</f>
        <v>100</v>
      </c>
      <c r="AG8" s="28">
        <f>MAX(B8:AF8)</f>
        <v>100</v>
      </c>
      <c r="AH8" s="31">
        <f t="shared" ref="AH8" si="2">AVERAGE(B8:AF8)</f>
        <v>99.161290322580641</v>
      </c>
    </row>
    <row r="9" spans="1:35" ht="17.100000000000001" customHeight="1" x14ac:dyDescent="0.2">
      <c r="A9" s="15" t="s">
        <v>48</v>
      </c>
      <c r="B9" s="17">
        <f>[5]Janeiro!$F$5</f>
        <v>91</v>
      </c>
      <c r="C9" s="17">
        <f>[5]Janeiro!$F$6</f>
        <v>88</v>
      </c>
      <c r="D9" s="17">
        <f>[5]Janeiro!$F$7</f>
        <v>92</v>
      </c>
      <c r="E9" s="17">
        <f>[5]Janeiro!$F$8</f>
        <v>90</v>
      </c>
      <c r="F9" s="17">
        <f>[5]Janeiro!$F$9</f>
        <v>88</v>
      </c>
      <c r="G9" s="17">
        <f>[5]Janeiro!$F$10</f>
        <v>92</v>
      </c>
      <c r="H9" s="17">
        <f>[5]Janeiro!$F$11</f>
        <v>93</v>
      </c>
      <c r="I9" s="17">
        <f>[5]Janeiro!$F$12</f>
        <v>90</v>
      </c>
      <c r="J9" s="17">
        <f>[5]Janeiro!$F$13</f>
        <v>82</v>
      </c>
      <c r="K9" s="17">
        <f>[5]Janeiro!$F$14</f>
        <v>84</v>
      </c>
      <c r="L9" s="17">
        <f>[5]Janeiro!$F$15</f>
        <v>90</v>
      </c>
      <c r="M9" s="17">
        <f>[5]Janeiro!$F$16</f>
        <v>94</v>
      </c>
      <c r="N9" s="17">
        <f>[5]Janeiro!$F$17</f>
        <v>94</v>
      </c>
      <c r="O9" s="17">
        <f>[5]Janeiro!$F$18</f>
        <v>94</v>
      </c>
      <c r="P9" s="17">
        <f>[5]Janeiro!$F$19</f>
        <v>91</v>
      </c>
      <c r="Q9" s="17">
        <f>[5]Janeiro!$F$20</f>
        <v>92</v>
      </c>
      <c r="R9" s="17">
        <f>[5]Janeiro!$F$21</f>
        <v>92</v>
      </c>
      <c r="S9" s="17">
        <f>[5]Janeiro!$F$22</f>
        <v>93</v>
      </c>
      <c r="T9" s="17">
        <f>[5]Janeiro!$F$23</f>
        <v>94</v>
      </c>
      <c r="U9" s="17" t="str">
        <f>[5]Janeiro!$F$24</f>
        <v>*</v>
      </c>
      <c r="V9" s="17" t="str">
        <f>[5]Janeiro!$F$25</f>
        <v>*</v>
      </c>
      <c r="W9" s="17" t="str">
        <f>[5]Janeiro!$F$26</f>
        <v>*</v>
      </c>
      <c r="X9" s="17" t="str">
        <f>[5]Janeiro!$F$27</f>
        <v>*</v>
      </c>
      <c r="Y9" s="17" t="str">
        <f>[5]Janeiro!$F$28</f>
        <v>*</v>
      </c>
      <c r="Z9" s="17" t="str">
        <f>[5]Janeiro!$F$29</f>
        <v>*</v>
      </c>
      <c r="AA9" s="17" t="str">
        <f>[5]Janeiro!$F$30</f>
        <v>*</v>
      </c>
      <c r="AB9" s="17" t="str">
        <f>[5]Janeiro!$F$31</f>
        <v>*</v>
      </c>
      <c r="AC9" s="17" t="str">
        <f>[5]Janeiro!$F$32</f>
        <v>*</v>
      </c>
      <c r="AD9" s="17">
        <f>[5]Janeiro!$F$33</f>
        <v>71</v>
      </c>
      <c r="AE9" s="17">
        <f>[5]Janeiro!$F$34</f>
        <v>33</v>
      </c>
      <c r="AF9" s="17">
        <f>[5]Janeiro!$F$35</f>
        <v>85</v>
      </c>
      <c r="AG9" s="28">
        <f>MAX(B9:AF9)</f>
        <v>94</v>
      </c>
      <c r="AH9" s="31">
        <f t="shared" ref="AH9" si="3">AVERAGE(B9:AF9)</f>
        <v>86.954545454545453</v>
      </c>
    </row>
    <row r="10" spans="1:35" ht="17.100000000000001" customHeight="1" x14ac:dyDescent="0.2">
      <c r="A10" s="15" t="s">
        <v>2</v>
      </c>
      <c r="B10" s="17">
        <f>[6]Janeiro!$F$5</f>
        <v>91</v>
      </c>
      <c r="C10" s="17">
        <f>[6]Janeiro!$F$6</f>
        <v>96</v>
      </c>
      <c r="D10" s="17">
        <f>[6]Janeiro!$F$7</f>
        <v>96</v>
      </c>
      <c r="E10" s="17">
        <f>[6]Janeiro!$F$8</f>
        <v>94</v>
      </c>
      <c r="F10" s="17">
        <f>[6]Janeiro!$F$9</f>
        <v>93</v>
      </c>
      <c r="G10" s="17">
        <f>[6]Janeiro!$F$10</f>
        <v>91</v>
      </c>
      <c r="H10" s="17">
        <f>[6]Janeiro!$F$11</f>
        <v>88</v>
      </c>
      <c r="I10" s="17">
        <f>[6]Janeiro!$F$12</f>
        <v>84</v>
      </c>
      <c r="J10" s="17">
        <f>[6]Janeiro!$F$13</f>
        <v>88</v>
      </c>
      <c r="K10" s="17">
        <f>[6]Janeiro!$F$14</f>
        <v>85</v>
      </c>
      <c r="L10" s="17">
        <f>[6]Janeiro!$F$15</f>
        <v>82</v>
      </c>
      <c r="M10" s="17">
        <f>[6]Janeiro!$F$16</f>
        <v>95</v>
      </c>
      <c r="N10" s="17">
        <f>[6]Janeiro!$F$17</f>
        <v>95</v>
      </c>
      <c r="O10" s="17">
        <f>[6]Janeiro!$F$18</f>
        <v>94</v>
      </c>
      <c r="P10" s="17">
        <f>[6]Janeiro!$F$19</f>
        <v>93</v>
      </c>
      <c r="Q10" s="17">
        <f>[6]Janeiro!$F$20</f>
        <v>95</v>
      </c>
      <c r="R10" s="17">
        <f>[6]Janeiro!$F$21</f>
        <v>95</v>
      </c>
      <c r="S10" s="17">
        <f>[6]Janeiro!$F$22</f>
        <v>93</v>
      </c>
      <c r="T10" s="17">
        <f>[6]Janeiro!$F$23</f>
        <v>96</v>
      </c>
      <c r="U10" s="17">
        <f>[6]Janeiro!$F$24</f>
        <v>93</v>
      </c>
      <c r="V10" s="17">
        <f>[6]Janeiro!$F$25</f>
        <v>96</v>
      </c>
      <c r="W10" s="17">
        <f>[6]Janeiro!$F$26</f>
        <v>94</v>
      </c>
      <c r="X10" s="17">
        <f>[6]Janeiro!$F$27</f>
        <v>94</v>
      </c>
      <c r="Y10" s="17">
        <f>[6]Janeiro!$F$28</f>
        <v>90</v>
      </c>
      <c r="Z10" s="17">
        <f>[6]Janeiro!$F$29</f>
        <v>96</v>
      </c>
      <c r="AA10" s="17">
        <f>[6]Janeiro!$F$30</f>
        <v>96</v>
      </c>
      <c r="AB10" s="17">
        <f>[6]Janeiro!$F$31</f>
        <v>95</v>
      </c>
      <c r="AC10" s="17">
        <f>[6]Janeiro!$F$32</f>
        <v>94</v>
      </c>
      <c r="AD10" s="17">
        <f>[6]Janeiro!$F$33</f>
        <v>89</v>
      </c>
      <c r="AE10" s="17">
        <f>[6]Janeiro!$F$34</f>
        <v>91</v>
      </c>
      <c r="AF10" s="17">
        <f>[6]Janeiro!$F$35</f>
        <v>94</v>
      </c>
      <c r="AG10" s="28">
        <f t="shared" ref="AG10:AG16" si="4">MAX(B10:AF10)</f>
        <v>96</v>
      </c>
      <c r="AH10" s="31">
        <f>AVERAGE(B10:AF10)</f>
        <v>92.451612903225808</v>
      </c>
    </row>
    <row r="11" spans="1:35" ht="17.100000000000001" customHeight="1" x14ac:dyDescent="0.2">
      <c r="A11" s="15" t="s">
        <v>3</v>
      </c>
      <c r="B11" s="17">
        <f>[7]Janeiro!$F$5</f>
        <v>94</v>
      </c>
      <c r="C11" s="17">
        <f>[7]Janeiro!$F$6</f>
        <v>96</v>
      </c>
      <c r="D11" s="17">
        <f>[7]Janeiro!$F$7</f>
        <v>97</v>
      </c>
      <c r="E11" s="17">
        <f>[7]Janeiro!$F$8</f>
        <v>94</v>
      </c>
      <c r="F11" s="17">
        <f>[7]Janeiro!$F$9</f>
        <v>95</v>
      </c>
      <c r="G11" s="17">
        <f>[7]Janeiro!$F$10</f>
        <v>93</v>
      </c>
      <c r="H11" s="17">
        <f>[7]Janeiro!$F$11</f>
        <v>93</v>
      </c>
      <c r="I11" s="17">
        <f>[7]Janeiro!$F$12</f>
        <v>90</v>
      </c>
      <c r="J11" s="17">
        <f>[7]Janeiro!$F$13</f>
        <v>87</v>
      </c>
      <c r="K11" s="17">
        <f>[7]Janeiro!$F$14</f>
        <v>95</v>
      </c>
      <c r="L11" s="17">
        <f>[7]Janeiro!$F$15</f>
        <v>96</v>
      </c>
      <c r="M11" s="17">
        <f>[7]Janeiro!$F$16</f>
        <v>97</v>
      </c>
      <c r="N11" s="17">
        <f>[7]Janeiro!$F$17</f>
        <v>97</v>
      </c>
      <c r="O11" s="17">
        <f>[7]Janeiro!$F$18</f>
        <v>96</v>
      </c>
      <c r="P11" s="17">
        <f>[7]Janeiro!$F$19</f>
        <v>95</v>
      </c>
      <c r="Q11" s="17">
        <f>[7]Janeiro!$F$20</f>
        <v>97</v>
      </c>
      <c r="R11" s="17">
        <f>[7]Janeiro!$F$21</f>
        <v>97</v>
      </c>
      <c r="S11" s="17">
        <f>[7]Janeiro!$F$22</f>
        <v>97</v>
      </c>
      <c r="T11" s="17">
        <f>[7]Janeiro!$F$23</f>
        <v>97</v>
      </c>
      <c r="U11" s="17">
        <f>[7]Janeiro!$F$24</f>
        <v>98</v>
      </c>
      <c r="V11" s="17">
        <f>[7]Janeiro!$F$25</f>
        <v>98</v>
      </c>
      <c r="W11" s="17">
        <f>[7]Janeiro!$F$26</f>
        <v>96</v>
      </c>
      <c r="X11" s="17">
        <f>[7]Janeiro!$F$27</f>
        <v>97</v>
      </c>
      <c r="Y11" s="17">
        <f>[7]Janeiro!$F$28</f>
        <v>96</v>
      </c>
      <c r="Z11" s="17">
        <f>[7]Janeiro!$F$29</f>
        <v>97</v>
      </c>
      <c r="AA11" s="17">
        <f>[7]Janeiro!$F$30</f>
        <v>97</v>
      </c>
      <c r="AB11" s="17">
        <f>[7]Janeiro!$F$31</f>
        <v>97</v>
      </c>
      <c r="AC11" s="17">
        <f>[7]Janeiro!$F$32</f>
        <v>97</v>
      </c>
      <c r="AD11" s="17">
        <f>[7]Janeiro!$F$33</f>
        <v>95</v>
      </c>
      <c r="AE11" s="17">
        <f>[7]Janeiro!$F$34</f>
        <v>95</v>
      </c>
      <c r="AF11" s="17">
        <f>[7]Janeiro!$F$35</f>
        <v>95</v>
      </c>
      <c r="AG11" s="28">
        <f t="shared" si="4"/>
        <v>98</v>
      </c>
      <c r="AH11" s="31">
        <f>AVERAGE(B11:AF11)</f>
        <v>95.516129032258064</v>
      </c>
    </row>
    <row r="12" spans="1:35" ht="17.100000000000001" customHeight="1" x14ac:dyDescent="0.2">
      <c r="A12" s="15" t="s">
        <v>4</v>
      </c>
      <c r="B12" s="17">
        <f>[8]Janeiro!$F$5</f>
        <v>86</v>
      </c>
      <c r="C12" s="17" t="str">
        <f>[8]Janeiro!$F$6</f>
        <v>*</v>
      </c>
      <c r="D12" s="17">
        <f>[8]Janeiro!$F$7</f>
        <v>78</v>
      </c>
      <c r="E12" s="17" t="str">
        <f>[8]Janeiro!$F$8</f>
        <v>*</v>
      </c>
      <c r="F12" s="17" t="str">
        <f>[8]Janeiro!$F$9</f>
        <v>*</v>
      </c>
      <c r="G12" s="17" t="str">
        <f>[8]Janeiro!$F$10</f>
        <v>*</v>
      </c>
      <c r="H12" s="17" t="str">
        <f>[8]Janeiro!$F$11</f>
        <v>*</v>
      </c>
      <c r="I12" s="17" t="str">
        <f>[8]Janeiro!$F$12</f>
        <v>*</v>
      </c>
      <c r="J12" s="17" t="str">
        <f>[8]Janeiro!$F$13</f>
        <v>*</v>
      </c>
      <c r="K12" s="17" t="str">
        <f>[8]Janeiro!$F$14</f>
        <v>*</v>
      </c>
      <c r="L12" s="17">
        <f>[8]Janeiro!$F$15</f>
        <v>90</v>
      </c>
      <c r="M12" s="17" t="str">
        <f>[8]Janeiro!$F$16</f>
        <v>*</v>
      </c>
      <c r="N12" s="17" t="str">
        <f>[8]Janeiro!$F$17</f>
        <v>*</v>
      </c>
      <c r="O12" s="17" t="str">
        <f>[8]Janeiro!$F$18</f>
        <v>*</v>
      </c>
      <c r="P12" s="17">
        <f>[8]Janeiro!$F$19</f>
        <v>92</v>
      </c>
      <c r="Q12" s="17">
        <f>[8]Janeiro!$F$20</f>
        <v>92</v>
      </c>
      <c r="R12" s="17">
        <f>[8]Janeiro!$F$21</f>
        <v>95</v>
      </c>
      <c r="S12" s="17">
        <f>[8]Janeiro!$F$22</f>
        <v>95</v>
      </c>
      <c r="T12" s="17">
        <f>[8]Janeiro!$F$23</f>
        <v>94</v>
      </c>
      <c r="U12" s="17">
        <f>[8]Janeiro!$F$24</f>
        <v>95</v>
      </c>
      <c r="V12" s="17">
        <f>[8]Janeiro!$F$25</f>
        <v>95</v>
      </c>
      <c r="W12" s="17">
        <f>[8]Janeiro!$F$26</f>
        <v>94</v>
      </c>
      <c r="X12" s="17">
        <f>[8]Janeiro!$F$27</f>
        <v>94</v>
      </c>
      <c r="Y12" s="17">
        <f>[8]Janeiro!$F$28</f>
        <v>94</v>
      </c>
      <c r="Z12" s="17">
        <f>[8]Janeiro!$F$29</f>
        <v>94</v>
      </c>
      <c r="AA12" s="17">
        <f>[8]Janeiro!$F$30</f>
        <v>94</v>
      </c>
      <c r="AB12" s="17">
        <f>[8]Janeiro!$F$31</f>
        <v>95</v>
      </c>
      <c r="AC12" s="17">
        <f>[8]Janeiro!$F$32</f>
        <v>95</v>
      </c>
      <c r="AD12" s="17">
        <f>[8]Janeiro!$F$33</f>
        <v>95</v>
      </c>
      <c r="AE12" s="17">
        <f>[8]Janeiro!$F$34</f>
        <v>95</v>
      </c>
      <c r="AF12" s="17">
        <f>[8]Janeiro!$F$35</f>
        <v>95</v>
      </c>
      <c r="AG12" s="28">
        <f>MAX(B12:AF12)</f>
        <v>95</v>
      </c>
      <c r="AH12" s="31">
        <f t="shared" si="1"/>
        <v>92.85</v>
      </c>
    </row>
    <row r="13" spans="1:35" ht="17.100000000000001" customHeight="1" x14ac:dyDescent="0.2">
      <c r="A13" s="15" t="s">
        <v>5</v>
      </c>
      <c r="B13" s="17">
        <f>[9]Janeiro!$F$5</f>
        <v>90</v>
      </c>
      <c r="C13" s="17">
        <f>[9]Janeiro!$F$6</f>
        <v>89</v>
      </c>
      <c r="D13" s="17">
        <f>[9]Janeiro!$F$7</f>
        <v>92</v>
      </c>
      <c r="E13" s="17">
        <f>[9]Janeiro!$F$8</f>
        <v>91</v>
      </c>
      <c r="F13" s="17">
        <f>[9]Janeiro!$F$9</f>
        <v>87</v>
      </c>
      <c r="G13" s="17">
        <f>[9]Janeiro!$F$10</f>
        <v>84</v>
      </c>
      <c r="H13" s="17">
        <f>[9]Janeiro!$F$11</f>
        <v>80</v>
      </c>
      <c r="I13" s="17">
        <f>[9]Janeiro!$F$12</f>
        <v>79</v>
      </c>
      <c r="J13" s="17">
        <f>[9]Janeiro!$F$13</f>
        <v>73</v>
      </c>
      <c r="K13" s="17">
        <f>[9]Janeiro!$F$14</f>
        <v>77</v>
      </c>
      <c r="L13" s="17">
        <f>[9]Janeiro!$F$15</f>
        <v>84</v>
      </c>
      <c r="M13" s="17">
        <f>[9]Janeiro!$F$16</f>
        <v>94</v>
      </c>
      <c r="N13" s="17">
        <f>[9]Janeiro!$F$17</f>
        <v>92</v>
      </c>
      <c r="O13" s="17">
        <f>[9]Janeiro!$F$18</f>
        <v>81</v>
      </c>
      <c r="P13" s="17">
        <f>[9]Janeiro!$F$19</f>
        <v>86</v>
      </c>
      <c r="Q13" s="17">
        <f>[9]Janeiro!$F$20</f>
        <v>83</v>
      </c>
      <c r="R13" s="17">
        <f>[9]Janeiro!$F$21</f>
        <v>93</v>
      </c>
      <c r="S13" s="17">
        <f>[9]Janeiro!$F$22</f>
        <v>92</v>
      </c>
      <c r="T13" s="17">
        <f>[9]Janeiro!$F$23</f>
        <v>91</v>
      </c>
      <c r="U13" s="17">
        <f>[9]Janeiro!$F$24</f>
        <v>92</v>
      </c>
      <c r="V13" s="17">
        <f>[9]Janeiro!$F$25</f>
        <v>94</v>
      </c>
      <c r="W13" s="17">
        <f>[9]Janeiro!$F$26</f>
        <v>92</v>
      </c>
      <c r="X13" s="17">
        <f>[9]Janeiro!$F$27</f>
        <v>92</v>
      </c>
      <c r="Y13" s="17">
        <f>[9]Janeiro!$F$28</f>
        <v>92</v>
      </c>
      <c r="Z13" s="17">
        <f>[9]Janeiro!$F$29</f>
        <v>92</v>
      </c>
      <c r="AA13" s="17">
        <f>[9]Janeiro!$F$30</f>
        <v>94</v>
      </c>
      <c r="AB13" s="17">
        <f>[9]Janeiro!$F$31</f>
        <v>89</v>
      </c>
      <c r="AC13" s="17">
        <f>[9]Janeiro!$F$32</f>
        <v>86</v>
      </c>
      <c r="AD13" s="17">
        <f>[9]Janeiro!$F$33</f>
        <v>89</v>
      </c>
      <c r="AE13" s="17">
        <f>[9]Janeiro!$F$34</f>
        <v>91</v>
      </c>
      <c r="AF13" s="17">
        <f>[9]Janeiro!$F$35</f>
        <v>86</v>
      </c>
      <c r="AG13" s="28">
        <f t="shared" si="4"/>
        <v>94</v>
      </c>
      <c r="AH13" s="31">
        <f t="shared" si="1"/>
        <v>87.967741935483872</v>
      </c>
      <c r="AI13" s="42" t="s">
        <v>54</v>
      </c>
    </row>
    <row r="14" spans="1:35" ht="17.100000000000001" customHeight="1" x14ac:dyDescent="0.2">
      <c r="A14" s="15" t="s">
        <v>50</v>
      </c>
      <c r="B14" s="17">
        <f>[10]Janeiro!$F$5</f>
        <v>92</v>
      </c>
      <c r="C14" s="17">
        <f>[10]Janeiro!$F$6</f>
        <v>95</v>
      </c>
      <c r="D14" s="17">
        <f>[10]Janeiro!$F$7</f>
        <v>94</v>
      </c>
      <c r="E14" s="17">
        <f>[10]Janeiro!$F$8</f>
        <v>96</v>
      </c>
      <c r="F14" s="17">
        <f>[10]Janeiro!$F$9</f>
        <v>95</v>
      </c>
      <c r="G14" s="17">
        <f>[10]Janeiro!$F$10</f>
        <v>95</v>
      </c>
      <c r="H14" s="17">
        <f>[10]Janeiro!$F$11</f>
        <v>95</v>
      </c>
      <c r="I14" s="17">
        <f>[10]Janeiro!$F$12</f>
        <v>92</v>
      </c>
      <c r="J14" s="17">
        <f>[10]Janeiro!$F$13</f>
        <v>92</v>
      </c>
      <c r="K14" s="17">
        <f>[10]Janeiro!$F$14</f>
        <v>94</v>
      </c>
      <c r="L14" s="17">
        <f>[10]Janeiro!$F$15</f>
        <v>90</v>
      </c>
      <c r="M14" s="17">
        <f>[10]Janeiro!$F$16</f>
        <v>95</v>
      </c>
      <c r="N14" s="17">
        <f>[10]Janeiro!$F$17</f>
        <v>96</v>
      </c>
      <c r="O14" s="17">
        <f>[10]Janeiro!$F$18</f>
        <v>96</v>
      </c>
      <c r="P14" s="17">
        <f>[10]Janeiro!$F$19</f>
        <v>95</v>
      </c>
      <c r="Q14" s="17">
        <f>[10]Janeiro!$F$20</f>
        <v>94</v>
      </c>
      <c r="R14" s="17">
        <f>[10]Janeiro!$F$21</f>
        <v>96</v>
      </c>
      <c r="S14" s="17">
        <f>[10]Janeiro!$F$22</f>
        <v>94</v>
      </c>
      <c r="T14" s="17">
        <f>[10]Janeiro!$F$23</f>
        <v>95</v>
      </c>
      <c r="U14" s="17">
        <f>[10]Janeiro!$F$24</f>
        <v>95</v>
      </c>
      <c r="V14" s="17">
        <f>[10]Janeiro!$F$25</f>
        <v>95</v>
      </c>
      <c r="W14" s="17">
        <f>[10]Janeiro!$F$26</f>
        <v>95</v>
      </c>
      <c r="X14" s="17">
        <f>[10]Janeiro!$F$27</f>
        <v>96</v>
      </c>
      <c r="Y14" s="17">
        <f>[10]Janeiro!$F$28</f>
        <v>96</v>
      </c>
      <c r="Z14" s="17">
        <f>[10]Janeiro!$F$29</f>
        <v>94</v>
      </c>
      <c r="AA14" s="17">
        <f>[10]Janeiro!$F$30</f>
        <v>95</v>
      </c>
      <c r="AB14" s="17">
        <f>[10]Janeiro!$F$31</f>
        <v>96</v>
      </c>
      <c r="AC14" s="17">
        <f>[10]Janeiro!$F$32</f>
        <v>96</v>
      </c>
      <c r="AD14" s="17">
        <f>[10]Janeiro!$F$33</f>
        <v>96</v>
      </c>
      <c r="AE14" s="17">
        <f>[10]Janeiro!$F$34</f>
        <v>96</v>
      </c>
      <c r="AF14" s="17">
        <f>[10]Janeiro!$F$35</f>
        <v>96</v>
      </c>
      <c r="AG14" s="28">
        <f t="shared" ref="AG14" si="5">MAX(B14:AF14)</f>
        <v>96</v>
      </c>
      <c r="AH14" s="31">
        <f t="shared" ref="AH14" si="6">AVERAGE(B14:AF14)</f>
        <v>94.741935483870961</v>
      </c>
    </row>
    <row r="15" spans="1:35" ht="17.100000000000001" customHeight="1" x14ac:dyDescent="0.2">
      <c r="A15" s="15" t="s">
        <v>6</v>
      </c>
      <c r="B15" s="17">
        <f>[11]Janeiro!$F$5</f>
        <v>95</v>
      </c>
      <c r="C15" s="17">
        <f>[11]Janeiro!$F$6</f>
        <v>95</v>
      </c>
      <c r="D15" s="17">
        <f>[11]Janeiro!$F$7</f>
        <v>95</v>
      </c>
      <c r="E15" s="17">
        <f>[11]Janeiro!$F$8</f>
        <v>96</v>
      </c>
      <c r="F15" s="17">
        <f>[11]Janeiro!$F$9</f>
        <v>95</v>
      </c>
      <c r="G15" s="17">
        <f>[11]Janeiro!$F$10</f>
        <v>96</v>
      </c>
      <c r="H15" s="17">
        <f>[11]Janeiro!$F$11</f>
        <v>95</v>
      </c>
      <c r="I15" s="17">
        <f>[11]Janeiro!$F$12</f>
        <v>93</v>
      </c>
      <c r="J15" s="17">
        <f>[11]Janeiro!$F$13</f>
        <v>92</v>
      </c>
      <c r="K15" s="17">
        <f>[11]Janeiro!$F$14</f>
        <v>96</v>
      </c>
      <c r="L15" s="17">
        <f>[11]Janeiro!$F$15</f>
        <v>95</v>
      </c>
      <c r="M15" s="17">
        <f>[11]Janeiro!$F$16</f>
        <v>94</v>
      </c>
      <c r="N15" s="17">
        <f>[11]Janeiro!$F$17</f>
        <v>95</v>
      </c>
      <c r="O15" s="17">
        <f>[11]Janeiro!$F$18</f>
        <v>95</v>
      </c>
      <c r="P15" s="17">
        <f>[11]Janeiro!$F$19</f>
        <v>94</v>
      </c>
      <c r="Q15" s="17">
        <f>[11]Janeiro!$F$20</f>
        <v>95</v>
      </c>
      <c r="R15" s="17">
        <f>[11]Janeiro!$F$21</f>
        <v>95</v>
      </c>
      <c r="S15" s="17">
        <f>[11]Janeiro!$F$22</f>
        <v>93</v>
      </c>
      <c r="T15" s="17">
        <f>[11]Janeiro!$F$23</f>
        <v>94</v>
      </c>
      <c r="U15" s="17">
        <f>[11]Janeiro!$F$24</f>
        <v>95</v>
      </c>
      <c r="V15" s="17">
        <f>[11]Janeiro!$F$25</f>
        <v>96</v>
      </c>
      <c r="W15" s="17">
        <f>[11]Janeiro!$F$26</f>
        <v>95</v>
      </c>
      <c r="X15" s="17">
        <f>[11]Janeiro!$F$27</f>
        <v>95</v>
      </c>
      <c r="Y15" s="17">
        <f>[11]Janeiro!$F$28</f>
        <v>95</v>
      </c>
      <c r="Z15" s="17">
        <f>[11]Janeiro!$F$29</f>
        <v>95</v>
      </c>
      <c r="AA15" s="17">
        <f>[11]Janeiro!$F$30</f>
        <v>95</v>
      </c>
      <c r="AB15" s="17">
        <f>[11]Janeiro!$F$31</f>
        <v>95</v>
      </c>
      <c r="AC15" s="17">
        <f>[11]Janeiro!$F$32</f>
        <v>95</v>
      </c>
      <c r="AD15" s="17">
        <f>[11]Janeiro!$F$33</f>
        <v>95</v>
      </c>
      <c r="AE15" s="17">
        <f>[11]Janeiro!$F$34</f>
        <v>95</v>
      </c>
      <c r="AF15" s="17">
        <f>[11]Janeiro!$F$35</f>
        <v>95</v>
      </c>
      <c r="AG15" s="28">
        <f t="shared" si="4"/>
        <v>96</v>
      </c>
      <c r="AH15" s="31">
        <f t="shared" si="1"/>
        <v>94.806451612903231</v>
      </c>
    </row>
    <row r="16" spans="1:35" ht="17.100000000000001" customHeight="1" x14ac:dyDescent="0.2">
      <c r="A16" s="15" t="s">
        <v>7</v>
      </c>
      <c r="B16" s="17">
        <f>[12]Janeiro!$F$5</f>
        <v>97</v>
      </c>
      <c r="C16" s="17">
        <f>[12]Janeiro!$F$6</f>
        <v>95</v>
      </c>
      <c r="D16" s="17">
        <f>[12]Janeiro!$F$7</f>
        <v>96</v>
      </c>
      <c r="E16" s="17">
        <f>[12]Janeiro!$F$8</f>
        <v>96</v>
      </c>
      <c r="F16" s="17">
        <f>[12]Janeiro!$F$9</f>
        <v>95</v>
      </c>
      <c r="G16" s="17">
        <f>[12]Janeiro!$F$10</f>
        <v>90</v>
      </c>
      <c r="H16" s="17">
        <f>[12]Janeiro!$F$11</f>
        <v>96</v>
      </c>
      <c r="I16" s="17">
        <f>[12]Janeiro!$F$12</f>
        <v>89</v>
      </c>
      <c r="J16" s="17">
        <f>[12]Janeiro!$F$13</f>
        <v>87</v>
      </c>
      <c r="K16" s="17">
        <f>[12]Janeiro!$F$14</f>
        <v>95</v>
      </c>
      <c r="L16" s="17">
        <f>[12]Janeiro!$F$15</f>
        <v>86</v>
      </c>
      <c r="M16" s="17">
        <f>[12]Janeiro!$F$16</f>
        <v>91</v>
      </c>
      <c r="N16" s="17">
        <f>[12]Janeiro!$F$17</f>
        <v>97</v>
      </c>
      <c r="O16" s="17">
        <f>[12]Janeiro!$F$18</f>
        <v>89</v>
      </c>
      <c r="P16" s="17">
        <f>[12]Janeiro!$F$19</f>
        <v>84</v>
      </c>
      <c r="Q16" s="17">
        <f>[12]Janeiro!$F$20</f>
        <v>97</v>
      </c>
      <c r="R16" s="17">
        <f>[12]Janeiro!$F$21</f>
        <v>97</v>
      </c>
      <c r="S16" s="17">
        <f>[12]Janeiro!$F$22</f>
        <v>94</v>
      </c>
      <c r="T16" s="17">
        <f>[12]Janeiro!$F$23</f>
        <v>93</v>
      </c>
      <c r="U16" s="17">
        <f>[12]Janeiro!$F$24</f>
        <v>95</v>
      </c>
      <c r="V16" s="17">
        <f>[12]Janeiro!$F$25</f>
        <v>96</v>
      </c>
      <c r="W16" s="17">
        <f>[12]Janeiro!$F$26</f>
        <v>98</v>
      </c>
      <c r="X16" s="17">
        <f>[12]Janeiro!$F$27</f>
        <v>96</v>
      </c>
      <c r="Y16" s="17">
        <f>[12]Janeiro!$F$28</f>
        <v>96</v>
      </c>
      <c r="Z16" s="17">
        <f>[12]Janeiro!$F$29</f>
        <v>95</v>
      </c>
      <c r="AA16" s="17">
        <f>[12]Janeiro!$F$30</f>
        <v>100</v>
      </c>
      <c r="AB16" s="17">
        <f>[12]Janeiro!$F$31</f>
        <v>90</v>
      </c>
      <c r="AC16" s="17">
        <f>[12]Janeiro!$F$32</f>
        <v>82</v>
      </c>
      <c r="AD16" s="17">
        <f>[12]Janeiro!$F$33</f>
        <v>97</v>
      </c>
      <c r="AE16" s="17">
        <f>[12]Janeiro!$F$34</f>
        <v>96</v>
      </c>
      <c r="AF16" s="17">
        <f>[12]Janeiro!$F$35</f>
        <v>96</v>
      </c>
      <c r="AG16" s="28">
        <f t="shared" si="4"/>
        <v>100</v>
      </c>
      <c r="AH16" s="31">
        <f t="shared" si="1"/>
        <v>93.58064516129032</v>
      </c>
    </row>
    <row r="17" spans="1:36" ht="17.100000000000001" customHeight="1" x14ac:dyDescent="0.2">
      <c r="A17" s="15" t="s">
        <v>8</v>
      </c>
      <c r="B17" s="17">
        <f>[13]Janeiro!$F$5</f>
        <v>96</v>
      </c>
      <c r="C17" s="17">
        <f>[13]Janeiro!$F$6</f>
        <v>100</v>
      </c>
      <c r="D17" s="17">
        <f>[13]Janeiro!$F$7</f>
        <v>96</v>
      </c>
      <c r="E17" s="17">
        <f>[13]Janeiro!$F$8</f>
        <v>100</v>
      </c>
      <c r="F17" s="17">
        <f>[13]Janeiro!$F$9</f>
        <v>99</v>
      </c>
      <c r="G17" s="17">
        <f>[13]Janeiro!$F$10</f>
        <v>99</v>
      </c>
      <c r="H17" s="17">
        <f>[13]Janeiro!$F$11</f>
        <v>95</v>
      </c>
      <c r="I17" s="17">
        <f>[13]Janeiro!$F$12</f>
        <v>96</v>
      </c>
      <c r="J17" s="17">
        <f>[13]Janeiro!$F$13</f>
        <v>90</v>
      </c>
      <c r="K17" s="17">
        <f>[13]Janeiro!$F$14</f>
        <v>92</v>
      </c>
      <c r="L17" s="17">
        <f>[13]Janeiro!$F$15</f>
        <v>97</v>
      </c>
      <c r="M17" s="17">
        <f>[13]Janeiro!$F$16</f>
        <v>99</v>
      </c>
      <c r="N17" s="17">
        <f>[13]Janeiro!$F$17</f>
        <v>95</v>
      </c>
      <c r="O17" s="17">
        <f>[13]Janeiro!$F$18</f>
        <v>98</v>
      </c>
      <c r="P17" s="17">
        <f>[13]Janeiro!$F$19</f>
        <v>95</v>
      </c>
      <c r="Q17" s="17">
        <f>[13]Janeiro!$F$20</f>
        <v>96</v>
      </c>
      <c r="R17" s="17">
        <f>[13]Janeiro!$F$21</f>
        <v>99</v>
      </c>
      <c r="S17" s="17">
        <f>[13]Janeiro!$F$22</f>
        <v>94</v>
      </c>
      <c r="T17" s="17">
        <f>[13]Janeiro!$F$23</f>
        <v>92</v>
      </c>
      <c r="U17" s="17">
        <f>[13]Janeiro!$F$24</f>
        <v>92</v>
      </c>
      <c r="V17" s="17">
        <f>[13]Janeiro!$F$25</f>
        <v>97</v>
      </c>
      <c r="W17" s="17">
        <f>[13]Janeiro!$F$26</f>
        <v>96</v>
      </c>
      <c r="X17" s="17">
        <f>[13]Janeiro!$F$27</f>
        <v>96</v>
      </c>
      <c r="Y17" s="17">
        <f>[13]Janeiro!$F$28</f>
        <v>95</v>
      </c>
      <c r="Z17" s="17">
        <f>[13]Janeiro!$F$29</f>
        <v>98</v>
      </c>
      <c r="AA17" s="17">
        <f>[13]Janeiro!$F$30</f>
        <v>100</v>
      </c>
      <c r="AB17" s="17">
        <f>[13]Janeiro!$F$31</f>
        <v>90</v>
      </c>
      <c r="AC17" s="17">
        <f>[13]Janeiro!$F$32</f>
        <v>92</v>
      </c>
      <c r="AD17" s="17">
        <f>[13]Janeiro!$F$33</f>
        <v>95</v>
      </c>
      <c r="AE17" s="17">
        <f>[13]Janeiro!$F$34</f>
        <v>95</v>
      </c>
      <c r="AF17" s="17">
        <f>[13]Janeiro!$F$35</f>
        <v>100</v>
      </c>
      <c r="AG17" s="28">
        <f>MAX(B17:AF17)</f>
        <v>100</v>
      </c>
      <c r="AH17" s="31">
        <f>AVERAGE(B17:AF17)</f>
        <v>95.935483870967744</v>
      </c>
    </row>
    <row r="18" spans="1:36" ht="17.100000000000001" customHeight="1" x14ac:dyDescent="0.2">
      <c r="A18" s="15" t="s">
        <v>9</v>
      </c>
      <c r="B18" s="17">
        <f>[14]Janeiro!$F$5</f>
        <v>92</v>
      </c>
      <c r="C18" s="17">
        <f>[14]Janeiro!$F$6</f>
        <v>92</v>
      </c>
      <c r="D18" s="17">
        <f>[14]Janeiro!$F$7</f>
        <v>95</v>
      </c>
      <c r="E18" s="17">
        <f>[14]Janeiro!$F$8</f>
        <v>92</v>
      </c>
      <c r="F18" s="17">
        <f>[14]Janeiro!$F$9</f>
        <v>92</v>
      </c>
      <c r="G18" s="17">
        <f>[14]Janeiro!$F$10</f>
        <v>94</v>
      </c>
      <c r="H18" s="17">
        <f>[14]Janeiro!$F$11</f>
        <v>95</v>
      </c>
      <c r="I18" s="17">
        <f>[14]Janeiro!$F$12</f>
        <v>85</v>
      </c>
      <c r="J18" s="17">
        <f>[14]Janeiro!$F$13</f>
        <v>87</v>
      </c>
      <c r="K18" s="17">
        <f>[14]Janeiro!$F$14</f>
        <v>91</v>
      </c>
      <c r="L18" s="17">
        <f>[14]Janeiro!$F$15</f>
        <v>89</v>
      </c>
      <c r="M18" s="17">
        <f>[14]Janeiro!$F$16</f>
        <v>89</v>
      </c>
      <c r="N18" s="17">
        <f>[14]Janeiro!$F$17</f>
        <v>90</v>
      </c>
      <c r="O18" s="17">
        <f>[14]Janeiro!$F$18</f>
        <v>81</v>
      </c>
      <c r="P18" s="17">
        <f>[14]Janeiro!$F$19</f>
        <v>85</v>
      </c>
      <c r="Q18" s="17">
        <f>[14]Janeiro!$F$20</f>
        <v>95</v>
      </c>
      <c r="R18" s="17">
        <f>[14]Janeiro!$F$21</f>
        <v>95</v>
      </c>
      <c r="S18" s="17">
        <f>[14]Janeiro!$F$22</f>
        <v>95</v>
      </c>
      <c r="T18" s="17">
        <f>[14]Janeiro!$F$23</f>
        <v>91</v>
      </c>
      <c r="U18" s="17">
        <f>[14]Janeiro!$F$24</f>
        <v>90</v>
      </c>
      <c r="V18" s="17">
        <f>[14]Janeiro!$F$25</f>
        <v>92</v>
      </c>
      <c r="W18" s="17">
        <f>[14]Janeiro!$F$26</f>
        <v>96</v>
      </c>
      <c r="X18" s="17">
        <f>[14]Janeiro!$F$27</f>
        <v>95</v>
      </c>
      <c r="Y18" s="17">
        <f>[14]Janeiro!$F$28</f>
        <v>94</v>
      </c>
      <c r="Z18" s="17">
        <f>[14]Janeiro!$F$29</f>
        <v>96</v>
      </c>
      <c r="AA18" s="17">
        <f>[14]Janeiro!$F$30</f>
        <v>97</v>
      </c>
      <c r="AB18" s="17">
        <f>[14]Janeiro!$F$31</f>
        <v>88</v>
      </c>
      <c r="AC18" s="17">
        <f>[14]Janeiro!$F$32</f>
        <v>82</v>
      </c>
      <c r="AD18" s="17">
        <f>[14]Janeiro!$F$33</f>
        <v>92</v>
      </c>
      <c r="AE18" s="17">
        <f>[14]Janeiro!$F$34</f>
        <v>94</v>
      </c>
      <c r="AF18" s="17">
        <f>[14]Janeiro!$F$35</f>
        <v>94</v>
      </c>
      <c r="AG18" s="28">
        <f>MAX(B18:AF18)</f>
        <v>97</v>
      </c>
      <c r="AH18" s="31">
        <f>AVERAGE(B18:AF18)</f>
        <v>91.451612903225808</v>
      </c>
    </row>
    <row r="19" spans="1:36" ht="17.100000000000001" customHeight="1" x14ac:dyDescent="0.2">
      <c r="A19" s="15" t="s">
        <v>49</v>
      </c>
      <c r="B19" s="17">
        <f>[15]Janeiro!$F$5</f>
        <v>98</v>
      </c>
      <c r="C19" s="17">
        <f>[15]Janeiro!$F$6</f>
        <v>99</v>
      </c>
      <c r="D19" s="17">
        <f>[15]Janeiro!$F$7</f>
        <v>99</v>
      </c>
      <c r="E19" s="17">
        <f>[15]Janeiro!$F$8</f>
        <v>100</v>
      </c>
      <c r="F19" s="17">
        <f>[15]Janeiro!$F$9</f>
        <v>92</v>
      </c>
      <c r="G19" s="17">
        <f>[15]Janeiro!$F$10</f>
        <v>92</v>
      </c>
      <c r="H19" s="17">
        <f>[15]Janeiro!$F$11</f>
        <v>88</v>
      </c>
      <c r="I19" s="17">
        <f>[15]Janeiro!$F$12</f>
        <v>93</v>
      </c>
      <c r="J19" s="17">
        <f>[15]Janeiro!$F$13</f>
        <v>87</v>
      </c>
      <c r="K19" s="17">
        <f>[15]Janeiro!$F$14</f>
        <v>84</v>
      </c>
      <c r="L19" s="17">
        <f>[15]Janeiro!$F$15</f>
        <v>88</v>
      </c>
      <c r="M19" s="17">
        <f>[15]Janeiro!$F$16</f>
        <v>99</v>
      </c>
      <c r="N19" s="17">
        <f>[15]Janeiro!$F$17</f>
        <v>100</v>
      </c>
      <c r="O19" s="17">
        <f>[15]Janeiro!$F$18</f>
        <v>99</v>
      </c>
      <c r="P19" s="17">
        <f>[15]Janeiro!$F$19</f>
        <v>91</v>
      </c>
      <c r="Q19" s="17">
        <f>[15]Janeiro!$F$20</f>
        <v>99</v>
      </c>
      <c r="R19" s="17">
        <f>[15]Janeiro!$F$21</f>
        <v>100</v>
      </c>
      <c r="S19" s="17">
        <f>[15]Janeiro!$F$22</f>
        <v>96</v>
      </c>
      <c r="T19" s="17">
        <f>[15]Janeiro!$F$23</f>
        <v>98</v>
      </c>
      <c r="U19" s="17">
        <f>[15]Janeiro!$F$24</f>
        <v>99</v>
      </c>
      <c r="V19" s="17">
        <f>[15]Janeiro!$F$25</f>
        <v>100</v>
      </c>
      <c r="W19" s="17">
        <f>[15]Janeiro!$F$26</f>
        <v>99</v>
      </c>
      <c r="X19" s="17">
        <f>[15]Janeiro!$F$27</f>
        <v>90</v>
      </c>
      <c r="Y19" s="17">
        <f>[15]Janeiro!$F$28</f>
        <v>90</v>
      </c>
      <c r="Z19" s="17">
        <f>[15]Janeiro!$F$29</f>
        <v>98</v>
      </c>
      <c r="AA19" s="17">
        <f>[15]Janeiro!$F$30</f>
        <v>100</v>
      </c>
      <c r="AB19" s="17">
        <f>[15]Janeiro!$F$31</f>
        <v>98</v>
      </c>
      <c r="AC19" s="17">
        <f>[15]Janeiro!$F$32</f>
        <v>99</v>
      </c>
      <c r="AD19" s="17">
        <f>[15]Janeiro!$F$33</f>
        <v>97</v>
      </c>
      <c r="AE19" s="17">
        <f>[15]Janeiro!$F$34</f>
        <v>100</v>
      </c>
      <c r="AF19" s="17">
        <f>[15]Janeiro!$F$35</f>
        <v>98</v>
      </c>
      <c r="AG19" s="28">
        <f t="shared" ref="AG19" si="7">MAX(B19:AF19)</f>
        <v>100</v>
      </c>
      <c r="AH19" s="31">
        <f t="shared" ref="AH19" si="8">AVERAGE(B19:AF19)</f>
        <v>95.806451612903231</v>
      </c>
      <c r="AJ19" s="23" t="s">
        <v>54</v>
      </c>
    </row>
    <row r="20" spans="1:36" ht="17.100000000000001" customHeight="1" x14ac:dyDescent="0.2">
      <c r="A20" s="15" t="s">
        <v>10</v>
      </c>
      <c r="B20" s="17">
        <f>[16]Janeiro!$F$5</f>
        <v>95</v>
      </c>
      <c r="C20" s="17">
        <f>[16]Janeiro!$F$6</f>
        <v>95</v>
      </c>
      <c r="D20" s="17">
        <f>[16]Janeiro!$F$7</f>
        <v>97</v>
      </c>
      <c r="E20" s="17">
        <f>[16]Janeiro!$F$8</f>
        <v>93</v>
      </c>
      <c r="F20" s="17">
        <f>[16]Janeiro!$F$9</f>
        <v>97</v>
      </c>
      <c r="G20" s="17">
        <f>[16]Janeiro!$F$10</f>
        <v>94</v>
      </c>
      <c r="H20" s="17">
        <f>[16]Janeiro!$F$11</f>
        <v>96</v>
      </c>
      <c r="I20" s="17">
        <f>[16]Janeiro!$F$12</f>
        <v>94</v>
      </c>
      <c r="J20" s="17">
        <f>[16]Janeiro!$F$13</f>
        <v>85</v>
      </c>
      <c r="K20" s="17">
        <f>[16]Janeiro!$F$14</f>
        <v>88</v>
      </c>
      <c r="L20" s="17">
        <f>[16]Janeiro!$F$15</f>
        <v>92</v>
      </c>
      <c r="M20" s="17">
        <f>[16]Janeiro!$F$16</f>
        <v>94</v>
      </c>
      <c r="N20" s="17">
        <f>[16]Janeiro!$F$17</f>
        <v>95</v>
      </c>
      <c r="O20" s="17">
        <f>[16]Janeiro!$F$18</f>
        <v>94</v>
      </c>
      <c r="P20" s="17">
        <f>[16]Janeiro!$F$19</f>
        <v>92</v>
      </c>
      <c r="Q20" s="17">
        <f>[16]Janeiro!$F$20</f>
        <v>93</v>
      </c>
      <c r="R20" s="17">
        <f>[16]Janeiro!$F$21</f>
        <v>97</v>
      </c>
      <c r="S20" s="17">
        <f>[16]Janeiro!$F$22</f>
        <v>94</v>
      </c>
      <c r="T20" s="17">
        <f>[16]Janeiro!$F$23</f>
        <v>90</v>
      </c>
      <c r="U20" s="17">
        <f>[16]Janeiro!$F$24</f>
        <v>96</v>
      </c>
      <c r="V20" s="17">
        <f>[16]Janeiro!$F$25</f>
        <v>95</v>
      </c>
      <c r="W20" s="17">
        <f>[16]Janeiro!$F$26</f>
        <v>96</v>
      </c>
      <c r="X20" s="17">
        <f>[16]Janeiro!$F$27</f>
        <v>97</v>
      </c>
      <c r="Y20" s="17">
        <f>[16]Janeiro!$F$28</f>
        <v>93</v>
      </c>
      <c r="Z20" s="17">
        <f>[16]Janeiro!$F$29</f>
        <v>97</v>
      </c>
      <c r="AA20" s="17">
        <f>[16]Janeiro!$F$30</f>
        <v>97</v>
      </c>
      <c r="AB20" s="17">
        <f>[16]Janeiro!$F$31</f>
        <v>90</v>
      </c>
      <c r="AC20" s="17">
        <f>[16]Janeiro!$F$32</f>
        <v>90</v>
      </c>
      <c r="AD20" s="17">
        <f>[16]Janeiro!$F$33</f>
        <v>94</v>
      </c>
      <c r="AE20" s="17">
        <f>[16]Janeiro!$F$34</f>
        <v>91</v>
      </c>
      <c r="AF20" s="17">
        <f>[16]Janeiro!$F$35</f>
        <v>96</v>
      </c>
      <c r="AG20" s="28">
        <f t="shared" ref="AG20:AG29" si="9">MAX(B20:AF20)</f>
        <v>97</v>
      </c>
      <c r="AH20" s="31">
        <f t="shared" ref="AH20:AH30" si="10">AVERAGE(B20:AF20)</f>
        <v>93.774193548387103</v>
      </c>
    </row>
    <row r="21" spans="1:36" ht="17.100000000000001" customHeight="1" x14ac:dyDescent="0.2">
      <c r="A21" s="15" t="s">
        <v>11</v>
      </c>
      <c r="B21" s="17">
        <f>[17]Janeiro!$F$5</f>
        <v>95</v>
      </c>
      <c r="C21" s="17">
        <f>[17]Janeiro!$F$6</f>
        <v>95</v>
      </c>
      <c r="D21" s="17">
        <f>[17]Janeiro!$F$7</f>
        <v>95</v>
      </c>
      <c r="E21" s="17">
        <f>[17]Janeiro!$F$8</f>
        <v>95</v>
      </c>
      <c r="F21" s="17">
        <f>[17]Janeiro!$F$9</f>
        <v>94</v>
      </c>
      <c r="G21" s="17">
        <f>[17]Janeiro!$F$10</f>
        <v>89</v>
      </c>
      <c r="H21" s="17">
        <f>[17]Janeiro!$F$11</f>
        <v>94</v>
      </c>
      <c r="I21" s="17">
        <f>[17]Janeiro!$F$12</f>
        <v>92</v>
      </c>
      <c r="J21" s="17">
        <f>[17]Janeiro!$F$13</f>
        <v>90</v>
      </c>
      <c r="K21" s="17">
        <f>[17]Janeiro!$F$14</f>
        <v>93</v>
      </c>
      <c r="L21" s="17">
        <f>[17]Janeiro!$F$15</f>
        <v>90</v>
      </c>
      <c r="M21" s="17">
        <f>[17]Janeiro!$F$16</f>
        <v>89</v>
      </c>
      <c r="N21" s="17">
        <f>[17]Janeiro!$F$17</f>
        <v>95</v>
      </c>
      <c r="O21" s="17">
        <f>[17]Janeiro!$F$18</f>
        <v>92</v>
      </c>
      <c r="P21" s="17">
        <f>[17]Janeiro!$F$19</f>
        <v>91</v>
      </c>
      <c r="Q21" s="17">
        <f>[17]Janeiro!$F$20</f>
        <v>95</v>
      </c>
      <c r="R21" s="17">
        <f>[17]Janeiro!$F$21</f>
        <v>95</v>
      </c>
      <c r="S21" s="17">
        <f>[17]Janeiro!$F$22</f>
        <v>95</v>
      </c>
      <c r="T21" s="17">
        <f>[17]Janeiro!$F$23</f>
        <v>94</v>
      </c>
      <c r="U21" s="17">
        <f>[17]Janeiro!$F$24</f>
        <v>94</v>
      </c>
      <c r="V21" s="17">
        <f>[17]Janeiro!$F$25</f>
        <v>93</v>
      </c>
      <c r="W21" s="17">
        <f>[17]Janeiro!$F$26</f>
        <v>95</v>
      </c>
      <c r="X21" s="17">
        <f>[17]Janeiro!$F$27</f>
        <v>94</v>
      </c>
      <c r="Y21" s="17">
        <f>[17]Janeiro!$F$28</f>
        <v>94</v>
      </c>
      <c r="Z21" s="17">
        <f>[17]Janeiro!$F$29</f>
        <v>94</v>
      </c>
      <c r="AA21" s="17">
        <f>[17]Janeiro!$F$30</f>
        <v>95</v>
      </c>
      <c r="AB21" s="17">
        <f>[17]Janeiro!$F$31</f>
        <v>80</v>
      </c>
      <c r="AC21" s="17">
        <f>[17]Janeiro!$F$32</f>
        <v>89</v>
      </c>
      <c r="AD21" s="17">
        <f>[17]Janeiro!$F$33</f>
        <v>95</v>
      </c>
      <c r="AE21" s="17">
        <f>[17]Janeiro!$F$34</f>
        <v>95</v>
      </c>
      <c r="AF21" s="17">
        <f>[17]Janeiro!$F$35</f>
        <v>95</v>
      </c>
      <c r="AG21" s="28">
        <f t="shared" si="9"/>
        <v>95</v>
      </c>
      <c r="AH21" s="31">
        <f t="shared" si="10"/>
        <v>92.935483870967744</v>
      </c>
    </row>
    <row r="22" spans="1:36" ht="17.100000000000001" customHeight="1" x14ac:dyDescent="0.2">
      <c r="A22" s="15" t="s">
        <v>12</v>
      </c>
      <c r="B22" s="17">
        <f>[18]Janeiro!$F$5</f>
        <v>95</v>
      </c>
      <c r="C22" s="17">
        <f>[18]Janeiro!$F$6</f>
        <v>90</v>
      </c>
      <c r="D22" s="17">
        <f>[18]Janeiro!$F$7</f>
        <v>92</v>
      </c>
      <c r="E22" s="17">
        <f>[18]Janeiro!$F$8</f>
        <v>94</v>
      </c>
      <c r="F22" s="17">
        <f>[18]Janeiro!$F$9</f>
        <v>92</v>
      </c>
      <c r="G22" s="17">
        <f>[18]Janeiro!$F$10</f>
        <v>92</v>
      </c>
      <c r="H22" s="17">
        <f>[18]Janeiro!$F$11</f>
        <v>90</v>
      </c>
      <c r="I22" s="17">
        <f>[18]Janeiro!$F$12</f>
        <v>92</v>
      </c>
      <c r="J22" s="17">
        <f>[18]Janeiro!$F$13</f>
        <v>90</v>
      </c>
      <c r="K22" s="17">
        <f>[18]Janeiro!$F$14</f>
        <v>91</v>
      </c>
      <c r="L22" s="17">
        <f>[18]Janeiro!$F$15</f>
        <v>90</v>
      </c>
      <c r="M22" s="17">
        <f>[18]Janeiro!$F$16</f>
        <v>95</v>
      </c>
      <c r="N22" s="17">
        <f>[18]Janeiro!$F$17</f>
        <v>95</v>
      </c>
      <c r="O22" s="17">
        <f>[18]Janeiro!$F$18</f>
        <v>91</v>
      </c>
      <c r="P22" s="17">
        <f>[18]Janeiro!$F$19</f>
        <v>92</v>
      </c>
      <c r="Q22" s="17">
        <f>[18]Janeiro!$F$20</f>
        <v>93</v>
      </c>
      <c r="R22" s="17">
        <f>[18]Janeiro!$F$21</f>
        <v>92</v>
      </c>
      <c r="S22" s="17">
        <f>[18]Janeiro!$F$22</f>
        <v>95</v>
      </c>
      <c r="T22" s="17">
        <f>[18]Janeiro!$F$23</f>
        <v>90</v>
      </c>
      <c r="U22" s="17">
        <f>[18]Janeiro!$F$24</f>
        <v>94</v>
      </c>
      <c r="V22" s="17">
        <f>[18]Janeiro!$F$25</f>
        <v>94</v>
      </c>
      <c r="W22" s="17">
        <f>[18]Janeiro!$F$26</f>
        <v>95</v>
      </c>
      <c r="X22" s="17">
        <f>[18]Janeiro!$F$27</f>
        <v>94</v>
      </c>
      <c r="Y22" s="17">
        <f>[18]Janeiro!$F$28</f>
        <v>92</v>
      </c>
      <c r="Z22" s="17">
        <f>[18]Janeiro!$F$29</f>
        <v>95</v>
      </c>
      <c r="AA22" s="17">
        <f>[18]Janeiro!$F$30</f>
        <v>95</v>
      </c>
      <c r="AB22" s="17">
        <f>[18]Janeiro!$F$31</f>
        <v>79</v>
      </c>
      <c r="AC22" s="17">
        <f>[18]Janeiro!$F$32</f>
        <v>89</v>
      </c>
      <c r="AD22" s="17">
        <f>[18]Janeiro!$F$33</f>
        <v>93</v>
      </c>
      <c r="AE22" s="17">
        <f>[18]Janeiro!$F$34</f>
        <v>94</v>
      </c>
      <c r="AF22" s="17">
        <f>[18]Janeiro!$F$35</f>
        <v>94</v>
      </c>
      <c r="AG22" s="28">
        <f t="shared" si="9"/>
        <v>95</v>
      </c>
      <c r="AH22" s="31">
        <f t="shared" si="10"/>
        <v>92.225806451612897</v>
      </c>
    </row>
    <row r="23" spans="1:36" ht="17.100000000000001" customHeight="1" x14ac:dyDescent="0.2">
      <c r="A23" s="15" t="s">
        <v>13</v>
      </c>
      <c r="B23" s="17">
        <f>[19]Janeiro!$F$5</f>
        <v>94</v>
      </c>
      <c r="C23" s="17">
        <f>[19]Janeiro!$F$6</f>
        <v>87</v>
      </c>
      <c r="D23" s="17">
        <f>[19]Janeiro!$F$7</f>
        <v>96</v>
      </c>
      <c r="E23" s="17">
        <f>[19]Janeiro!$F$8</f>
        <v>95</v>
      </c>
      <c r="F23" s="17">
        <f>[19]Janeiro!$F$9</f>
        <v>92</v>
      </c>
      <c r="G23" s="17">
        <f>[19]Janeiro!$F$10</f>
        <v>94</v>
      </c>
      <c r="H23" s="17">
        <f>[19]Janeiro!$F$11</f>
        <v>94</v>
      </c>
      <c r="I23" s="17">
        <f>[19]Janeiro!$F$12</f>
        <v>94</v>
      </c>
      <c r="J23" s="17">
        <f>[19]Janeiro!$F$13</f>
        <v>86</v>
      </c>
      <c r="K23" s="17">
        <f>[19]Janeiro!$F$14</f>
        <v>94</v>
      </c>
      <c r="L23" s="17">
        <f>[19]Janeiro!$F$15</f>
        <v>94</v>
      </c>
      <c r="M23" s="17">
        <f>[19]Janeiro!$F$16</f>
        <v>93</v>
      </c>
      <c r="N23" s="17">
        <f>[19]Janeiro!$F$17</f>
        <v>95</v>
      </c>
      <c r="O23" s="17">
        <f>[19]Janeiro!$F$18</f>
        <v>91</v>
      </c>
      <c r="P23" s="17">
        <f>[19]Janeiro!$F$19</f>
        <v>93</v>
      </c>
      <c r="Q23" s="17">
        <f>[19]Janeiro!$F$20</f>
        <v>91</v>
      </c>
      <c r="R23" s="17">
        <f>[19]Janeiro!$F$21</f>
        <v>92</v>
      </c>
      <c r="S23" s="17">
        <f>[19]Janeiro!$F$22</f>
        <v>96</v>
      </c>
      <c r="T23" s="17">
        <f>[19]Janeiro!$F$23</f>
        <v>94</v>
      </c>
      <c r="U23" s="17">
        <f>[19]Janeiro!$F$24</f>
        <v>95</v>
      </c>
      <c r="V23" s="17">
        <f>[19]Janeiro!$F$25</f>
        <v>95</v>
      </c>
      <c r="W23" s="17">
        <f>[19]Janeiro!$F$26</f>
        <v>96</v>
      </c>
      <c r="X23" s="17">
        <f>[19]Janeiro!$F$27</f>
        <v>95</v>
      </c>
      <c r="Y23" s="17">
        <f>[19]Janeiro!$F$28</f>
        <v>95</v>
      </c>
      <c r="Z23" s="17">
        <f>[19]Janeiro!$F$29</f>
        <v>95</v>
      </c>
      <c r="AA23" s="17">
        <f>[19]Janeiro!$F$30</f>
        <v>97</v>
      </c>
      <c r="AB23" s="17">
        <f>[19]Janeiro!$F$31</f>
        <v>88</v>
      </c>
      <c r="AC23" s="17">
        <f>[19]Janeiro!$F$32</f>
        <v>95</v>
      </c>
      <c r="AD23" s="17">
        <f>[19]Janeiro!$F$33</f>
        <v>94</v>
      </c>
      <c r="AE23" s="17">
        <f>[19]Janeiro!$F$34</f>
        <v>95</v>
      </c>
      <c r="AF23" s="17">
        <f>[19]Janeiro!$F$35</f>
        <v>93</v>
      </c>
      <c r="AG23" s="28">
        <f t="shared" si="9"/>
        <v>97</v>
      </c>
      <c r="AH23" s="31">
        <f t="shared" si="10"/>
        <v>93.483870967741936</v>
      </c>
    </row>
    <row r="24" spans="1:36" ht="17.100000000000001" customHeight="1" x14ac:dyDescent="0.2">
      <c r="A24" s="15" t="s">
        <v>14</v>
      </c>
      <c r="B24" s="17">
        <f>[20]Janeiro!$F$5</f>
        <v>92</v>
      </c>
      <c r="C24" s="17">
        <f>[20]Janeiro!$F$6</f>
        <v>94</v>
      </c>
      <c r="D24" s="17">
        <f>[20]Janeiro!$F$7</f>
        <v>94</v>
      </c>
      <c r="E24" s="17">
        <f>[20]Janeiro!$F$8</f>
        <v>89</v>
      </c>
      <c r="F24" s="17">
        <f>[20]Janeiro!$F$9</f>
        <v>93</v>
      </c>
      <c r="G24" s="17">
        <f>[20]Janeiro!$F$10</f>
        <v>92</v>
      </c>
      <c r="H24" s="17">
        <f>[20]Janeiro!$F$11</f>
        <v>94</v>
      </c>
      <c r="I24" s="17">
        <f>[20]Janeiro!$F$12</f>
        <v>91</v>
      </c>
      <c r="J24" s="17">
        <f>[20]Janeiro!$F$13</f>
        <v>89</v>
      </c>
      <c r="K24" s="17">
        <f>[20]Janeiro!$F$14</f>
        <v>91</v>
      </c>
      <c r="L24" s="17">
        <f>[20]Janeiro!$F$15</f>
        <v>93</v>
      </c>
      <c r="M24" s="17">
        <f>[20]Janeiro!$F$16</f>
        <v>94</v>
      </c>
      <c r="N24" s="17">
        <f>[20]Janeiro!$F$17</f>
        <v>94</v>
      </c>
      <c r="O24" s="17">
        <f>[20]Janeiro!$F$18</f>
        <v>94</v>
      </c>
      <c r="P24" s="17">
        <f>[20]Janeiro!$F$19</f>
        <v>95</v>
      </c>
      <c r="Q24" s="17">
        <f>[20]Janeiro!$F$20</f>
        <v>95</v>
      </c>
      <c r="R24" s="17">
        <f>[20]Janeiro!$F$21</f>
        <v>77</v>
      </c>
      <c r="S24" s="17">
        <f>[20]Janeiro!$F$22</f>
        <v>94</v>
      </c>
      <c r="T24" s="17">
        <f>[20]Janeiro!$F$23</f>
        <v>92</v>
      </c>
      <c r="U24" s="17">
        <f>[20]Janeiro!$F$24</f>
        <v>93</v>
      </c>
      <c r="V24" s="17">
        <f>[20]Janeiro!$F$25</f>
        <v>95</v>
      </c>
      <c r="W24" s="17">
        <f>[20]Janeiro!$F$26</f>
        <v>88</v>
      </c>
      <c r="X24" s="17">
        <f>[20]Janeiro!$F$27</f>
        <v>64</v>
      </c>
      <c r="Y24" s="17">
        <f>[20]Janeiro!$F$28</f>
        <v>94</v>
      </c>
      <c r="Z24" s="17">
        <f>[20]Janeiro!$F$29</f>
        <v>95</v>
      </c>
      <c r="AA24" s="17">
        <f>[20]Janeiro!$F$30</f>
        <v>94</v>
      </c>
      <c r="AB24" s="17" t="str">
        <f>[20]Janeiro!$F$31</f>
        <v>*</v>
      </c>
      <c r="AC24" s="17">
        <f>[20]Janeiro!$F$32</f>
        <v>88</v>
      </c>
      <c r="AD24" s="17">
        <f>[20]Janeiro!$F$33</f>
        <v>69</v>
      </c>
      <c r="AE24" s="17">
        <f>[20]Janeiro!$F$34</f>
        <v>63</v>
      </c>
      <c r="AF24" s="17">
        <f>[20]Janeiro!$F$35</f>
        <v>91</v>
      </c>
      <c r="AG24" s="28">
        <f t="shared" si="9"/>
        <v>95</v>
      </c>
      <c r="AH24" s="31">
        <f t="shared" si="10"/>
        <v>89.36666666666666</v>
      </c>
    </row>
    <row r="25" spans="1:36" ht="17.100000000000001" customHeight="1" x14ac:dyDescent="0.2">
      <c r="A25" s="15" t="s">
        <v>15</v>
      </c>
      <c r="B25" s="17">
        <f>[21]Janeiro!$F$5</f>
        <v>88</v>
      </c>
      <c r="C25" s="17">
        <f>[21]Janeiro!$F$6</f>
        <v>89</v>
      </c>
      <c r="D25" s="17">
        <f>[21]Janeiro!$F$7</f>
        <v>88</v>
      </c>
      <c r="E25" s="17">
        <f>[21]Janeiro!$F$8</f>
        <v>89</v>
      </c>
      <c r="F25" s="17">
        <f>[21]Janeiro!$F$9</f>
        <v>87</v>
      </c>
      <c r="G25" s="17">
        <f>[21]Janeiro!$F$10</f>
        <v>86</v>
      </c>
      <c r="H25" s="17">
        <f>[21]Janeiro!$F$11</f>
        <v>89</v>
      </c>
      <c r="I25" s="17">
        <f>[21]Janeiro!$F$12</f>
        <v>87</v>
      </c>
      <c r="J25" s="17">
        <f>[21]Janeiro!$F$13</f>
        <v>75</v>
      </c>
      <c r="K25" s="17">
        <f>[21]Janeiro!$F$14</f>
        <v>87</v>
      </c>
      <c r="L25" s="17">
        <f>[21]Janeiro!$F$15</f>
        <v>83</v>
      </c>
      <c r="M25" s="17">
        <f>[21]Janeiro!$F$16</f>
        <v>84</v>
      </c>
      <c r="N25" s="17">
        <f>[21]Janeiro!$F$17</f>
        <v>88</v>
      </c>
      <c r="O25" s="17">
        <f>[21]Janeiro!$F$18</f>
        <v>84</v>
      </c>
      <c r="P25" s="17">
        <f>[21]Janeiro!$F$19</f>
        <v>82</v>
      </c>
      <c r="Q25" s="17">
        <f>[21]Janeiro!$F$20</f>
        <v>85</v>
      </c>
      <c r="R25" s="17">
        <f>[21]Janeiro!$F$21</f>
        <v>83</v>
      </c>
      <c r="S25" s="17">
        <f>[21]Janeiro!$F$22</f>
        <v>76</v>
      </c>
      <c r="T25" s="17">
        <f>[21]Janeiro!$F$23</f>
        <v>74</v>
      </c>
      <c r="U25" s="17">
        <f>[21]Janeiro!$F$24</f>
        <v>87</v>
      </c>
      <c r="V25" s="17">
        <f>[21]Janeiro!$F$25</f>
        <v>88</v>
      </c>
      <c r="W25" s="17">
        <f>[21]Janeiro!$F$26</f>
        <v>88</v>
      </c>
      <c r="X25" s="17">
        <f>[21]Janeiro!$F$27</f>
        <v>88</v>
      </c>
      <c r="Y25" s="17">
        <f>[21]Janeiro!$F$28</f>
        <v>86</v>
      </c>
      <c r="Z25" s="17">
        <f>[21]Janeiro!$F$29</f>
        <v>86</v>
      </c>
      <c r="AA25" s="17">
        <f>[21]Janeiro!$F$30</f>
        <v>89</v>
      </c>
      <c r="AB25" s="17">
        <f>[21]Janeiro!$F$31</f>
        <v>81</v>
      </c>
      <c r="AC25" s="17">
        <f>[21]Janeiro!$F$32</f>
        <v>68</v>
      </c>
      <c r="AD25" s="17">
        <f>[21]Janeiro!$F$33</f>
        <v>90</v>
      </c>
      <c r="AE25" s="17">
        <f>[21]Janeiro!$F$34</f>
        <v>88</v>
      </c>
      <c r="AF25" s="17">
        <f>[21]Janeiro!$F$35</f>
        <v>88</v>
      </c>
      <c r="AG25" s="28">
        <f t="shared" si="9"/>
        <v>90</v>
      </c>
      <c r="AH25" s="31">
        <f t="shared" si="10"/>
        <v>84.870967741935488</v>
      </c>
    </row>
    <row r="26" spans="1:36" ht="17.100000000000001" customHeight="1" x14ac:dyDescent="0.2">
      <c r="A26" s="15" t="s">
        <v>16</v>
      </c>
      <c r="B26" s="17">
        <f>[22]Janeiro!$F$5</f>
        <v>78</v>
      </c>
      <c r="C26" s="17">
        <f>[22]Janeiro!$F$6</f>
        <v>82</v>
      </c>
      <c r="D26" s="17">
        <f>[22]Janeiro!$F$7</f>
        <v>86</v>
      </c>
      <c r="E26" s="17">
        <f>[22]Janeiro!$F$8</f>
        <v>84</v>
      </c>
      <c r="F26" s="17">
        <f>[22]Janeiro!$F$9</f>
        <v>76</v>
      </c>
      <c r="G26" s="17">
        <f>[22]Janeiro!$F$10</f>
        <v>72</v>
      </c>
      <c r="H26" s="17">
        <f>[22]Janeiro!$F$11</f>
        <v>77</v>
      </c>
      <c r="I26" s="17">
        <f>[22]Janeiro!$F$12</f>
        <v>72</v>
      </c>
      <c r="J26" s="17">
        <f>[22]Janeiro!$F$13</f>
        <v>71</v>
      </c>
      <c r="K26" s="17">
        <f>[22]Janeiro!$F$14</f>
        <v>66</v>
      </c>
      <c r="L26" s="17">
        <f>[22]Janeiro!$F$15</f>
        <v>71</v>
      </c>
      <c r="M26" s="17">
        <f>[22]Janeiro!$F$16</f>
        <v>85</v>
      </c>
      <c r="N26" s="17">
        <f>[22]Janeiro!$F$17</f>
        <v>84</v>
      </c>
      <c r="O26" s="17">
        <f>[22]Janeiro!$F$18</f>
        <v>76</v>
      </c>
      <c r="P26" s="17">
        <f>[22]Janeiro!$F$19</f>
        <v>76</v>
      </c>
      <c r="Q26" s="17">
        <f>[22]Janeiro!$F$20</f>
        <v>74</v>
      </c>
      <c r="R26" s="17">
        <f>[22]Janeiro!$F$21</f>
        <v>89</v>
      </c>
      <c r="S26" s="17">
        <f>[22]Janeiro!$F$22</f>
        <v>77</v>
      </c>
      <c r="T26" s="17">
        <f>[22]Janeiro!$F$23</f>
        <v>78</v>
      </c>
      <c r="U26" s="17">
        <f>[22]Janeiro!$F$24</f>
        <v>75</v>
      </c>
      <c r="V26" s="17">
        <f>[22]Janeiro!$F$25</f>
        <v>79</v>
      </c>
      <c r="W26" s="17">
        <f>[22]Janeiro!$F$26</f>
        <v>81</v>
      </c>
      <c r="X26" s="17">
        <f>[22]Janeiro!$F$27</f>
        <v>78</v>
      </c>
      <c r="Y26" s="17">
        <f>[22]Janeiro!$F$28</f>
        <v>88</v>
      </c>
      <c r="Z26" s="17">
        <f>[22]Janeiro!$F$29</f>
        <v>89</v>
      </c>
      <c r="AA26" s="17">
        <f>[22]Janeiro!$F$30</f>
        <v>90</v>
      </c>
      <c r="AB26" s="17">
        <f>[22]Janeiro!$F$31</f>
        <v>79</v>
      </c>
      <c r="AC26" s="17">
        <f>[22]Janeiro!$F$32</f>
        <v>77</v>
      </c>
      <c r="AD26" s="17">
        <f>[22]Janeiro!$F$33</f>
        <v>72</v>
      </c>
      <c r="AE26" s="17">
        <f>[22]Janeiro!$F$34</f>
        <v>80</v>
      </c>
      <c r="AF26" s="17">
        <f>[22]Janeiro!$F$35</f>
        <v>90</v>
      </c>
      <c r="AG26" s="28">
        <f t="shared" ref="AG26" si="11">MAX(B26:AF26)</f>
        <v>90</v>
      </c>
      <c r="AH26" s="31">
        <f t="shared" ref="AH26" si="12">AVERAGE(B26:AF26)</f>
        <v>79.096774193548384</v>
      </c>
    </row>
    <row r="27" spans="1:36" ht="17.100000000000001" customHeight="1" x14ac:dyDescent="0.2">
      <c r="A27" s="15" t="s">
        <v>17</v>
      </c>
      <c r="B27" s="17" t="str">
        <f>[23]Janeiro!$F$5</f>
        <v>*</v>
      </c>
      <c r="C27" s="17">
        <f>[23]Janeiro!$F$6</f>
        <v>11</v>
      </c>
      <c r="D27" s="17">
        <f>[23]Janeiro!$F$7</f>
        <v>15</v>
      </c>
      <c r="E27" s="17" t="str">
        <f>[23]Janeiro!$F$8</f>
        <v>*</v>
      </c>
      <c r="F27" s="17" t="str">
        <f>[23]Janeiro!$F$9</f>
        <v>*</v>
      </c>
      <c r="G27" s="17" t="str">
        <f>[23]Janeiro!$F$10</f>
        <v>*</v>
      </c>
      <c r="H27" s="17" t="str">
        <f>[23]Janeiro!$F$11</f>
        <v>*</v>
      </c>
      <c r="I27" s="17" t="str">
        <f>[23]Janeiro!$F$12</f>
        <v>*</v>
      </c>
      <c r="J27" s="17" t="str">
        <f>[23]Janeiro!$F$13</f>
        <v>*</v>
      </c>
      <c r="K27" s="17" t="str">
        <f>[23]Janeiro!$F$14</f>
        <v>*</v>
      </c>
      <c r="L27" s="17" t="str">
        <f>[23]Janeiro!$F$15</f>
        <v>*</v>
      </c>
      <c r="M27" s="17" t="str">
        <f>[23]Janeiro!$F$16</f>
        <v>*</v>
      </c>
      <c r="N27" s="17" t="str">
        <f>[23]Janeiro!$F$17</f>
        <v>*</v>
      </c>
      <c r="O27" s="17" t="str">
        <f>[23]Janeiro!$F$18</f>
        <v>*</v>
      </c>
      <c r="P27" s="17" t="str">
        <f>[23]Janeiro!$F$19</f>
        <v>*</v>
      </c>
      <c r="Q27" s="17" t="str">
        <f>[23]Janeiro!$F$20</f>
        <v>*</v>
      </c>
      <c r="R27" s="17" t="str">
        <f>[23]Janeiro!$F$21</f>
        <v>*</v>
      </c>
      <c r="S27" s="17" t="str">
        <f>[23]Janeiro!$F$22</f>
        <v>*</v>
      </c>
      <c r="T27" s="17" t="str">
        <f>[23]Janeiro!$F$23</f>
        <v>*</v>
      </c>
      <c r="U27" s="17" t="str">
        <f>[23]Janeiro!$F$24</f>
        <v>*</v>
      </c>
      <c r="V27" s="17" t="str">
        <f>[23]Janeiro!$F$25</f>
        <v>*</v>
      </c>
      <c r="W27" s="17" t="str">
        <f>[23]Janeiro!$F$26</f>
        <v>*</v>
      </c>
      <c r="X27" s="17" t="str">
        <f>[23]Janeiro!$F$27</f>
        <v>*</v>
      </c>
      <c r="Y27" s="17" t="str">
        <f>[23]Janeiro!$F$28</f>
        <v>*</v>
      </c>
      <c r="Z27" s="17" t="str">
        <f>[23]Janeiro!$F$29</f>
        <v>*</v>
      </c>
      <c r="AA27" s="17">
        <f>[23]Janeiro!$F$30</f>
        <v>9</v>
      </c>
      <c r="AB27" s="17" t="str">
        <f>[23]Janeiro!$F$31</f>
        <v>*</v>
      </c>
      <c r="AC27" s="17" t="str">
        <f>[23]Janeiro!$F$32</f>
        <v>*</v>
      </c>
      <c r="AD27" s="17" t="str">
        <f>[23]Janeiro!$F$33</f>
        <v>*</v>
      </c>
      <c r="AE27" s="17" t="str">
        <f>[23]Janeiro!$F$34</f>
        <v>*</v>
      </c>
      <c r="AF27" s="17" t="str">
        <f>[23]Janeiro!$F$35</f>
        <v>*</v>
      </c>
      <c r="AG27" s="28">
        <f t="shared" si="9"/>
        <v>15</v>
      </c>
      <c r="AH27" s="31">
        <f t="shared" si="10"/>
        <v>11.666666666666666</v>
      </c>
    </row>
    <row r="28" spans="1:36" ht="17.100000000000001" customHeight="1" x14ac:dyDescent="0.2">
      <c r="A28" s="15" t="s">
        <v>18</v>
      </c>
      <c r="B28" s="17">
        <f>[24]Janeiro!$F$5</f>
        <v>96</v>
      </c>
      <c r="C28" s="17">
        <f>[24]Janeiro!$F$6</f>
        <v>95</v>
      </c>
      <c r="D28" s="17">
        <f>[24]Janeiro!$F$7</f>
        <v>96</v>
      </c>
      <c r="E28" s="17">
        <f>[24]Janeiro!$F$8</f>
        <v>95</v>
      </c>
      <c r="F28" s="17">
        <f>[24]Janeiro!$F$9</f>
        <v>97</v>
      </c>
      <c r="G28" s="17">
        <f>[24]Janeiro!$F$10</f>
        <v>96</v>
      </c>
      <c r="H28" s="17">
        <f>[24]Janeiro!$F$11</f>
        <v>96</v>
      </c>
      <c r="I28" s="17">
        <f>[24]Janeiro!$F$12</f>
        <v>93</v>
      </c>
      <c r="J28" s="17">
        <f>[24]Janeiro!$F$13</f>
        <v>92</v>
      </c>
      <c r="K28" s="17">
        <f>[24]Janeiro!$F$14</f>
        <v>92</v>
      </c>
      <c r="L28" s="17">
        <f>[24]Janeiro!$F$15</f>
        <v>91</v>
      </c>
      <c r="M28" s="17">
        <f>[24]Janeiro!$F$16</f>
        <v>92</v>
      </c>
      <c r="N28" s="17">
        <f>[24]Janeiro!$F$17</f>
        <v>81</v>
      </c>
      <c r="O28" s="17">
        <f>[24]Janeiro!$F$18</f>
        <v>89</v>
      </c>
      <c r="P28" s="17">
        <f>[24]Janeiro!$F$19</f>
        <v>94</v>
      </c>
      <c r="Q28" s="17">
        <f>[24]Janeiro!$F$20</f>
        <v>97</v>
      </c>
      <c r="R28" s="17">
        <f>[24]Janeiro!$F$21</f>
        <v>96</v>
      </c>
      <c r="S28" s="17">
        <f>[24]Janeiro!$F$22</f>
        <v>98</v>
      </c>
      <c r="T28" s="17">
        <f>[24]Janeiro!$F$23</f>
        <v>96</v>
      </c>
      <c r="U28" s="17">
        <f>[24]Janeiro!$F$24</f>
        <v>97</v>
      </c>
      <c r="V28" s="17">
        <f>[24]Janeiro!$F$25</f>
        <v>96</v>
      </c>
      <c r="W28" s="17">
        <f>[24]Janeiro!$F$26</f>
        <v>98</v>
      </c>
      <c r="X28" s="17">
        <f>[24]Janeiro!$F$27</f>
        <v>97</v>
      </c>
      <c r="Y28" s="17">
        <f>[24]Janeiro!$F$28</f>
        <v>98</v>
      </c>
      <c r="Z28" s="17">
        <f>[24]Janeiro!$F$29</f>
        <v>96</v>
      </c>
      <c r="AA28" s="17">
        <f>[24]Janeiro!$F$30</f>
        <v>97</v>
      </c>
      <c r="AB28" s="17">
        <f>[24]Janeiro!$F$31</f>
        <v>94</v>
      </c>
      <c r="AC28" s="17">
        <f>[24]Janeiro!$F$32</f>
        <v>98</v>
      </c>
      <c r="AD28" s="17">
        <f>[24]Janeiro!$F$33</f>
        <v>98</v>
      </c>
      <c r="AE28" s="17">
        <f>[24]Janeiro!$F$34</f>
        <v>98</v>
      </c>
      <c r="AF28" s="17">
        <f>[24]Janeiro!$F$35</f>
        <v>98</v>
      </c>
      <c r="AG28" s="28">
        <f t="shared" si="9"/>
        <v>98</v>
      </c>
      <c r="AH28" s="31">
        <f t="shared" si="10"/>
        <v>95.064516129032256</v>
      </c>
    </row>
    <row r="29" spans="1:36" ht="17.100000000000001" customHeight="1" x14ac:dyDescent="0.2">
      <c r="A29" s="15" t="s">
        <v>19</v>
      </c>
      <c r="B29" s="17">
        <f>[25]Janeiro!$F$5</f>
        <v>100</v>
      </c>
      <c r="C29" s="17">
        <f>[25]Janeiro!$F$6</f>
        <v>100</v>
      </c>
      <c r="D29" s="17">
        <f>[25]Janeiro!$F$7</f>
        <v>100</v>
      </c>
      <c r="E29" s="17">
        <f>[25]Janeiro!$F$8</f>
        <v>100</v>
      </c>
      <c r="F29" s="17">
        <f>[25]Janeiro!$F$9</f>
        <v>100</v>
      </c>
      <c r="G29" s="17">
        <f>[25]Janeiro!$F$10</f>
        <v>100</v>
      </c>
      <c r="H29" s="17">
        <f>[25]Janeiro!$F$11</f>
        <v>100</v>
      </c>
      <c r="I29" s="17">
        <f>[25]Janeiro!$F$12</f>
        <v>100</v>
      </c>
      <c r="J29" s="17">
        <f>[25]Janeiro!$F$13</f>
        <v>100</v>
      </c>
      <c r="K29" s="17">
        <f>[25]Janeiro!$F$14</f>
        <v>100</v>
      </c>
      <c r="L29" s="17">
        <f>[25]Janeiro!$F$15</f>
        <v>100</v>
      </c>
      <c r="M29" s="17">
        <f>[25]Janeiro!$F$16</f>
        <v>100</v>
      </c>
      <c r="N29" s="17">
        <f>[25]Janeiro!$F$17</f>
        <v>100</v>
      </c>
      <c r="O29" s="17">
        <f>[25]Janeiro!$F$18</f>
        <v>100</v>
      </c>
      <c r="P29" s="17">
        <f>[25]Janeiro!$F$19</f>
        <v>100</v>
      </c>
      <c r="Q29" s="17">
        <f>[25]Janeiro!$F$20</f>
        <v>100</v>
      </c>
      <c r="R29" s="17">
        <f>[25]Janeiro!$F$21</f>
        <v>100</v>
      </c>
      <c r="S29" s="17">
        <f>[25]Janeiro!$F$22</f>
        <v>100</v>
      </c>
      <c r="T29" s="17">
        <f>[25]Janeiro!$F$23</f>
        <v>100</v>
      </c>
      <c r="U29" s="17">
        <f>[25]Janeiro!$F$24</f>
        <v>100</v>
      </c>
      <c r="V29" s="17">
        <f>[25]Janeiro!$F$25</f>
        <v>100</v>
      </c>
      <c r="W29" s="17">
        <f>[25]Janeiro!$F$26</f>
        <v>100</v>
      </c>
      <c r="X29" s="17">
        <f>[25]Janeiro!$F$27</f>
        <v>100</v>
      </c>
      <c r="Y29" s="17">
        <f>[25]Janeiro!$F$28</f>
        <v>100</v>
      </c>
      <c r="Z29" s="17">
        <f>[25]Janeiro!$F$29</f>
        <v>100</v>
      </c>
      <c r="AA29" s="17">
        <f>[25]Janeiro!$F$30</f>
        <v>100</v>
      </c>
      <c r="AB29" s="17">
        <f>[25]Janeiro!$F$31</f>
        <v>95</v>
      </c>
      <c r="AC29" s="17">
        <f>[25]Janeiro!$F$32</f>
        <v>82</v>
      </c>
      <c r="AD29" s="17">
        <f>[25]Janeiro!$F$33</f>
        <v>100</v>
      </c>
      <c r="AE29" s="17">
        <f>[25]Janeiro!$F$34</f>
        <v>100</v>
      </c>
      <c r="AF29" s="17">
        <f>[25]Janeiro!$F$35</f>
        <v>100</v>
      </c>
      <c r="AG29" s="28">
        <f t="shared" si="9"/>
        <v>100</v>
      </c>
      <c r="AH29" s="31">
        <f>AVERAGE(B29:AF29)</f>
        <v>99.258064516129039</v>
      </c>
    </row>
    <row r="30" spans="1:36" ht="17.100000000000001" customHeight="1" x14ac:dyDescent="0.2">
      <c r="A30" s="15" t="s">
        <v>31</v>
      </c>
      <c r="B30" s="17">
        <f>[26]Janeiro!$F$5</f>
        <v>94</v>
      </c>
      <c r="C30" s="17">
        <f>[26]Janeiro!$F$6</f>
        <v>94</v>
      </c>
      <c r="D30" s="17">
        <f>[26]Janeiro!$F$7</f>
        <v>95</v>
      </c>
      <c r="E30" s="17">
        <f>[26]Janeiro!$F$8</f>
        <v>94</v>
      </c>
      <c r="F30" s="17">
        <f>[26]Janeiro!$F$9</f>
        <v>90</v>
      </c>
      <c r="G30" s="17">
        <f>[26]Janeiro!$F$10</f>
        <v>90</v>
      </c>
      <c r="H30" s="17">
        <f>[26]Janeiro!$F$11</f>
        <v>92</v>
      </c>
      <c r="I30" s="17">
        <f>[26]Janeiro!$F$12</f>
        <v>85</v>
      </c>
      <c r="J30" s="17">
        <f>[26]Janeiro!$F$13</f>
        <v>84</v>
      </c>
      <c r="K30" s="17">
        <f>[26]Janeiro!$F$14</f>
        <v>88</v>
      </c>
      <c r="L30" s="17">
        <f>[26]Janeiro!$F$15</f>
        <v>80</v>
      </c>
      <c r="M30" s="17">
        <f>[26]Janeiro!$F$16</f>
        <v>96</v>
      </c>
      <c r="N30" s="17">
        <f>[26]Janeiro!$F$17</f>
        <v>95</v>
      </c>
      <c r="O30" s="17">
        <f>[26]Janeiro!$F$18</f>
        <v>94</v>
      </c>
      <c r="P30" s="17">
        <f>[26]Janeiro!$F$19</f>
        <v>93</v>
      </c>
      <c r="Q30" s="17">
        <f>[26]Janeiro!$F$20</f>
        <v>93</v>
      </c>
      <c r="R30" s="17">
        <f>[26]Janeiro!$F$21</f>
        <v>95</v>
      </c>
      <c r="S30" s="17">
        <f>[26]Janeiro!$F$22</f>
        <v>94</v>
      </c>
      <c r="T30" s="17">
        <f>[26]Janeiro!$F$23</f>
        <v>94</v>
      </c>
      <c r="U30" s="17">
        <f>[26]Janeiro!$F$24</f>
        <v>94</v>
      </c>
      <c r="V30" s="17">
        <f>[26]Janeiro!$F$25</f>
        <v>95</v>
      </c>
      <c r="W30" s="17">
        <f>[26]Janeiro!$F$26</f>
        <v>96</v>
      </c>
      <c r="X30" s="17">
        <f>[26]Janeiro!$F$27</f>
        <v>93</v>
      </c>
      <c r="Y30" s="17">
        <f>[26]Janeiro!$F$28</f>
        <v>96</v>
      </c>
      <c r="Z30" s="17">
        <f>[26]Janeiro!$F$29</f>
        <v>95</v>
      </c>
      <c r="AA30" s="17">
        <f>[26]Janeiro!$F$30</f>
        <v>96</v>
      </c>
      <c r="AB30" s="17">
        <f>[26]Janeiro!$F$31</f>
        <v>93</v>
      </c>
      <c r="AC30" s="17">
        <f>[26]Janeiro!$F$32</f>
        <v>88</v>
      </c>
      <c r="AD30" s="17">
        <f>[26]Janeiro!$F$33</f>
        <v>96</v>
      </c>
      <c r="AE30" s="17">
        <f>[26]Janeiro!$F$34</f>
        <v>92</v>
      </c>
      <c r="AF30" s="17">
        <f>[26]Janeiro!$F$35</f>
        <v>95</v>
      </c>
      <c r="AG30" s="28">
        <f>MAX(B30:AF30)</f>
        <v>96</v>
      </c>
      <c r="AH30" s="31">
        <f t="shared" si="10"/>
        <v>92.548387096774192</v>
      </c>
    </row>
    <row r="31" spans="1:36" ht="17.100000000000001" customHeight="1" x14ac:dyDescent="0.2">
      <c r="A31" s="15" t="s">
        <v>51</v>
      </c>
      <c r="B31" s="17">
        <f>[27]Janeiro!$F$5</f>
        <v>86</v>
      </c>
      <c r="C31" s="17">
        <f>[27]Janeiro!$F$6</f>
        <v>92</v>
      </c>
      <c r="D31" s="17">
        <f>[27]Janeiro!$F$7</f>
        <v>93</v>
      </c>
      <c r="E31" s="17">
        <f>[27]Janeiro!$F$8</f>
        <v>96</v>
      </c>
      <c r="F31" s="17">
        <f>[27]Janeiro!$F$9</f>
        <v>92</v>
      </c>
      <c r="G31" s="17">
        <f>[27]Janeiro!$F$10</f>
        <v>94</v>
      </c>
      <c r="H31" s="17">
        <f>[27]Janeiro!$F$11</f>
        <v>93</v>
      </c>
      <c r="I31" s="17">
        <f>[27]Janeiro!$F$12</f>
        <v>92</v>
      </c>
      <c r="J31" s="17">
        <f>[27]Janeiro!$F$13</f>
        <v>92</v>
      </c>
      <c r="K31" s="17">
        <f>[27]Janeiro!$F$14</f>
        <v>87</v>
      </c>
      <c r="L31" s="17">
        <f>[27]Janeiro!$F$15</f>
        <v>82</v>
      </c>
      <c r="M31" s="17">
        <f>[27]Janeiro!$F$16</f>
        <v>96</v>
      </c>
      <c r="N31" s="17">
        <f>[27]Janeiro!$F$17</f>
        <v>94</v>
      </c>
      <c r="O31" s="17">
        <f>[27]Janeiro!$F$18</f>
        <v>96</v>
      </c>
      <c r="P31" s="17">
        <f>[27]Janeiro!$F$19</f>
        <v>92</v>
      </c>
      <c r="Q31" s="17">
        <f>[27]Janeiro!$F$20</f>
        <v>95</v>
      </c>
      <c r="R31" s="17">
        <f>[27]Janeiro!$F$21</f>
        <v>94</v>
      </c>
      <c r="S31" s="17">
        <f>[27]Janeiro!$F$22</f>
        <v>95</v>
      </c>
      <c r="T31" s="17">
        <f>[27]Janeiro!$F$23</f>
        <v>93</v>
      </c>
      <c r="U31" s="17">
        <f>[27]Janeiro!$F$24</f>
        <v>94</v>
      </c>
      <c r="V31" s="17">
        <f>[27]Janeiro!$F$25</f>
        <v>95</v>
      </c>
      <c r="W31" s="17">
        <f>[27]Janeiro!$F$26</f>
        <v>92</v>
      </c>
      <c r="X31" s="17">
        <f>[27]Janeiro!$F$27</f>
        <v>95</v>
      </c>
      <c r="Y31" s="17">
        <f>[27]Janeiro!$F$28</f>
        <v>92</v>
      </c>
      <c r="Z31" s="17">
        <f>[27]Janeiro!$F$29</f>
        <v>96</v>
      </c>
      <c r="AA31" s="17">
        <f>[27]Janeiro!$F$30</f>
        <v>96</v>
      </c>
      <c r="AB31" s="17">
        <f>[27]Janeiro!$F$31</f>
        <v>96</v>
      </c>
      <c r="AC31" s="17">
        <f>[27]Janeiro!$F$32</f>
        <v>96</v>
      </c>
      <c r="AD31" s="17">
        <f>[27]Janeiro!$F$33</f>
        <v>97</v>
      </c>
      <c r="AE31" s="17">
        <f>[27]Janeiro!$F$34</f>
        <v>97</v>
      </c>
      <c r="AF31" s="17">
        <f>[27]Janeiro!$F$35</f>
        <v>93</v>
      </c>
      <c r="AG31" s="28">
        <f>MAX(B31:AF31)</f>
        <v>97</v>
      </c>
      <c r="AH31" s="31">
        <f>AVERAGE(B31:AF31)</f>
        <v>93.322580645161295</v>
      </c>
    </row>
    <row r="32" spans="1:36" ht="17.100000000000001" customHeight="1" x14ac:dyDescent="0.2">
      <c r="A32" s="15" t="s">
        <v>20</v>
      </c>
      <c r="B32" s="17">
        <f>[28]Janeiro!$F$5</f>
        <v>85</v>
      </c>
      <c r="C32" s="17">
        <f>[28]Janeiro!$F$6</f>
        <v>94</v>
      </c>
      <c r="D32" s="17">
        <f>[28]Janeiro!$F$7</f>
        <v>86</v>
      </c>
      <c r="E32" s="17">
        <f>[28]Janeiro!$F$8</f>
        <v>83</v>
      </c>
      <c r="F32" s="17">
        <f>[28]Janeiro!$F$9</f>
        <v>89</v>
      </c>
      <c r="G32" s="17">
        <f>[28]Janeiro!$F$10</f>
        <v>87</v>
      </c>
      <c r="H32" s="17">
        <f>[28]Janeiro!$F$11</f>
        <v>95</v>
      </c>
      <c r="I32" s="17">
        <f>[28]Janeiro!$F$12</f>
        <v>88</v>
      </c>
      <c r="J32" s="17">
        <f>[28]Janeiro!$F$13</f>
        <v>77</v>
      </c>
      <c r="K32" s="17">
        <f>[28]Janeiro!$F$14</f>
        <v>83</v>
      </c>
      <c r="L32" s="17">
        <f>[28]Janeiro!$F$15</f>
        <v>83</v>
      </c>
      <c r="M32" s="17">
        <f>[28]Janeiro!$F$16</f>
        <v>95</v>
      </c>
      <c r="N32" s="17">
        <f>[28]Janeiro!$F$17</f>
        <v>95</v>
      </c>
      <c r="O32" s="17">
        <f>[28]Janeiro!$F$18</f>
        <v>93</v>
      </c>
      <c r="P32" s="17">
        <f>[28]Janeiro!$F$19</f>
        <v>91</v>
      </c>
      <c r="Q32" s="17">
        <f>[28]Janeiro!$F$20</f>
        <v>94</v>
      </c>
      <c r="R32" s="17">
        <f>[28]Janeiro!$F$21</f>
        <v>95</v>
      </c>
      <c r="S32" s="17">
        <f>[28]Janeiro!$F$22</f>
        <v>95</v>
      </c>
      <c r="T32" s="17">
        <f>[28]Janeiro!$F$23</f>
        <v>94</v>
      </c>
      <c r="U32" s="17">
        <f>[28]Janeiro!$F$24</f>
        <v>96</v>
      </c>
      <c r="V32" s="17">
        <f>[28]Janeiro!$F$25</f>
        <v>92</v>
      </c>
      <c r="W32" s="17">
        <f>[28]Janeiro!$F$26</f>
        <v>95</v>
      </c>
      <c r="X32" s="17">
        <f>[28]Janeiro!$F$27</f>
        <v>94</v>
      </c>
      <c r="Y32" s="17">
        <f>[28]Janeiro!$F$28</f>
        <v>95</v>
      </c>
      <c r="Z32" s="17">
        <f>[28]Janeiro!$F$29</f>
        <v>96</v>
      </c>
      <c r="AA32" s="17">
        <f>[28]Janeiro!$F$30</f>
        <v>94</v>
      </c>
      <c r="AB32" s="17">
        <f>[28]Janeiro!$F$31</f>
        <v>91</v>
      </c>
      <c r="AC32" s="17">
        <f>[28]Janeiro!$F$32</f>
        <v>95</v>
      </c>
      <c r="AD32" s="17">
        <f>[28]Janeiro!$F$33</f>
        <v>96</v>
      </c>
      <c r="AE32" s="17">
        <f>[28]Janeiro!$F$34</f>
        <v>89</v>
      </c>
      <c r="AF32" s="17">
        <f>[28]Janeiro!$F$35</f>
        <v>94</v>
      </c>
      <c r="AG32" s="28">
        <f>MAX(B32:AF32)</f>
        <v>96</v>
      </c>
      <c r="AH32" s="31">
        <f>AVERAGE(B32:AF32)</f>
        <v>91.258064516129039</v>
      </c>
    </row>
    <row r="33" spans="1:35" s="5" customFormat="1" ht="17.100000000000001" customHeight="1" thickBot="1" x14ac:dyDescent="0.25">
      <c r="A33" s="24" t="s">
        <v>33</v>
      </c>
      <c r="B33" s="25">
        <f t="shared" ref="B33:AG33" si="13">MAX(B5:B32)</f>
        <v>100</v>
      </c>
      <c r="C33" s="25">
        <f t="shared" si="13"/>
        <v>100</v>
      </c>
      <c r="D33" s="25">
        <f t="shared" si="13"/>
        <v>100</v>
      </c>
      <c r="E33" s="25">
        <f t="shared" si="13"/>
        <v>100</v>
      </c>
      <c r="F33" s="25">
        <f t="shared" si="13"/>
        <v>100</v>
      </c>
      <c r="G33" s="25">
        <f t="shared" si="13"/>
        <v>100</v>
      </c>
      <c r="H33" s="25">
        <f t="shared" si="13"/>
        <v>100</v>
      </c>
      <c r="I33" s="25">
        <f t="shared" si="13"/>
        <v>100</v>
      </c>
      <c r="J33" s="25">
        <f t="shared" si="13"/>
        <v>100</v>
      </c>
      <c r="K33" s="25">
        <f t="shared" si="13"/>
        <v>100</v>
      </c>
      <c r="L33" s="25">
        <f t="shared" si="13"/>
        <v>100</v>
      </c>
      <c r="M33" s="25">
        <f t="shared" si="13"/>
        <v>100</v>
      </c>
      <c r="N33" s="25">
        <f t="shared" si="13"/>
        <v>100</v>
      </c>
      <c r="O33" s="25">
        <f t="shared" si="13"/>
        <v>100</v>
      </c>
      <c r="P33" s="25">
        <f t="shared" si="13"/>
        <v>100</v>
      </c>
      <c r="Q33" s="25">
        <f t="shared" si="13"/>
        <v>100</v>
      </c>
      <c r="R33" s="25">
        <f t="shared" si="13"/>
        <v>100</v>
      </c>
      <c r="S33" s="25">
        <f t="shared" si="13"/>
        <v>100</v>
      </c>
      <c r="T33" s="25">
        <f t="shared" si="13"/>
        <v>100</v>
      </c>
      <c r="U33" s="25">
        <f t="shared" si="13"/>
        <v>100</v>
      </c>
      <c r="V33" s="25">
        <f t="shared" si="13"/>
        <v>100</v>
      </c>
      <c r="W33" s="25">
        <f t="shared" si="13"/>
        <v>100</v>
      </c>
      <c r="X33" s="25">
        <f t="shared" si="13"/>
        <v>100</v>
      </c>
      <c r="Y33" s="25">
        <f t="shared" si="13"/>
        <v>100</v>
      </c>
      <c r="Z33" s="25">
        <f t="shared" si="13"/>
        <v>100</v>
      </c>
      <c r="AA33" s="25">
        <f t="shared" si="13"/>
        <v>100</v>
      </c>
      <c r="AB33" s="25">
        <f t="shared" si="13"/>
        <v>100</v>
      </c>
      <c r="AC33" s="25">
        <f t="shared" si="13"/>
        <v>100</v>
      </c>
      <c r="AD33" s="25">
        <f t="shared" si="13"/>
        <v>100</v>
      </c>
      <c r="AE33" s="25">
        <f t="shared" si="13"/>
        <v>100</v>
      </c>
      <c r="AF33" s="25">
        <f t="shared" si="13"/>
        <v>100</v>
      </c>
      <c r="AG33" s="28">
        <f t="shared" si="13"/>
        <v>100</v>
      </c>
      <c r="AH33" s="35">
        <f>AVERAGE(AH5:AH32)</f>
        <v>89.789140832286009</v>
      </c>
      <c r="AI33" s="8"/>
    </row>
    <row r="34" spans="1:35" s="57" customFormat="1" x14ac:dyDescent="0.2">
      <c r="A34" s="108"/>
      <c r="B34" s="109"/>
      <c r="C34" s="109"/>
      <c r="D34" s="109" t="s">
        <v>132</v>
      </c>
      <c r="E34" s="109"/>
      <c r="F34" s="109"/>
      <c r="G34" s="109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1"/>
      <c r="AE34" s="112"/>
      <c r="AF34" s="113"/>
      <c r="AG34" s="113"/>
      <c r="AH34" s="114"/>
    </row>
    <row r="35" spans="1:35" s="57" customFormat="1" x14ac:dyDescent="0.2">
      <c r="A35" s="82"/>
      <c r="B35" s="82"/>
      <c r="C35" s="89" t="s">
        <v>140</v>
      </c>
      <c r="D35" s="89"/>
      <c r="E35" s="89"/>
      <c r="F35" s="89"/>
      <c r="G35" s="89"/>
      <c r="H35" s="89"/>
      <c r="I35" s="89"/>
      <c r="J35" s="90"/>
      <c r="K35" s="90"/>
      <c r="L35" s="90"/>
      <c r="M35" s="90" t="s">
        <v>52</v>
      </c>
      <c r="N35" s="90"/>
      <c r="O35" s="90"/>
      <c r="P35" s="90"/>
      <c r="Q35" s="90"/>
      <c r="R35" s="90"/>
      <c r="S35" s="90"/>
      <c r="T35" s="123" t="s">
        <v>137</v>
      </c>
      <c r="U35" s="123"/>
      <c r="V35" s="123"/>
      <c r="W35" s="123"/>
      <c r="X35" s="123"/>
      <c r="Y35" s="90"/>
      <c r="Z35" s="90"/>
      <c r="AA35" s="90"/>
      <c r="AB35" s="90"/>
      <c r="AC35" s="89"/>
      <c r="AD35" s="89"/>
      <c r="AE35" s="89"/>
      <c r="AF35" s="90"/>
      <c r="AG35" s="101"/>
      <c r="AH35" s="95"/>
    </row>
    <row r="36" spans="1:35" s="57" customFormat="1" ht="13.5" thickBot="1" x14ac:dyDescent="0.25">
      <c r="A36" s="96"/>
      <c r="B36" s="98"/>
      <c r="C36" s="98"/>
      <c r="D36" s="98"/>
      <c r="E36" s="98"/>
      <c r="F36" s="98"/>
      <c r="G36" s="98"/>
      <c r="H36" s="98"/>
      <c r="I36" s="98"/>
      <c r="J36" s="103"/>
      <c r="K36" s="103"/>
      <c r="L36" s="103"/>
      <c r="M36" s="103" t="s">
        <v>53</v>
      </c>
      <c r="N36" s="103"/>
      <c r="O36" s="103"/>
      <c r="P36" s="103"/>
      <c r="Q36" s="98"/>
      <c r="R36" s="98"/>
      <c r="S36" s="98"/>
      <c r="T36" s="131" t="s">
        <v>138</v>
      </c>
      <c r="U36" s="131"/>
      <c r="V36" s="131"/>
      <c r="W36" s="131"/>
      <c r="X36" s="131"/>
      <c r="Y36" s="103"/>
      <c r="Z36" s="103"/>
      <c r="AA36" s="103"/>
      <c r="AB36" s="103"/>
      <c r="AC36" s="98"/>
      <c r="AD36" s="98"/>
      <c r="AE36" s="98"/>
      <c r="AF36" s="98"/>
      <c r="AG36" s="104"/>
      <c r="AH36" s="105"/>
      <c r="AI36" s="77"/>
    </row>
    <row r="37" spans="1:35" s="57" customFormat="1" x14ac:dyDescent="0.2">
      <c r="A37" s="77"/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80"/>
      <c r="R37" s="80"/>
      <c r="S37" s="80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8"/>
      <c r="AG37" s="79"/>
      <c r="AH37" s="81"/>
    </row>
    <row r="40" spans="1:35" x14ac:dyDescent="0.2">
      <c r="N40" s="2" t="s">
        <v>54</v>
      </c>
    </row>
  </sheetData>
  <sheetProtection password="C6EC" sheet="1" objects="1" scenarios="1"/>
  <mergeCells count="36">
    <mergeCell ref="B2:AG2"/>
    <mergeCell ref="J3:J4"/>
    <mergeCell ref="AF3:AF4"/>
    <mergeCell ref="T3:T4"/>
    <mergeCell ref="AE3:AE4"/>
    <mergeCell ref="B3:B4"/>
    <mergeCell ref="C3:C4"/>
    <mergeCell ref="D3:D4"/>
    <mergeCell ref="E3:E4"/>
    <mergeCell ref="F3:F4"/>
    <mergeCell ref="G3:G4"/>
    <mergeCell ref="H3:H4"/>
    <mergeCell ref="Z3:Z4"/>
    <mergeCell ref="V3:V4"/>
    <mergeCell ref="S3:S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L3:L4"/>
    <mergeCell ref="I3:I4"/>
    <mergeCell ref="N3:N4"/>
    <mergeCell ref="A2:A4"/>
    <mergeCell ref="T35:X35"/>
    <mergeCell ref="T36:X36"/>
    <mergeCell ref="U3:U4"/>
    <mergeCell ref="M3:M4"/>
    <mergeCell ref="K3:K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2"/>
  <sheetViews>
    <sheetView topLeftCell="A19" zoomScale="90" zoomScaleNormal="90" workbookViewId="0">
      <selection activeCell="V47" sqref="V46:V47"/>
    </sheetView>
  </sheetViews>
  <sheetFormatPr defaultRowHeight="12.75" x14ac:dyDescent="0.2"/>
  <cols>
    <col min="1" max="1" width="19" style="2" customWidth="1"/>
    <col min="2" max="4" width="5" style="2" customWidth="1"/>
    <col min="5" max="5" width="5.140625" style="2" customWidth="1"/>
    <col min="6" max="6" width="5" style="2" customWidth="1"/>
    <col min="7" max="7" width="5.140625" style="2" customWidth="1"/>
    <col min="8" max="9" width="5" style="2" customWidth="1"/>
    <col min="10" max="10" width="5.42578125" style="2" customWidth="1"/>
    <col min="11" max="11" width="5.140625" style="2" customWidth="1"/>
    <col min="12" max="12" width="5" style="2" customWidth="1"/>
    <col min="13" max="13" width="5.140625" style="2" customWidth="1"/>
    <col min="14" max="14" width="5" style="2" customWidth="1"/>
    <col min="15" max="15" width="5.28515625" style="2" customWidth="1"/>
    <col min="16" max="16" width="5" style="2" customWidth="1"/>
    <col min="17" max="17" width="5.28515625" style="2" customWidth="1"/>
    <col min="18" max="22" width="5.140625" style="2" customWidth="1"/>
    <col min="23" max="24" width="5.28515625" style="2" customWidth="1"/>
    <col min="25" max="25" width="5.42578125" style="2" customWidth="1"/>
    <col min="26" max="27" width="5.140625" style="2" customWidth="1"/>
    <col min="28" max="28" width="5" style="2" customWidth="1"/>
    <col min="29" max="29" width="5.28515625" style="2" customWidth="1"/>
    <col min="30" max="30" width="5.140625" style="2" customWidth="1"/>
    <col min="31" max="31" width="5.7109375" style="2" customWidth="1"/>
    <col min="32" max="32" width="6.140625" style="2" customWidth="1"/>
    <col min="33" max="33" width="7" style="6" bestFit="1" customWidth="1"/>
    <col min="34" max="34" width="6.85546875" style="1" customWidth="1"/>
  </cols>
  <sheetData>
    <row r="1" spans="1:38" ht="20.100000000000001" customHeight="1" x14ac:dyDescent="0.2">
      <c r="A1" s="126" t="s">
        <v>27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</row>
    <row r="2" spans="1:38" s="4" customFormat="1" ht="20.100000000000001" customHeight="1" x14ac:dyDescent="0.2">
      <c r="A2" s="127" t="s">
        <v>21</v>
      </c>
      <c r="B2" s="128" t="s">
        <v>133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45"/>
    </row>
    <row r="3" spans="1:38" s="5" customFormat="1" ht="20.100000000000001" customHeight="1" x14ac:dyDescent="0.2">
      <c r="A3" s="127"/>
      <c r="B3" s="125">
        <v>1</v>
      </c>
      <c r="C3" s="125">
        <f>SUM(B3+1)</f>
        <v>2</v>
      </c>
      <c r="D3" s="125">
        <f t="shared" ref="D3:AD3" si="0">SUM(C3+1)</f>
        <v>3</v>
      </c>
      <c r="E3" s="125">
        <f t="shared" si="0"/>
        <v>4</v>
      </c>
      <c r="F3" s="125">
        <f t="shared" si="0"/>
        <v>5</v>
      </c>
      <c r="G3" s="125">
        <f t="shared" si="0"/>
        <v>6</v>
      </c>
      <c r="H3" s="125">
        <f t="shared" si="0"/>
        <v>7</v>
      </c>
      <c r="I3" s="125">
        <f t="shared" si="0"/>
        <v>8</v>
      </c>
      <c r="J3" s="125">
        <f t="shared" si="0"/>
        <v>9</v>
      </c>
      <c r="K3" s="125">
        <f t="shared" si="0"/>
        <v>10</v>
      </c>
      <c r="L3" s="125">
        <f t="shared" si="0"/>
        <v>11</v>
      </c>
      <c r="M3" s="125">
        <f t="shared" si="0"/>
        <v>12</v>
      </c>
      <c r="N3" s="125">
        <f t="shared" si="0"/>
        <v>13</v>
      </c>
      <c r="O3" s="125">
        <f t="shared" si="0"/>
        <v>14</v>
      </c>
      <c r="P3" s="125">
        <f t="shared" si="0"/>
        <v>15</v>
      </c>
      <c r="Q3" s="125">
        <f t="shared" si="0"/>
        <v>16</v>
      </c>
      <c r="R3" s="125">
        <f t="shared" si="0"/>
        <v>17</v>
      </c>
      <c r="S3" s="125">
        <f t="shared" si="0"/>
        <v>18</v>
      </c>
      <c r="T3" s="125">
        <f t="shared" si="0"/>
        <v>19</v>
      </c>
      <c r="U3" s="125">
        <f t="shared" si="0"/>
        <v>20</v>
      </c>
      <c r="V3" s="125">
        <f t="shared" si="0"/>
        <v>21</v>
      </c>
      <c r="W3" s="125">
        <f t="shared" si="0"/>
        <v>22</v>
      </c>
      <c r="X3" s="125">
        <f t="shared" si="0"/>
        <v>23</v>
      </c>
      <c r="Y3" s="125">
        <f t="shared" si="0"/>
        <v>24</v>
      </c>
      <c r="Z3" s="125">
        <f t="shared" si="0"/>
        <v>25</v>
      </c>
      <c r="AA3" s="125">
        <f t="shared" si="0"/>
        <v>26</v>
      </c>
      <c r="AB3" s="125">
        <f t="shared" si="0"/>
        <v>27</v>
      </c>
      <c r="AC3" s="125">
        <f t="shared" si="0"/>
        <v>28</v>
      </c>
      <c r="AD3" s="125">
        <f t="shared" si="0"/>
        <v>29</v>
      </c>
      <c r="AE3" s="125">
        <v>30</v>
      </c>
      <c r="AF3" s="125">
        <v>31</v>
      </c>
      <c r="AG3" s="26" t="s">
        <v>42</v>
      </c>
      <c r="AH3" s="34" t="s">
        <v>40</v>
      </c>
    </row>
    <row r="4" spans="1:38" s="5" customFormat="1" ht="20.100000000000001" customHeight="1" x14ac:dyDescent="0.2">
      <c r="A4" s="127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26" t="s">
        <v>39</v>
      </c>
      <c r="AH4" s="34" t="s">
        <v>39</v>
      </c>
    </row>
    <row r="5" spans="1:38" s="5" customFormat="1" ht="20.100000000000001" customHeight="1" x14ac:dyDescent="0.2">
      <c r="A5" s="15" t="s">
        <v>47</v>
      </c>
      <c r="B5" s="16">
        <f>[1]Janeiro!$G$5</f>
        <v>37</v>
      </c>
      <c r="C5" s="16">
        <f>[1]Janeiro!$G$6</f>
        <v>47</v>
      </c>
      <c r="D5" s="16">
        <f>[1]Janeiro!$G$7</f>
        <v>39</v>
      </c>
      <c r="E5" s="16">
        <f>[1]Janeiro!$G$8</f>
        <v>40</v>
      </c>
      <c r="F5" s="16">
        <f>[1]Janeiro!$G$9</f>
        <v>42</v>
      </c>
      <c r="G5" s="16">
        <f>[1]Janeiro!$G$10</f>
        <v>33</v>
      </c>
      <c r="H5" s="16">
        <f>[1]Janeiro!$G$11</f>
        <v>38</v>
      </c>
      <c r="I5" s="16">
        <f>[1]Janeiro!$G$12</f>
        <v>29</v>
      </c>
      <c r="J5" s="16">
        <f>[1]Janeiro!$G$13</f>
        <v>48</v>
      </c>
      <c r="K5" s="16">
        <f>[1]Janeiro!$G$14</f>
        <v>30</v>
      </c>
      <c r="L5" s="16">
        <f>[1]Janeiro!$G$15</f>
        <v>31</v>
      </c>
      <c r="M5" s="16">
        <f>[1]Janeiro!$G$16</f>
        <v>51</v>
      </c>
      <c r="N5" s="16">
        <f>[1]Janeiro!$G$17</f>
        <v>52</v>
      </c>
      <c r="O5" s="16">
        <f>[1]Janeiro!$G$18</f>
        <v>45</v>
      </c>
      <c r="P5" s="16">
        <f>[1]Janeiro!$G$19</f>
        <v>45</v>
      </c>
      <c r="Q5" s="16">
        <f>[1]Janeiro!$G$20</f>
        <v>67</v>
      </c>
      <c r="R5" s="16">
        <f>[1]Janeiro!$G$21</f>
        <v>41</v>
      </c>
      <c r="S5" s="16">
        <f>[1]Janeiro!$G$22</f>
        <v>54</v>
      </c>
      <c r="T5" s="16">
        <f>[1]Janeiro!$G$23</f>
        <v>47</v>
      </c>
      <c r="U5" s="16">
        <f>[1]Janeiro!$G$24</f>
        <v>53</v>
      </c>
      <c r="V5" s="16">
        <f>[1]Janeiro!$G$25</f>
        <v>49</v>
      </c>
      <c r="W5" s="16">
        <f>[1]Janeiro!$G$26</f>
        <v>48</v>
      </c>
      <c r="X5" s="16">
        <f>[1]Janeiro!$G$27</f>
        <v>45</v>
      </c>
      <c r="Y5" s="16">
        <f>[1]Janeiro!$G$28</f>
        <v>37</v>
      </c>
      <c r="Z5" s="16">
        <f>[1]Janeiro!$G$29</f>
        <v>58</v>
      </c>
      <c r="AA5" s="16">
        <f>[1]Janeiro!$G$30</f>
        <v>54</v>
      </c>
      <c r="AB5" s="16">
        <f>[1]Janeiro!$G$31</f>
        <v>50</v>
      </c>
      <c r="AC5" s="16">
        <f>[1]Janeiro!$G$32</f>
        <v>55</v>
      </c>
      <c r="AD5" s="16">
        <f>[1]Janeiro!$G$33</f>
        <v>66</v>
      </c>
      <c r="AE5" s="16">
        <f>[1]Janeiro!$G$34</f>
        <v>60</v>
      </c>
      <c r="AF5" s="16">
        <f>[1]Janeiro!$G$35</f>
        <v>52</v>
      </c>
      <c r="AG5" s="27">
        <f>MIN(B5:AF5)</f>
        <v>29</v>
      </c>
      <c r="AH5" s="30">
        <f>AVERAGE(B5:AF5)</f>
        <v>46.548387096774192</v>
      </c>
    </row>
    <row r="6" spans="1:38" ht="17.100000000000001" customHeight="1" x14ac:dyDescent="0.2">
      <c r="A6" s="15" t="s">
        <v>0</v>
      </c>
      <c r="B6" s="17">
        <f>[2]Janeiro!$G$5</f>
        <v>52</v>
      </c>
      <c r="C6" s="17">
        <f>[2]Janeiro!$G$6</f>
        <v>45</v>
      </c>
      <c r="D6" s="17">
        <f>[2]Janeiro!$G$7</f>
        <v>52</v>
      </c>
      <c r="E6" s="17">
        <f>[2]Janeiro!$G$8</f>
        <v>45</v>
      </c>
      <c r="F6" s="17">
        <f>[2]Janeiro!$G$9</f>
        <v>51</v>
      </c>
      <c r="G6" s="17">
        <f>[2]Janeiro!$G$10</f>
        <v>53</v>
      </c>
      <c r="H6" s="17">
        <f>[2]Janeiro!$G$11</f>
        <v>42</v>
      </c>
      <c r="I6" s="17">
        <f>[2]Janeiro!$G$12</f>
        <v>40</v>
      </c>
      <c r="J6" s="17">
        <f>[2]Janeiro!$G$13</f>
        <v>43</v>
      </c>
      <c r="K6" s="17">
        <f>[2]Janeiro!$G$14</f>
        <v>36</v>
      </c>
      <c r="L6" s="17">
        <f>[2]Janeiro!$G$15</f>
        <v>43</v>
      </c>
      <c r="M6" s="17">
        <f>[2]Janeiro!$G$16</f>
        <v>50</v>
      </c>
      <c r="N6" s="17">
        <f>[2]Janeiro!$G$17</f>
        <v>49</v>
      </c>
      <c r="O6" s="17">
        <f>[2]Janeiro!$G$18</f>
        <v>33</v>
      </c>
      <c r="P6" s="17">
        <f>[2]Janeiro!$G$19</f>
        <v>46</v>
      </c>
      <c r="Q6" s="17">
        <f>[2]Janeiro!$G$20</f>
        <v>52</v>
      </c>
      <c r="R6" s="17">
        <f>[2]Janeiro!$G$21</f>
        <v>48</v>
      </c>
      <c r="S6" s="17">
        <f>[2]Janeiro!$G$22</f>
        <v>30</v>
      </c>
      <c r="T6" s="17">
        <f>[2]Janeiro!$G$23</f>
        <v>30</v>
      </c>
      <c r="U6" s="17">
        <f>[2]Janeiro!$G$24</f>
        <v>42</v>
      </c>
      <c r="V6" s="17">
        <f>[2]Janeiro!$G$25</f>
        <v>38</v>
      </c>
      <c r="W6" s="17">
        <f>[2]Janeiro!$G$26</f>
        <v>40</v>
      </c>
      <c r="X6" s="17">
        <f>[2]Janeiro!$G$27</f>
        <v>42</v>
      </c>
      <c r="Y6" s="17">
        <f>[2]Janeiro!$G$28</f>
        <v>44</v>
      </c>
      <c r="Z6" s="17">
        <f>[2]Janeiro!$G$29</f>
        <v>51</v>
      </c>
      <c r="AA6" s="17">
        <f>[2]Janeiro!$G$30</f>
        <v>35</v>
      </c>
      <c r="AB6" s="17">
        <f>[2]Janeiro!$G$31</f>
        <v>27</v>
      </c>
      <c r="AC6" s="17">
        <f>[2]Janeiro!$G$32</f>
        <v>27</v>
      </c>
      <c r="AD6" s="17">
        <f>[2]Janeiro!$G$33</f>
        <v>35</v>
      </c>
      <c r="AE6" s="17">
        <f>[2]Janeiro!$G$34</f>
        <v>34</v>
      </c>
      <c r="AF6" s="17">
        <f>[2]Janeiro!$G$35</f>
        <v>52</v>
      </c>
      <c r="AG6" s="28">
        <f>MIN(B6:AF6)</f>
        <v>27</v>
      </c>
      <c r="AH6" s="31">
        <f t="shared" ref="AH6:AH16" si="1">AVERAGE(B6:AF6)</f>
        <v>42.161290322580648</v>
      </c>
    </row>
    <row r="7" spans="1:38" ht="17.100000000000001" customHeight="1" x14ac:dyDescent="0.2">
      <c r="A7" s="15" t="s">
        <v>1</v>
      </c>
      <c r="B7" s="17">
        <f>[3]Janeiro!$G$5</f>
        <v>41</v>
      </c>
      <c r="C7" s="17">
        <f>[3]Janeiro!$G$6</f>
        <v>39</v>
      </c>
      <c r="D7" s="17">
        <f>[3]Janeiro!$G$7</f>
        <v>44</v>
      </c>
      <c r="E7" s="17">
        <f>[3]Janeiro!$G$8</f>
        <v>40</v>
      </c>
      <c r="F7" s="17">
        <f>[3]Janeiro!$G$9</f>
        <v>44</v>
      </c>
      <c r="G7" s="17">
        <f>[3]Janeiro!$G$10</f>
        <v>37</v>
      </c>
      <c r="H7" s="17">
        <f>[3]Janeiro!$G$11</f>
        <v>34</v>
      </c>
      <c r="I7" s="17">
        <f>[3]Janeiro!$G$12</f>
        <v>27</v>
      </c>
      <c r="J7" s="17">
        <f>[3]Janeiro!$G$13</f>
        <v>35</v>
      </c>
      <c r="K7" s="17">
        <f>[3]Janeiro!$G$14</f>
        <v>24</v>
      </c>
      <c r="L7" s="17">
        <f>[3]Janeiro!$G$15</f>
        <v>30</v>
      </c>
      <c r="M7" s="17">
        <f>[3]Janeiro!$G$16</f>
        <v>42</v>
      </c>
      <c r="N7" s="17">
        <f>[3]Janeiro!$G$17</f>
        <v>37</v>
      </c>
      <c r="O7" s="17">
        <f>[3]Janeiro!$G$18</f>
        <v>39</v>
      </c>
      <c r="P7" s="17">
        <f>[3]Janeiro!$G$19</f>
        <v>41</v>
      </c>
      <c r="Q7" s="17">
        <f>[3]Janeiro!$G$20</f>
        <v>51</v>
      </c>
      <c r="R7" s="17">
        <f>[3]Janeiro!$G$21</f>
        <v>45</v>
      </c>
      <c r="S7" s="17">
        <f>[3]Janeiro!$G$22</f>
        <v>33</v>
      </c>
      <c r="T7" s="17">
        <f>[3]Janeiro!$G$23</f>
        <v>36</v>
      </c>
      <c r="U7" s="17">
        <f>[3]Janeiro!$G$24</f>
        <v>49</v>
      </c>
      <c r="V7" s="17">
        <f>[3]Janeiro!$G$25</f>
        <v>47</v>
      </c>
      <c r="W7" s="17">
        <f>[3]Janeiro!$G$26</f>
        <v>40</v>
      </c>
      <c r="X7" s="17">
        <f>[3]Janeiro!$G$27</f>
        <v>43</v>
      </c>
      <c r="Y7" s="17">
        <f>[3]Janeiro!$G$28</f>
        <v>45</v>
      </c>
      <c r="Z7" s="17">
        <f>[3]Janeiro!$G$29</f>
        <v>53</v>
      </c>
      <c r="AA7" s="17">
        <f>[3]Janeiro!$G$30</f>
        <v>48</v>
      </c>
      <c r="AB7" s="17">
        <f>[3]Janeiro!$G$31</f>
        <v>30</v>
      </c>
      <c r="AC7" s="17">
        <f>[3]Janeiro!$G$32</f>
        <v>32</v>
      </c>
      <c r="AD7" s="17">
        <f>[3]Janeiro!$G$33</f>
        <v>54</v>
      </c>
      <c r="AE7" s="17">
        <f>[3]Janeiro!$G$34</f>
        <v>52</v>
      </c>
      <c r="AF7" s="17">
        <f>[3]Janeiro!$G$35</f>
        <v>44</v>
      </c>
      <c r="AG7" s="28">
        <f t="shared" ref="AG7:AG16" si="2">MIN(B7:AF7)</f>
        <v>24</v>
      </c>
      <c r="AH7" s="31">
        <f t="shared" si="1"/>
        <v>40.516129032258064</v>
      </c>
    </row>
    <row r="8" spans="1:38" ht="17.100000000000001" customHeight="1" x14ac:dyDescent="0.2">
      <c r="A8" s="15" t="s">
        <v>56</v>
      </c>
      <c r="B8" s="17">
        <f>[4]Janeiro!$G$5</f>
        <v>52</v>
      </c>
      <c r="C8" s="17">
        <f>[4]Janeiro!$G$6</f>
        <v>56</v>
      </c>
      <c r="D8" s="17">
        <f>[4]Janeiro!$G$7</f>
        <v>45</v>
      </c>
      <c r="E8" s="17">
        <f>[4]Janeiro!$G$8</f>
        <v>51</v>
      </c>
      <c r="F8" s="17">
        <f>[4]Janeiro!$G$9</f>
        <v>41</v>
      </c>
      <c r="G8" s="17">
        <f>[4]Janeiro!$G$10</f>
        <v>37</v>
      </c>
      <c r="H8" s="17">
        <f>[4]Janeiro!$G$11</f>
        <v>49</v>
      </c>
      <c r="I8" s="17">
        <f>[4]Janeiro!$G$12</f>
        <v>34</v>
      </c>
      <c r="J8" s="17">
        <f>[4]Janeiro!$G$13</f>
        <v>42</v>
      </c>
      <c r="K8" s="17">
        <f>[4]Janeiro!$G$14</f>
        <v>45</v>
      </c>
      <c r="L8" s="17">
        <f>[4]Janeiro!$G$15</f>
        <v>39</v>
      </c>
      <c r="M8" s="17">
        <f>[4]Janeiro!$G$16</f>
        <v>47</v>
      </c>
      <c r="N8" s="17">
        <f>[4]Janeiro!$G$17</f>
        <v>52</v>
      </c>
      <c r="O8" s="17">
        <f>[4]Janeiro!$G$18</f>
        <v>49</v>
      </c>
      <c r="P8" s="17">
        <f>[4]Janeiro!$G$19</f>
        <v>47</v>
      </c>
      <c r="Q8" s="17">
        <f>[4]Janeiro!$G$20</f>
        <v>56</v>
      </c>
      <c r="R8" s="17">
        <f>[4]Janeiro!$G$21</f>
        <v>62</v>
      </c>
      <c r="S8" s="17">
        <f>[4]Janeiro!$G$22</f>
        <v>49</v>
      </c>
      <c r="T8" s="17">
        <f>[4]Janeiro!$G$23</f>
        <v>60</v>
      </c>
      <c r="U8" s="17">
        <f>[4]Janeiro!$G$24</f>
        <v>54</v>
      </c>
      <c r="V8" s="17">
        <f>[4]Janeiro!$G$25</f>
        <v>57</v>
      </c>
      <c r="W8" s="17">
        <f>[4]Janeiro!$G$26</f>
        <v>66</v>
      </c>
      <c r="X8" s="17">
        <f>[4]Janeiro!$G$27</f>
        <v>42</v>
      </c>
      <c r="Y8" s="17">
        <f>[4]Janeiro!$G$28</f>
        <v>48</v>
      </c>
      <c r="Z8" s="17">
        <f>[4]Janeiro!$G$29</f>
        <v>77</v>
      </c>
      <c r="AA8" s="17">
        <f>[4]Janeiro!$G$30</f>
        <v>57</v>
      </c>
      <c r="AB8" s="17">
        <f>[4]Janeiro!$G$31</f>
        <v>46</v>
      </c>
      <c r="AC8" s="17">
        <f>[4]Janeiro!$G$32</f>
        <v>73</v>
      </c>
      <c r="AD8" s="17">
        <f>[4]Janeiro!$G$33</f>
        <v>66</v>
      </c>
      <c r="AE8" s="17">
        <f>[4]Janeiro!$G$34</f>
        <v>60</v>
      </c>
      <c r="AF8" s="17">
        <f>[4]Janeiro!$G$35</f>
        <v>62</v>
      </c>
      <c r="AG8" s="28">
        <f t="shared" ref="AG8" si="3">MIN(B8:AF8)</f>
        <v>34</v>
      </c>
      <c r="AH8" s="31">
        <f t="shared" ref="AH8" si="4">AVERAGE(B8:AF8)</f>
        <v>52.29032258064516</v>
      </c>
    </row>
    <row r="9" spans="1:38" ht="17.100000000000001" customHeight="1" x14ac:dyDescent="0.2">
      <c r="A9" s="15" t="s">
        <v>48</v>
      </c>
      <c r="B9" s="17">
        <f>[5]Janeiro!$G$5</f>
        <v>44</v>
      </c>
      <c r="C9" s="17">
        <f>[5]Janeiro!$G$6</f>
        <v>44</v>
      </c>
      <c r="D9" s="17">
        <f>[5]Janeiro!$G$7</f>
        <v>60</v>
      </c>
      <c r="E9" s="17">
        <f>[5]Janeiro!$G$8</f>
        <v>47</v>
      </c>
      <c r="F9" s="17">
        <f>[5]Janeiro!$G$9</f>
        <v>45</v>
      </c>
      <c r="G9" s="17">
        <f>[5]Janeiro!$G$10</f>
        <v>54</v>
      </c>
      <c r="H9" s="17">
        <f>[5]Janeiro!$G$11</f>
        <v>46</v>
      </c>
      <c r="I9" s="17">
        <f>[5]Janeiro!$G$12</f>
        <v>35</v>
      </c>
      <c r="J9" s="17">
        <f>[5]Janeiro!$G$13</f>
        <v>37</v>
      </c>
      <c r="K9" s="17">
        <f>[5]Janeiro!$G$14</f>
        <v>33</v>
      </c>
      <c r="L9" s="17">
        <f>[5]Janeiro!$G$15</f>
        <v>40</v>
      </c>
      <c r="M9" s="17">
        <f>[5]Janeiro!$G$16</f>
        <v>56</v>
      </c>
      <c r="N9" s="17">
        <f>[5]Janeiro!$G$17</f>
        <v>47</v>
      </c>
      <c r="O9" s="17">
        <f>[5]Janeiro!$G$18</f>
        <v>37</v>
      </c>
      <c r="P9" s="17">
        <f>[5]Janeiro!$G$19</f>
        <v>40</v>
      </c>
      <c r="Q9" s="17">
        <f>[5]Janeiro!$G$20</f>
        <v>42</v>
      </c>
      <c r="R9" s="17">
        <f>[5]Janeiro!$G$21</f>
        <v>40</v>
      </c>
      <c r="S9" s="17">
        <f>[5]Janeiro!$G$22</f>
        <v>30</v>
      </c>
      <c r="T9" s="17">
        <f>[5]Janeiro!$G$23</f>
        <v>56</v>
      </c>
      <c r="U9" s="17" t="str">
        <f>[5]Janeiro!$G$24</f>
        <v>*</v>
      </c>
      <c r="V9" s="17" t="str">
        <f>[5]Janeiro!$G$25</f>
        <v>*</v>
      </c>
      <c r="W9" s="17" t="str">
        <f>[5]Janeiro!$G$26</f>
        <v>*</v>
      </c>
      <c r="X9" s="17" t="str">
        <f>[5]Janeiro!$G$27</f>
        <v>*</v>
      </c>
      <c r="Y9" s="17" t="str">
        <f>[5]Janeiro!$G$28</f>
        <v>*</v>
      </c>
      <c r="Z9" s="17" t="str">
        <f>[5]Janeiro!$G$29</f>
        <v>*</v>
      </c>
      <c r="AA9" s="17" t="str">
        <f>[5]Janeiro!$G$30</f>
        <v>*</v>
      </c>
      <c r="AB9" s="17" t="str">
        <f>[5]Janeiro!$G$31</f>
        <v>*</v>
      </c>
      <c r="AC9" s="17" t="str">
        <f>[5]Janeiro!$G$32</f>
        <v>*</v>
      </c>
      <c r="AD9" s="17">
        <f>[5]Janeiro!$G$33</f>
        <v>16</v>
      </c>
      <c r="AE9" s="17">
        <f>[5]Janeiro!$G$34</f>
        <v>12</v>
      </c>
      <c r="AF9" s="17">
        <f>[5]Janeiro!$G$35</f>
        <v>17</v>
      </c>
      <c r="AG9" s="28">
        <f t="shared" ref="AG9" si="5">MIN(B9:AF9)</f>
        <v>12</v>
      </c>
      <c r="AH9" s="31">
        <f t="shared" ref="AH9" si="6">AVERAGE(B9:AF9)</f>
        <v>39.909090909090907</v>
      </c>
    </row>
    <row r="10" spans="1:38" ht="17.100000000000001" customHeight="1" x14ac:dyDescent="0.2">
      <c r="A10" s="15" t="s">
        <v>2</v>
      </c>
      <c r="B10" s="17">
        <f>[6]Janeiro!$G$5</f>
        <v>49</v>
      </c>
      <c r="C10" s="17">
        <f>[6]Janeiro!$G$6</f>
        <v>52</v>
      </c>
      <c r="D10" s="17">
        <f>[6]Janeiro!$G$7</f>
        <v>55</v>
      </c>
      <c r="E10" s="17">
        <f>[6]Janeiro!$G$8</f>
        <v>50</v>
      </c>
      <c r="F10" s="17">
        <f>[6]Janeiro!$G$9</f>
        <v>47</v>
      </c>
      <c r="G10" s="17">
        <f>[6]Janeiro!$G$10</f>
        <v>44</v>
      </c>
      <c r="H10" s="17">
        <f>[6]Janeiro!$G$11</f>
        <v>38</v>
      </c>
      <c r="I10" s="17">
        <f>[6]Janeiro!$G$12</f>
        <v>37</v>
      </c>
      <c r="J10" s="17">
        <f>[6]Janeiro!$G$13</f>
        <v>52</v>
      </c>
      <c r="K10" s="17">
        <f>[6]Janeiro!$G$14</f>
        <v>34</v>
      </c>
      <c r="L10" s="17">
        <f>[6]Janeiro!$G$15</f>
        <v>39</v>
      </c>
      <c r="M10" s="17">
        <f>[6]Janeiro!$G$16</f>
        <v>62</v>
      </c>
      <c r="N10" s="17">
        <f>[6]Janeiro!$G$17</f>
        <v>49</v>
      </c>
      <c r="O10" s="17">
        <f>[6]Janeiro!$G$18</f>
        <v>46</v>
      </c>
      <c r="P10" s="17">
        <f>[6]Janeiro!$G$19</f>
        <v>63</v>
      </c>
      <c r="Q10" s="17">
        <f>[6]Janeiro!$G$20</f>
        <v>71</v>
      </c>
      <c r="R10" s="17">
        <f>[6]Janeiro!$G$21</f>
        <v>63</v>
      </c>
      <c r="S10" s="17">
        <f>[6]Janeiro!$G$22</f>
        <v>50</v>
      </c>
      <c r="T10" s="17">
        <f>[6]Janeiro!$G$23</f>
        <v>48</v>
      </c>
      <c r="U10" s="17">
        <f>[6]Janeiro!$G$24</f>
        <v>48</v>
      </c>
      <c r="V10" s="17">
        <f>[6]Janeiro!$G$25</f>
        <v>63</v>
      </c>
      <c r="W10" s="17">
        <f>[6]Janeiro!$G$26</f>
        <v>50</v>
      </c>
      <c r="X10" s="17">
        <f>[6]Janeiro!$G$27</f>
        <v>49</v>
      </c>
      <c r="Y10" s="17">
        <f>[6]Janeiro!$G$28</f>
        <v>50</v>
      </c>
      <c r="Z10" s="17">
        <f>[6]Janeiro!$G$29</f>
        <v>69</v>
      </c>
      <c r="AA10" s="17">
        <f>[6]Janeiro!$G$30</f>
        <v>53</v>
      </c>
      <c r="AB10" s="17">
        <f>[6]Janeiro!$G$31</f>
        <v>50</v>
      </c>
      <c r="AC10" s="17">
        <f>[6]Janeiro!$G$32</f>
        <v>64</v>
      </c>
      <c r="AD10" s="17">
        <f>[6]Janeiro!$G$33</f>
        <v>59</v>
      </c>
      <c r="AE10" s="17">
        <f>[6]Janeiro!$G$34</f>
        <v>54</v>
      </c>
      <c r="AF10" s="17">
        <f>[6]Janeiro!$G$35</f>
        <v>54</v>
      </c>
      <c r="AG10" s="28">
        <f t="shared" si="2"/>
        <v>34</v>
      </c>
      <c r="AH10" s="31">
        <f t="shared" si="1"/>
        <v>52</v>
      </c>
    </row>
    <row r="11" spans="1:38" ht="17.100000000000001" customHeight="1" x14ac:dyDescent="0.2">
      <c r="A11" s="15" t="s">
        <v>3</v>
      </c>
      <c r="B11" s="17">
        <f>[7]Janeiro!$G$5</f>
        <v>33</v>
      </c>
      <c r="C11" s="17">
        <f>[7]Janeiro!$G$6</f>
        <v>44</v>
      </c>
      <c r="D11" s="17">
        <f>[7]Janeiro!$G$7</f>
        <v>29</v>
      </c>
      <c r="E11" s="17">
        <f>[7]Janeiro!$G$8</f>
        <v>43</v>
      </c>
      <c r="F11" s="17">
        <f>[7]Janeiro!$G$9</f>
        <v>37</v>
      </c>
      <c r="G11" s="17">
        <f>[7]Janeiro!$G$10</f>
        <v>33</v>
      </c>
      <c r="H11" s="17">
        <f>[7]Janeiro!$G$11</f>
        <v>32</v>
      </c>
      <c r="I11" s="17">
        <f>[7]Janeiro!$G$12</f>
        <v>32</v>
      </c>
      <c r="J11" s="17">
        <f>[7]Janeiro!$G$13</f>
        <v>46</v>
      </c>
      <c r="K11" s="17">
        <f>[7]Janeiro!$G$14</f>
        <v>38</v>
      </c>
      <c r="L11" s="17">
        <f>[7]Janeiro!$G$15</f>
        <v>50</v>
      </c>
      <c r="M11" s="17">
        <f>[7]Janeiro!$G$16</f>
        <v>52</v>
      </c>
      <c r="N11" s="17">
        <f>[7]Janeiro!$G$17</f>
        <v>81</v>
      </c>
      <c r="O11" s="17">
        <f>[7]Janeiro!$G$18</f>
        <v>74</v>
      </c>
      <c r="P11" s="17">
        <f>[7]Janeiro!$G$19</f>
        <v>64</v>
      </c>
      <c r="Q11" s="17">
        <f>[7]Janeiro!$G$20</f>
        <v>57</v>
      </c>
      <c r="R11" s="17">
        <f>[7]Janeiro!$G$21</f>
        <v>69</v>
      </c>
      <c r="S11" s="17">
        <f>[7]Janeiro!$G$22</f>
        <v>49</v>
      </c>
      <c r="T11" s="17">
        <f>[7]Janeiro!$G$23</f>
        <v>45</v>
      </c>
      <c r="U11" s="17">
        <f>[7]Janeiro!$G$24</f>
        <v>53</v>
      </c>
      <c r="V11" s="17">
        <f>[7]Janeiro!$G$25</f>
        <v>63</v>
      </c>
      <c r="W11" s="17">
        <f>[7]Janeiro!$G$26</f>
        <v>58</v>
      </c>
      <c r="X11" s="17">
        <f>[7]Janeiro!$G$27</f>
        <v>45</v>
      </c>
      <c r="Y11" s="17">
        <f>[7]Janeiro!$G$28</f>
        <v>40</v>
      </c>
      <c r="Z11" s="17">
        <f>[7]Janeiro!$G$29</f>
        <v>45</v>
      </c>
      <c r="AA11" s="17">
        <f>[7]Janeiro!$G$30</f>
        <v>59</v>
      </c>
      <c r="AB11" s="17">
        <f>[7]Janeiro!$G$31</f>
        <v>57</v>
      </c>
      <c r="AC11" s="17">
        <f>[7]Janeiro!$G$32</f>
        <v>50</v>
      </c>
      <c r="AD11" s="17">
        <f>[7]Janeiro!$G$33</f>
        <v>57</v>
      </c>
      <c r="AE11" s="17">
        <f>[7]Janeiro!$G$34</f>
        <v>41</v>
      </c>
      <c r="AF11" s="17">
        <f>[7]Janeiro!$G$35</f>
        <v>56</v>
      </c>
      <c r="AG11" s="28">
        <f t="shared" si="2"/>
        <v>29</v>
      </c>
      <c r="AH11" s="31">
        <f>AVERAGE(B11:AF11)</f>
        <v>49.41935483870968</v>
      </c>
    </row>
    <row r="12" spans="1:38" ht="17.100000000000001" customHeight="1" x14ac:dyDescent="0.2">
      <c r="A12" s="15" t="s">
        <v>4</v>
      </c>
      <c r="B12" s="17">
        <f>[8]Janeiro!$G$5</f>
        <v>66</v>
      </c>
      <c r="C12" s="17" t="str">
        <f>[8]Janeiro!$G$6</f>
        <v>*</v>
      </c>
      <c r="D12" s="17">
        <f>[8]Janeiro!$G$7</f>
        <v>72</v>
      </c>
      <c r="E12" s="17" t="str">
        <f>[8]Janeiro!$G$8</f>
        <v>*</v>
      </c>
      <c r="F12" s="17" t="str">
        <f>[8]Janeiro!$G$9</f>
        <v>*</v>
      </c>
      <c r="G12" s="17" t="str">
        <f>[8]Janeiro!$G$10</f>
        <v>*</v>
      </c>
      <c r="H12" s="17" t="str">
        <f>[8]Janeiro!$G$11</f>
        <v>*</v>
      </c>
      <c r="I12" s="17" t="str">
        <f>[8]Janeiro!$G$12</f>
        <v>*</v>
      </c>
      <c r="J12" s="17" t="str">
        <f>[8]Janeiro!$G$13</f>
        <v>*</v>
      </c>
      <c r="K12" s="17" t="str">
        <f>[8]Janeiro!$G$14</f>
        <v>*</v>
      </c>
      <c r="L12" s="17">
        <f>[8]Janeiro!$G$15</f>
        <v>62</v>
      </c>
      <c r="M12" s="17" t="str">
        <f>[8]Janeiro!$G$16</f>
        <v>*</v>
      </c>
      <c r="N12" s="17" t="str">
        <f>[8]Janeiro!$G$17</f>
        <v>*</v>
      </c>
      <c r="O12" s="17" t="str">
        <f>[8]Janeiro!$G$18</f>
        <v>*</v>
      </c>
      <c r="P12" s="17">
        <f>[8]Janeiro!$G$19</f>
        <v>62</v>
      </c>
      <c r="Q12" s="17">
        <f>[8]Janeiro!$G$20</f>
        <v>62</v>
      </c>
      <c r="R12" s="17">
        <f>[8]Janeiro!$G$21</f>
        <v>58</v>
      </c>
      <c r="S12" s="17">
        <f>[8]Janeiro!$G$22</f>
        <v>59</v>
      </c>
      <c r="T12" s="17">
        <f>[8]Janeiro!$G$23</f>
        <v>55</v>
      </c>
      <c r="U12" s="17">
        <f>[8]Janeiro!$G$24</f>
        <v>55</v>
      </c>
      <c r="V12" s="17">
        <f>[8]Janeiro!$G$25</f>
        <v>68</v>
      </c>
      <c r="W12" s="17">
        <f>[8]Janeiro!$G$26</f>
        <v>50</v>
      </c>
      <c r="X12" s="17">
        <f>[8]Janeiro!$G$27</f>
        <v>63</v>
      </c>
      <c r="Y12" s="17">
        <f>[8]Janeiro!$G$28</f>
        <v>46</v>
      </c>
      <c r="Z12" s="17">
        <f>[8]Janeiro!$G$29</f>
        <v>58</v>
      </c>
      <c r="AA12" s="17">
        <f>[8]Janeiro!$G$30</f>
        <v>56</v>
      </c>
      <c r="AB12" s="17">
        <f>[8]Janeiro!$G$31</f>
        <v>62</v>
      </c>
      <c r="AC12" s="17">
        <f>[8]Janeiro!$G$32</f>
        <v>71</v>
      </c>
      <c r="AD12" s="17">
        <f>[8]Janeiro!$G$33</f>
        <v>67</v>
      </c>
      <c r="AE12" s="17">
        <f>[8]Janeiro!$G$34</f>
        <v>59</v>
      </c>
      <c r="AF12" s="17">
        <f>[8]Janeiro!$G$35</f>
        <v>59</v>
      </c>
      <c r="AG12" s="28">
        <f t="shared" si="2"/>
        <v>46</v>
      </c>
      <c r="AH12" s="31">
        <f t="shared" si="1"/>
        <v>60.5</v>
      </c>
      <c r="AL12" s="23" t="s">
        <v>54</v>
      </c>
    </row>
    <row r="13" spans="1:38" ht="17.100000000000001" customHeight="1" x14ac:dyDescent="0.2">
      <c r="A13" s="15" t="s">
        <v>5</v>
      </c>
      <c r="B13" s="17">
        <f>[9]Janeiro!$G$5</f>
        <v>38</v>
      </c>
      <c r="C13" s="17">
        <f>[9]Janeiro!$G$6</f>
        <v>45</v>
      </c>
      <c r="D13" s="17">
        <f>[9]Janeiro!$G$7</f>
        <v>43</v>
      </c>
      <c r="E13" s="17">
        <f>[9]Janeiro!$G$8</f>
        <v>44</v>
      </c>
      <c r="F13" s="17">
        <f>[9]Janeiro!$G$9</f>
        <v>51</v>
      </c>
      <c r="G13" s="17">
        <f>[9]Janeiro!$G$10</f>
        <v>41</v>
      </c>
      <c r="H13" s="17">
        <f>[9]Janeiro!$G$11</f>
        <v>41</v>
      </c>
      <c r="I13" s="17">
        <f>[9]Janeiro!$G$12</f>
        <v>36</v>
      </c>
      <c r="J13" s="17">
        <f>[9]Janeiro!$G$13</f>
        <v>36</v>
      </c>
      <c r="K13" s="17">
        <f>[9]Janeiro!$G$14</f>
        <v>39</v>
      </c>
      <c r="L13" s="17">
        <f>[9]Janeiro!$G$15</f>
        <v>35</v>
      </c>
      <c r="M13" s="17">
        <f>[9]Janeiro!$G$16</f>
        <v>42</v>
      </c>
      <c r="N13" s="17">
        <f>[9]Janeiro!$G$17</f>
        <v>46</v>
      </c>
      <c r="O13" s="17">
        <f>[9]Janeiro!$G$18</f>
        <v>39</v>
      </c>
      <c r="P13" s="17">
        <f>[9]Janeiro!$G$19</f>
        <v>42</v>
      </c>
      <c r="Q13" s="17">
        <f>[9]Janeiro!$G$20</f>
        <v>38</v>
      </c>
      <c r="R13" s="17">
        <f>[9]Janeiro!$G$21</f>
        <v>44</v>
      </c>
      <c r="S13" s="17">
        <f>[9]Janeiro!$G$22</f>
        <v>45</v>
      </c>
      <c r="T13" s="17">
        <f>[9]Janeiro!$G$23</f>
        <v>47</v>
      </c>
      <c r="U13" s="17">
        <f>[9]Janeiro!$G$24</f>
        <v>52</v>
      </c>
      <c r="V13" s="17">
        <f>[9]Janeiro!$G$25</f>
        <v>61</v>
      </c>
      <c r="W13" s="17">
        <f>[9]Janeiro!$G$26</f>
        <v>49</v>
      </c>
      <c r="X13" s="17">
        <f>[9]Janeiro!$G$27</f>
        <v>47</v>
      </c>
      <c r="Y13" s="17">
        <f>[9]Janeiro!$G$28</f>
        <v>56</v>
      </c>
      <c r="Z13" s="17">
        <f>[9]Janeiro!$G$29</f>
        <v>49</v>
      </c>
      <c r="AA13" s="17">
        <f>[9]Janeiro!$G$30</f>
        <v>49</v>
      </c>
      <c r="AB13" s="17">
        <f>[9]Janeiro!$G$31</f>
        <v>25</v>
      </c>
      <c r="AC13" s="17">
        <f>[9]Janeiro!$G$32</f>
        <v>29</v>
      </c>
      <c r="AD13" s="17">
        <f>[9]Janeiro!$G$33</f>
        <v>44</v>
      </c>
      <c r="AE13" s="17">
        <f>[9]Janeiro!$G$34</f>
        <v>47</v>
      </c>
      <c r="AF13" s="17">
        <f>[9]Janeiro!$G$35</f>
        <v>45</v>
      </c>
      <c r="AG13" s="28">
        <f t="shared" si="2"/>
        <v>25</v>
      </c>
      <c r="AH13" s="31">
        <f t="shared" si="1"/>
        <v>43.387096774193552</v>
      </c>
    </row>
    <row r="14" spans="1:38" ht="17.100000000000001" customHeight="1" x14ac:dyDescent="0.2">
      <c r="A14" s="15" t="s">
        <v>50</v>
      </c>
      <c r="B14" s="17">
        <f>[10]Janeiro!$G$5</f>
        <v>50</v>
      </c>
      <c r="C14" s="17">
        <f>[10]Janeiro!$G$6</f>
        <v>46</v>
      </c>
      <c r="D14" s="17">
        <f>[10]Janeiro!$G$7</f>
        <v>36</v>
      </c>
      <c r="E14" s="17">
        <f>[10]Janeiro!$G$8</f>
        <v>47</v>
      </c>
      <c r="F14" s="17">
        <f>[10]Janeiro!$G$9</f>
        <v>42</v>
      </c>
      <c r="G14" s="17">
        <f>[10]Janeiro!$G$10</f>
        <v>41</v>
      </c>
      <c r="H14" s="17">
        <f>[10]Janeiro!$G$11</f>
        <v>39</v>
      </c>
      <c r="I14" s="17">
        <f>[10]Janeiro!$G$12</f>
        <v>38</v>
      </c>
      <c r="J14" s="17">
        <f>[10]Janeiro!$G$13</f>
        <v>55</v>
      </c>
      <c r="K14" s="17">
        <f>[10]Janeiro!$G$14</f>
        <v>40</v>
      </c>
      <c r="L14" s="17">
        <f>[10]Janeiro!$G$15</f>
        <v>45</v>
      </c>
      <c r="M14" s="17">
        <f>[10]Janeiro!$G$16</f>
        <v>59</v>
      </c>
      <c r="N14" s="17">
        <f>[10]Janeiro!$G$17</f>
        <v>57</v>
      </c>
      <c r="O14" s="17">
        <f>[10]Janeiro!$G$18</f>
        <v>69</v>
      </c>
      <c r="P14" s="17">
        <f>[10]Janeiro!$G$19</f>
        <v>63</v>
      </c>
      <c r="Q14" s="17">
        <f>[10]Janeiro!$G$20</f>
        <v>58</v>
      </c>
      <c r="R14" s="17">
        <f>[10]Janeiro!$G$21</f>
        <v>65</v>
      </c>
      <c r="S14" s="17">
        <f>[10]Janeiro!$G$22</f>
        <v>51</v>
      </c>
      <c r="T14" s="17">
        <f>[10]Janeiro!$G$23</f>
        <v>55</v>
      </c>
      <c r="U14" s="17">
        <f>[10]Janeiro!$G$24</f>
        <v>53</v>
      </c>
      <c r="V14" s="17">
        <f>[10]Janeiro!$G$25</f>
        <v>58</v>
      </c>
      <c r="W14" s="17">
        <f>[10]Janeiro!$G$26</f>
        <v>48</v>
      </c>
      <c r="X14" s="17">
        <f>[10]Janeiro!$G$27</f>
        <v>51</v>
      </c>
      <c r="Y14" s="17">
        <f>[10]Janeiro!$G$28</f>
        <v>46</v>
      </c>
      <c r="Z14" s="17">
        <f>[10]Janeiro!$G$29</f>
        <v>56</v>
      </c>
      <c r="AA14" s="17">
        <f>[10]Janeiro!$G$30</f>
        <v>52</v>
      </c>
      <c r="AB14" s="17">
        <f>[10]Janeiro!$G$31</f>
        <v>59</v>
      </c>
      <c r="AC14" s="17">
        <f>[10]Janeiro!$G$32</f>
        <v>58</v>
      </c>
      <c r="AD14" s="17">
        <f>[10]Janeiro!$G$33</f>
        <v>67</v>
      </c>
      <c r="AE14" s="17">
        <f>[10]Janeiro!$G$34</f>
        <v>59</v>
      </c>
      <c r="AF14" s="17">
        <f>[10]Janeiro!$G$35</f>
        <v>51</v>
      </c>
      <c r="AG14" s="28">
        <f>MIN(B14:AF14)</f>
        <v>36</v>
      </c>
      <c r="AH14" s="31">
        <f>AVERAGE(B14:AF14)</f>
        <v>52.064516129032256</v>
      </c>
    </row>
    <row r="15" spans="1:38" ht="17.100000000000001" customHeight="1" x14ac:dyDescent="0.2">
      <c r="A15" s="15" t="s">
        <v>6</v>
      </c>
      <c r="B15" s="17">
        <f>[11]Janeiro!$G$5</f>
        <v>47</v>
      </c>
      <c r="C15" s="17">
        <f>[11]Janeiro!$G$6</f>
        <v>47</v>
      </c>
      <c r="D15" s="17">
        <f>[11]Janeiro!$G$7</f>
        <v>36</v>
      </c>
      <c r="E15" s="17">
        <f>[11]Janeiro!$G$8</f>
        <v>46</v>
      </c>
      <c r="F15" s="17">
        <f>[11]Janeiro!$G$9</f>
        <v>46</v>
      </c>
      <c r="G15" s="17">
        <f>[11]Janeiro!$G$10</f>
        <v>39</v>
      </c>
      <c r="H15" s="17">
        <f>[11]Janeiro!$G$11</f>
        <v>40</v>
      </c>
      <c r="I15" s="17">
        <f>[11]Janeiro!$G$12</f>
        <v>33</v>
      </c>
      <c r="J15" s="17">
        <f>[11]Janeiro!$G$13</f>
        <v>41</v>
      </c>
      <c r="K15" s="17">
        <f>[11]Janeiro!$G$14</f>
        <v>32</v>
      </c>
      <c r="L15" s="17">
        <f>[11]Janeiro!$G$15</f>
        <v>30</v>
      </c>
      <c r="M15" s="17">
        <f>[11]Janeiro!$G$16</f>
        <v>52</v>
      </c>
      <c r="N15" s="17">
        <f>[11]Janeiro!$G$17</f>
        <v>50</v>
      </c>
      <c r="O15" s="17">
        <f>[11]Janeiro!$G$18</f>
        <v>56</v>
      </c>
      <c r="P15" s="17">
        <f>[11]Janeiro!$G$19</f>
        <v>57</v>
      </c>
      <c r="Q15" s="17">
        <f>[11]Janeiro!$G$20</f>
        <v>54</v>
      </c>
      <c r="R15" s="17">
        <f>[11]Janeiro!$G$21</f>
        <v>51</v>
      </c>
      <c r="S15" s="17">
        <f>[11]Janeiro!$G$22</f>
        <v>63</v>
      </c>
      <c r="T15" s="17">
        <f>[11]Janeiro!$G$23</f>
        <v>41</v>
      </c>
      <c r="U15" s="17">
        <f>[11]Janeiro!$G$24</f>
        <v>65</v>
      </c>
      <c r="V15" s="17">
        <f>[11]Janeiro!$G$25</f>
        <v>57</v>
      </c>
      <c r="W15" s="17">
        <f>[11]Janeiro!$G$26</f>
        <v>45</v>
      </c>
      <c r="X15" s="17">
        <f>[11]Janeiro!$G$27</f>
        <v>52</v>
      </c>
      <c r="Y15" s="17">
        <f>[11]Janeiro!$G$28</f>
        <v>45</v>
      </c>
      <c r="Z15" s="17">
        <f>[11]Janeiro!$G$29</f>
        <v>63</v>
      </c>
      <c r="AA15" s="17">
        <f>[11]Janeiro!$G$30</f>
        <v>64</v>
      </c>
      <c r="AB15" s="17">
        <f>[11]Janeiro!$G$31</f>
        <v>60</v>
      </c>
      <c r="AC15" s="17">
        <f>[11]Janeiro!$G$32</f>
        <v>55</v>
      </c>
      <c r="AD15" s="17">
        <f>[11]Janeiro!$G$33</f>
        <v>59</v>
      </c>
      <c r="AE15" s="17">
        <f>[11]Janeiro!$G$34</f>
        <v>59</v>
      </c>
      <c r="AF15" s="17">
        <f>[11]Janeiro!$G$35</f>
        <v>63</v>
      </c>
      <c r="AG15" s="28">
        <f t="shared" si="2"/>
        <v>30</v>
      </c>
      <c r="AH15" s="31">
        <f t="shared" si="1"/>
        <v>49.935483870967744</v>
      </c>
    </row>
    <row r="16" spans="1:38" ht="17.100000000000001" customHeight="1" x14ac:dyDescent="0.2">
      <c r="A16" s="15" t="s">
        <v>7</v>
      </c>
      <c r="B16" s="17">
        <f>[12]Janeiro!$G$5</f>
        <v>52</v>
      </c>
      <c r="C16" s="17">
        <f>[12]Janeiro!$G$6</f>
        <v>49</v>
      </c>
      <c r="D16" s="17">
        <f>[12]Janeiro!$G$7</f>
        <v>58</v>
      </c>
      <c r="E16" s="17">
        <f>[12]Janeiro!$G$8</f>
        <v>53</v>
      </c>
      <c r="F16" s="17">
        <f>[12]Janeiro!$G$9</f>
        <v>62</v>
      </c>
      <c r="G16" s="17">
        <f>[12]Janeiro!$G$10</f>
        <v>46</v>
      </c>
      <c r="H16" s="17">
        <f>[12]Janeiro!$G$11</f>
        <v>47</v>
      </c>
      <c r="I16" s="17">
        <f>[12]Janeiro!$G$12</f>
        <v>44</v>
      </c>
      <c r="J16" s="17">
        <f>[12]Janeiro!$G$13</f>
        <v>52</v>
      </c>
      <c r="K16" s="17">
        <f>[12]Janeiro!$G$14</f>
        <v>32</v>
      </c>
      <c r="L16" s="17">
        <f>[12]Janeiro!$G$15</f>
        <v>43</v>
      </c>
      <c r="M16" s="17">
        <f>[12]Janeiro!$G$16</f>
        <v>57</v>
      </c>
      <c r="N16" s="17">
        <f>[12]Janeiro!$G$17</f>
        <v>47</v>
      </c>
      <c r="O16" s="17">
        <f>[12]Janeiro!$G$18</f>
        <v>37</v>
      </c>
      <c r="P16" s="17">
        <f>[12]Janeiro!$G$19</f>
        <v>44</v>
      </c>
      <c r="Q16" s="17">
        <f>[12]Janeiro!$G$20</f>
        <v>47</v>
      </c>
      <c r="R16" s="17">
        <f>[12]Janeiro!$G$21</f>
        <v>56</v>
      </c>
      <c r="S16" s="17">
        <f>[12]Janeiro!$G$22</f>
        <v>36</v>
      </c>
      <c r="T16" s="17">
        <f>[12]Janeiro!$G$23</f>
        <v>46</v>
      </c>
      <c r="U16" s="17">
        <f>[12]Janeiro!$G$24</f>
        <v>54</v>
      </c>
      <c r="V16" s="17">
        <f>[12]Janeiro!$G$25</f>
        <v>48</v>
      </c>
      <c r="W16" s="17">
        <f>[12]Janeiro!$G$26</f>
        <v>46</v>
      </c>
      <c r="X16" s="17">
        <f>[12]Janeiro!$G$27</f>
        <v>49</v>
      </c>
      <c r="Y16" s="17">
        <f>[12]Janeiro!$G$28</f>
        <v>52</v>
      </c>
      <c r="Z16" s="17">
        <f>[12]Janeiro!$G$29</f>
        <v>70</v>
      </c>
      <c r="AA16" s="17">
        <f>[12]Janeiro!$G$30</f>
        <v>40</v>
      </c>
      <c r="AB16" s="17">
        <f>[12]Janeiro!$G$31</f>
        <v>31</v>
      </c>
      <c r="AC16" s="17">
        <f>[12]Janeiro!$G$32</f>
        <v>49</v>
      </c>
      <c r="AD16" s="17">
        <f>[12]Janeiro!$G$33</f>
        <v>49</v>
      </c>
      <c r="AE16" s="17">
        <f>[12]Janeiro!$G$34</f>
        <v>55</v>
      </c>
      <c r="AF16" s="17">
        <f>[12]Janeiro!$G$35</f>
        <v>53</v>
      </c>
      <c r="AG16" s="28">
        <f t="shared" si="2"/>
        <v>31</v>
      </c>
      <c r="AH16" s="31">
        <f t="shared" si="1"/>
        <v>48.516129032258064</v>
      </c>
    </row>
    <row r="17" spans="1:36" ht="17.100000000000001" customHeight="1" x14ac:dyDescent="0.2">
      <c r="A17" s="15" t="s">
        <v>8</v>
      </c>
      <c r="B17" s="17">
        <f>[13]Janeiro!$G$5</f>
        <v>56</v>
      </c>
      <c r="C17" s="17">
        <f>[13]Janeiro!$G$6</f>
        <v>43</v>
      </c>
      <c r="D17" s="17">
        <f>[13]Janeiro!$G$7</f>
        <v>51</v>
      </c>
      <c r="E17" s="17">
        <f>[13]Janeiro!$G$8</f>
        <v>48</v>
      </c>
      <c r="F17" s="17">
        <f>[13]Janeiro!$G$9</f>
        <v>58</v>
      </c>
      <c r="G17" s="17">
        <f>[13]Janeiro!$G$10</f>
        <v>59</v>
      </c>
      <c r="H17" s="17">
        <f>[13]Janeiro!$G$11</f>
        <v>50</v>
      </c>
      <c r="I17" s="17">
        <f>[13]Janeiro!$G$12</f>
        <v>45</v>
      </c>
      <c r="J17" s="17">
        <f>[13]Janeiro!$G$13</f>
        <v>46</v>
      </c>
      <c r="K17" s="17">
        <f>[13]Janeiro!$G$14</f>
        <v>44</v>
      </c>
      <c r="L17" s="17">
        <f>[13]Janeiro!$G$15</f>
        <v>51</v>
      </c>
      <c r="M17" s="17">
        <f>[13]Janeiro!$G$16</f>
        <v>49</v>
      </c>
      <c r="N17" s="17">
        <f>[13]Janeiro!$G$17</f>
        <v>47</v>
      </c>
      <c r="O17" s="17">
        <f>[13]Janeiro!$G$18</f>
        <v>40</v>
      </c>
      <c r="P17" s="17">
        <f>[13]Janeiro!$G$19</f>
        <v>42</v>
      </c>
      <c r="Q17" s="17">
        <f>[13]Janeiro!$G$20</f>
        <v>47</v>
      </c>
      <c r="R17" s="17">
        <f>[13]Janeiro!$G$21</f>
        <v>53</v>
      </c>
      <c r="S17" s="17">
        <f>[13]Janeiro!$G$22</f>
        <v>37</v>
      </c>
      <c r="T17" s="17">
        <f>[13]Janeiro!$G$23</f>
        <v>47</v>
      </c>
      <c r="U17" s="17">
        <f>[13]Janeiro!$G$24</f>
        <v>55</v>
      </c>
      <c r="V17" s="17">
        <f>[13]Janeiro!$G$25</f>
        <v>43</v>
      </c>
      <c r="W17" s="17">
        <f>[13]Janeiro!$G$26</f>
        <v>38</v>
      </c>
      <c r="X17" s="17">
        <f>[13]Janeiro!$G$27</f>
        <v>42</v>
      </c>
      <c r="Y17" s="17">
        <f>[13]Janeiro!$G$28</f>
        <v>45</v>
      </c>
      <c r="Z17" s="17">
        <f>[13]Janeiro!$G$29</f>
        <v>52</v>
      </c>
      <c r="AA17" s="17">
        <f>[13]Janeiro!$G$30</f>
        <v>47</v>
      </c>
      <c r="AB17" s="17">
        <f>[13]Janeiro!$G$31</f>
        <v>29</v>
      </c>
      <c r="AC17" s="17">
        <f>[13]Janeiro!$G$32</f>
        <v>48</v>
      </c>
      <c r="AD17" s="17">
        <f>[13]Janeiro!$G$33</f>
        <v>52</v>
      </c>
      <c r="AE17" s="17">
        <f>[13]Janeiro!$G$34</f>
        <v>52</v>
      </c>
      <c r="AF17" s="17">
        <f>[13]Janeiro!$G$35</f>
        <v>59</v>
      </c>
      <c r="AG17" s="28">
        <f>MIN(B17:AF17)</f>
        <v>29</v>
      </c>
      <c r="AH17" s="31">
        <f>AVERAGE(B17:AF17)</f>
        <v>47.58064516129032</v>
      </c>
    </row>
    <row r="18" spans="1:36" ht="17.100000000000001" customHeight="1" x14ac:dyDescent="0.2">
      <c r="A18" s="15" t="s">
        <v>9</v>
      </c>
      <c r="B18" s="17">
        <f>[14]Janeiro!$G$5</f>
        <v>39</v>
      </c>
      <c r="C18" s="17">
        <f>[14]Janeiro!$G$6</f>
        <v>48</v>
      </c>
      <c r="D18" s="17">
        <f>[14]Janeiro!$G$7</f>
        <v>55</v>
      </c>
      <c r="E18" s="17">
        <f>[14]Janeiro!$G$8</f>
        <v>44</v>
      </c>
      <c r="F18" s="17">
        <f>[14]Janeiro!$G$9</f>
        <v>51</v>
      </c>
      <c r="G18" s="17">
        <f>[14]Janeiro!$G$10</f>
        <v>49</v>
      </c>
      <c r="H18" s="17">
        <f>[14]Janeiro!$G$11</f>
        <v>46</v>
      </c>
      <c r="I18" s="17">
        <f>[14]Janeiro!$G$12</f>
        <v>40</v>
      </c>
      <c r="J18" s="17">
        <f>[14]Janeiro!$G$13</f>
        <v>43</v>
      </c>
      <c r="K18" s="17">
        <f>[14]Janeiro!$G$14</f>
        <v>38</v>
      </c>
      <c r="L18" s="17">
        <f>[14]Janeiro!$G$15</f>
        <v>41</v>
      </c>
      <c r="M18" s="17">
        <f>[14]Janeiro!$G$16</f>
        <v>44</v>
      </c>
      <c r="N18" s="17">
        <f>[14]Janeiro!$G$17</f>
        <v>46</v>
      </c>
      <c r="O18" s="17">
        <f>[14]Janeiro!$G$18</f>
        <v>42</v>
      </c>
      <c r="P18" s="17">
        <f>[14]Janeiro!$G$19</f>
        <v>42</v>
      </c>
      <c r="Q18" s="17">
        <f>[14]Janeiro!$G$20</f>
        <v>53</v>
      </c>
      <c r="R18" s="17">
        <f>[14]Janeiro!$G$21</f>
        <v>43</v>
      </c>
      <c r="S18" s="17">
        <f>[14]Janeiro!$G$22</f>
        <v>35</v>
      </c>
      <c r="T18" s="17">
        <f>[14]Janeiro!$G$23</f>
        <v>53</v>
      </c>
      <c r="U18" s="17">
        <f>[14]Janeiro!$G$24</f>
        <v>49</v>
      </c>
      <c r="V18" s="17">
        <f>[14]Janeiro!$G$25</f>
        <v>48</v>
      </c>
      <c r="W18" s="17">
        <f>[14]Janeiro!$G$26</f>
        <v>44</v>
      </c>
      <c r="X18" s="17">
        <f>[14]Janeiro!$G$27</f>
        <v>45</v>
      </c>
      <c r="Y18" s="17">
        <f>[14]Janeiro!$G$28</f>
        <v>46</v>
      </c>
      <c r="Z18" s="17">
        <f>[14]Janeiro!$G$29</f>
        <v>72</v>
      </c>
      <c r="AA18" s="17">
        <f>[14]Janeiro!$G$30</f>
        <v>42</v>
      </c>
      <c r="AB18" s="17">
        <f>[14]Janeiro!$G$31</f>
        <v>38</v>
      </c>
      <c r="AC18" s="17">
        <f>[14]Janeiro!$G$32</f>
        <v>50</v>
      </c>
      <c r="AD18" s="17">
        <f>[14]Janeiro!$G$33</f>
        <v>51</v>
      </c>
      <c r="AE18" s="17">
        <f>[14]Janeiro!$G$34</f>
        <v>59</v>
      </c>
      <c r="AF18" s="17">
        <f>[14]Janeiro!$G$35</f>
        <v>48</v>
      </c>
      <c r="AG18" s="28">
        <f>MIN(B18:AF18)</f>
        <v>35</v>
      </c>
      <c r="AH18" s="31">
        <f>AVERAGE(B18:AF18)</f>
        <v>46.58064516129032</v>
      </c>
      <c r="AJ18" s="23" t="s">
        <v>54</v>
      </c>
    </row>
    <row r="19" spans="1:36" ht="17.100000000000001" customHeight="1" x14ac:dyDescent="0.2">
      <c r="A19" s="15" t="s">
        <v>49</v>
      </c>
      <c r="B19" s="17">
        <f>[15]Janeiro!$G$5</f>
        <v>46</v>
      </c>
      <c r="C19" s="17">
        <f>[15]Janeiro!$G$6</f>
        <v>47</v>
      </c>
      <c r="D19" s="17">
        <f>[15]Janeiro!$G$7</f>
        <v>54</v>
      </c>
      <c r="E19" s="17">
        <f>[15]Janeiro!$G$8</f>
        <v>49</v>
      </c>
      <c r="F19" s="17">
        <f>[15]Janeiro!$G$9</f>
        <v>48</v>
      </c>
      <c r="G19" s="17">
        <f>[15]Janeiro!$G$10</f>
        <v>46</v>
      </c>
      <c r="H19" s="17">
        <f>[15]Janeiro!$G$11</f>
        <v>38</v>
      </c>
      <c r="I19" s="17">
        <f>[15]Janeiro!$G$12</f>
        <v>31</v>
      </c>
      <c r="J19" s="17">
        <f>[15]Janeiro!$G$13</f>
        <v>38</v>
      </c>
      <c r="K19" s="17">
        <f>[15]Janeiro!$G$14</f>
        <v>30</v>
      </c>
      <c r="L19" s="17">
        <f>[15]Janeiro!$G$15</f>
        <v>36</v>
      </c>
      <c r="M19" s="17">
        <f>[15]Janeiro!$G$16</f>
        <v>61</v>
      </c>
      <c r="N19" s="17">
        <f>[15]Janeiro!$G$17</f>
        <v>44</v>
      </c>
      <c r="O19" s="17">
        <f>[15]Janeiro!$G$18</f>
        <v>41</v>
      </c>
      <c r="P19" s="17">
        <f>[15]Janeiro!$G$19</f>
        <v>42</v>
      </c>
      <c r="Q19" s="17">
        <f>[15]Janeiro!$G$20</f>
        <v>50</v>
      </c>
      <c r="R19" s="17">
        <f>[15]Janeiro!$G$21</f>
        <v>46</v>
      </c>
      <c r="S19" s="17">
        <f>[15]Janeiro!$G$22</f>
        <v>27</v>
      </c>
      <c r="T19" s="17">
        <f>[15]Janeiro!$G$23</f>
        <v>38</v>
      </c>
      <c r="U19" s="17">
        <f>[15]Janeiro!$G$24</f>
        <v>46</v>
      </c>
      <c r="V19" s="17">
        <f>[15]Janeiro!$G$25</f>
        <v>43</v>
      </c>
      <c r="W19" s="17">
        <f>[15]Janeiro!$G$26</f>
        <v>45</v>
      </c>
      <c r="X19" s="17">
        <f>[15]Janeiro!$G$27</f>
        <v>45</v>
      </c>
      <c r="Y19" s="17">
        <f>[15]Janeiro!$G$28</f>
        <v>49</v>
      </c>
      <c r="Z19" s="17">
        <f>[15]Janeiro!$G$29</f>
        <v>57</v>
      </c>
      <c r="AA19" s="17">
        <f>[15]Janeiro!$G$30</f>
        <v>42</v>
      </c>
      <c r="AB19" s="17">
        <f>[15]Janeiro!$G$31</f>
        <v>26</v>
      </c>
      <c r="AC19" s="17">
        <f>[15]Janeiro!$G$32</f>
        <v>29</v>
      </c>
      <c r="AD19" s="17">
        <f>[15]Janeiro!$G$33</f>
        <v>58</v>
      </c>
      <c r="AE19" s="17">
        <f>[15]Janeiro!$G$34</f>
        <v>50</v>
      </c>
      <c r="AF19" s="17">
        <f>[15]Janeiro!$G$35</f>
        <v>57</v>
      </c>
      <c r="AG19" s="28">
        <f t="shared" ref="AG19" si="7">MIN(B19:AF19)</f>
        <v>26</v>
      </c>
      <c r="AH19" s="31">
        <f t="shared" ref="AH19" si="8">AVERAGE(B19:AF19)</f>
        <v>43.838709677419352</v>
      </c>
    </row>
    <row r="20" spans="1:36" ht="17.100000000000001" customHeight="1" x14ac:dyDescent="0.2">
      <c r="A20" s="15" t="s">
        <v>10</v>
      </c>
      <c r="B20" s="17">
        <f>[16]Janeiro!$G$5</f>
        <v>50</v>
      </c>
      <c r="C20" s="17">
        <f>[16]Janeiro!$G$6</f>
        <v>44</v>
      </c>
      <c r="D20" s="17">
        <f>[16]Janeiro!$G$7</f>
        <v>52</v>
      </c>
      <c r="E20" s="17">
        <f>[16]Janeiro!$G$8</f>
        <v>50</v>
      </c>
      <c r="F20" s="17">
        <f>[16]Janeiro!$G$9</f>
        <v>61</v>
      </c>
      <c r="G20" s="17">
        <f>[16]Janeiro!$G$10</f>
        <v>58</v>
      </c>
      <c r="H20" s="17">
        <f>[16]Janeiro!$G$11</f>
        <v>46</v>
      </c>
      <c r="I20" s="17">
        <f>[16]Janeiro!$G$12</f>
        <v>40</v>
      </c>
      <c r="J20" s="17">
        <f>[16]Janeiro!$G$13</f>
        <v>50</v>
      </c>
      <c r="K20" s="17">
        <f>[16]Janeiro!$G$14</f>
        <v>42</v>
      </c>
      <c r="L20" s="17">
        <f>[16]Janeiro!$G$15</f>
        <v>44</v>
      </c>
      <c r="M20" s="17">
        <f>[16]Janeiro!$G$16</f>
        <v>45</v>
      </c>
      <c r="N20" s="17">
        <f>[16]Janeiro!$G$17</f>
        <v>45</v>
      </c>
      <c r="O20" s="17">
        <f>[16]Janeiro!$G$18</f>
        <v>33</v>
      </c>
      <c r="P20" s="17">
        <f>[16]Janeiro!$G$19</f>
        <v>44</v>
      </c>
      <c r="Q20" s="17">
        <f>[16]Janeiro!$G$20</f>
        <v>49</v>
      </c>
      <c r="R20" s="17">
        <f>[16]Janeiro!$G$21</f>
        <v>49</v>
      </c>
      <c r="S20" s="17">
        <f>[16]Janeiro!$G$22</f>
        <v>31</v>
      </c>
      <c r="T20" s="17">
        <f>[16]Janeiro!$G$23</f>
        <v>41</v>
      </c>
      <c r="U20" s="17">
        <f>[16]Janeiro!$G$24</f>
        <v>49</v>
      </c>
      <c r="V20" s="17">
        <f>[16]Janeiro!$G$25</f>
        <v>43</v>
      </c>
      <c r="W20" s="17">
        <f>[16]Janeiro!$G$26</f>
        <v>41</v>
      </c>
      <c r="X20" s="17">
        <f>[16]Janeiro!$G$27</f>
        <v>46</v>
      </c>
      <c r="Y20" s="17">
        <f>[16]Janeiro!$G$28</f>
        <v>49</v>
      </c>
      <c r="Z20" s="17">
        <f>[16]Janeiro!$G$29</f>
        <v>51</v>
      </c>
      <c r="AA20" s="17">
        <f>[16]Janeiro!$G$30</f>
        <v>43</v>
      </c>
      <c r="AB20" s="17">
        <f>[16]Janeiro!$G$31</f>
        <v>28</v>
      </c>
      <c r="AC20" s="17">
        <f>[16]Janeiro!$G$32</f>
        <v>42</v>
      </c>
      <c r="AD20" s="17">
        <f>[16]Janeiro!$G$33</f>
        <v>44</v>
      </c>
      <c r="AE20" s="17">
        <f>[16]Janeiro!$G$34</f>
        <v>41</v>
      </c>
      <c r="AF20" s="17">
        <f>[16]Janeiro!$G$35</f>
        <v>47</v>
      </c>
      <c r="AG20" s="28">
        <f t="shared" ref="AG20:AG30" si="9">MIN(B20:AF20)</f>
        <v>28</v>
      </c>
      <c r="AH20" s="31">
        <f t="shared" ref="AH20:AH29" si="10">AVERAGE(B20:AF20)</f>
        <v>45.096774193548384</v>
      </c>
    </row>
    <row r="21" spans="1:36" ht="17.100000000000001" customHeight="1" x14ac:dyDescent="0.2">
      <c r="A21" s="15" t="s">
        <v>11</v>
      </c>
      <c r="B21" s="17">
        <f>[17]Janeiro!$G$5</f>
        <v>48</v>
      </c>
      <c r="C21" s="17">
        <f>[17]Janeiro!$G$6</f>
        <v>43</v>
      </c>
      <c r="D21" s="17">
        <f>[17]Janeiro!$G$7</f>
        <v>52</v>
      </c>
      <c r="E21" s="17">
        <f>[17]Janeiro!$G$8</f>
        <v>45</v>
      </c>
      <c r="F21" s="17">
        <f>[17]Janeiro!$G$9</f>
        <v>54</v>
      </c>
      <c r="G21" s="17">
        <f>[17]Janeiro!$G$10</f>
        <v>42</v>
      </c>
      <c r="H21" s="17">
        <f>[17]Janeiro!$G$11</f>
        <v>39</v>
      </c>
      <c r="I21" s="17">
        <f>[17]Janeiro!$G$12</f>
        <v>35</v>
      </c>
      <c r="J21" s="17">
        <f>[17]Janeiro!$G$13</f>
        <v>47</v>
      </c>
      <c r="K21" s="17">
        <f>[17]Janeiro!$G$14</f>
        <v>34</v>
      </c>
      <c r="L21" s="17">
        <f>[17]Janeiro!$G$15</f>
        <v>38</v>
      </c>
      <c r="M21" s="17">
        <f>[17]Janeiro!$G$16</f>
        <v>47</v>
      </c>
      <c r="N21" s="17">
        <f>[17]Janeiro!$G$17</f>
        <v>48</v>
      </c>
      <c r="O21" s="17">
        <f>[17]Janeiro!$G$18</f>
        <v>32</v>
      </c>
      <c r="P21" s="17">
        <f>[17]Janeiro!$G$19</f>
        <v>39</v>
      </c>
      <c r="Q21" s="17">
        <f>[17]Janeiro!$G$20</f>
        <v>52</v>
      </c>
      <c r="R21" s="17">
        <f>[17]Janeiro!$G$21</f>
        <v>46</v>
      </c>
      <c r="S21" s="17">
        <f>[17]Janeiro!$G$22</f>
        <v>49</v>
      </c>
      <c r="T21" s="17">
        <f>[17]Janeiro!$G$23</f>
        <v>46</v>
      </c>
      <c r="U21" s="17">
        <f>[17]Janeiro!$G$24</f>
        <v>61</v>
      </c>
      <c r="V21" s="17">
        <f>[17]Janeiro!$G$25</f>
        <v>44</v>
      </c>
      <c r="W21" s="17">
        <f>[17]Janeiro!$G$26</f>
        <v>44</v>
      </c>
      <c r="X21" s="17">
        <f>[17]Janeiro!$G$27</f>
        <v>55</v>
      </c>
      <c r="Y21" s="17">
        <f>[17]Janeiro!$G$28</f>
        <v>50</v>
      </c>
      <c r="Z21" s="17">
        <f>[17]Janeiro!$G$29</f>
        <v>68</v>
      </c>
      <c r="AA21" s="17">
        <f>[17]Janeiro!$G$30</f>
        <v>38</v>
      </c>
      <c r="AB21" s="17">
        <f>[17]Janeiro!$G$31</f>
        <v>35</v>
      </c>
      <c r="AC21" s="17">
        <f>[17]Janeiro!$G$32</f>
        <v>41</v>
      </c>
      <c r="AD21" s="17">
        <f>[17]Janeiro!$G$33</f>
        <v>49</v>
      </c>
      <c r="AE21" s="17">
        <f>[17]Janeiro!$G$34</f>
        <v>59</v>
      </c>
      <c r="AF21" s="17">
        <f>[17]Janeiro!$G$35</f>
        <v>53</v>
      </c>
      <c r="AG21" s="28">
        <f t="shared" si="9"/>
        <v>32</v>
      </c>
      <c r="AH21" s="31">
        <f t="shared" si="10"/>
        <v>46.225806451612904</v>
      </c>
    </row>
    <row r="22" spans="1:36" ht="17.100000000000001" customHeight="1" x14ac:dyDescent="0.2">
      <c r="A22" s="15" t="s">
        <v>12</v>
      </c>
      <c r="B22" s="17">
        <f>[18]Janeiro!$G$5</f>
        <v>50</v>
      </c>
      <c r="C22" s="17">
        <f>[18]Janeiro!$G$6</f>
        <v>57</v>
      </c>
      <c r="D22" s="17">
        <f>[18]Janeiro!$G$7</f>
        <v>51</v>
      </c>
      <c r="E22" s="17">
        <f>[18]Janeiro!$G$8</f>
        <v>49</v>
      </c>
      <c r="F22" s="17">
        <f>[18]Janeiro!$G$9</f>
        <v>50</v>
      </c>
      <c r="G22" s="17">
        <f>[18]Janeiro!$G$10</f>
        <v>44</v>
      </c>
      <c r="H22" s="17">
        <f>[18]Janeiro!$G$11</f>
        <v>44</v>
      </c>
      <c r="I22" s="17">
        <f>[18]Janeiro!$G$12</f>
        <v>34</v>
      </c>
      <c r="J22" s="17">
        <f>[18]Janeiro!$G$13</f>
        <v>38</v>
      </c>
      <c r="K22" s="17">
        <f>[18]Janeiro!$G$14</f>
        <v>34</v>
      </c>
      <c r="L22" s="17">
        <f>[18]Janeiro!$G$15</f>
        <v>34</v>
      </c>
      <c r="M22" s="17">
        <f>[18]Janeiro!$G$16</f>
        <v>54</v>
      </c>
      <c r="N22" s="17">
        <f>[18]Janeiro!$G$17</f>
        <v>46</v>
      </c>
      <c r="O22" s="17">
        <f>[18]Janeiro!$G$18</f>
        <v>42</v>
      </c>
      <c r="P22" s="17">
        <f>[18]Janeiro!$G$19</f>
        <v>48</v>
      </c>
      <c r="Q22" s="17">
        <f>[18]Janeiro!$G$20</f>
        <v>54</v>
      </c>
      <c r="R22" s="17">
        <f>[18]Janeiro!$G$21</f>
        <v>55</v>
      </c>
      <c r="S22" s="17">
        <f>[18]Janeiro!$G$22</f>
        <v>40</v>
      </c>
      <c r="T22" s="17">
        <f>[18]Janeiro!$G$23</f>
        <v>45</v>
      </c>
      <c r="U22" s="17">
        <f>[18]Janeiro!$G$24</f>
        <v>53</v>
      </c>
      <c r="V22" s="17">
        <f>[18]Janeiro!$G$25</f>
        <v>55</v>
      </c>
      <c r="W22" s="17">
        <f>[18]Janeiro!$G$26</f>
        <v>50</v>
      </c>
      <c r="X22" s="17">
        <f>[18]Janeiro!$G$27</f>
        <v>54</v>
      </c>
      <c r="Y22" s="17">
        <f>[18]Janeiro!$G$28</f>
        <v>54</v>
      </c>
      <c r="Z22" s="17">
        <f>[18]Janeiro!$G$29</f>
        <v>55</v>
      </c>
      <c r="AA22" s="17">
        <f>[18]Janeiro!$G$30</f>
        <v>52</v>
      </c>
      <c r="AB22" s="17">
        <f>[18]Janeiro!$G$31</f>
        <v>34</v>
      </c>
      <c r="AC22" s="17">
        <f>[18]Janeiro!$G$32</f>
        <v>35</v>
      </c>
      <c r="AD22" s="17">
        <f>[18]Janeiro!$G$33</f>
        <v>58</v>
      </c>
      <c r="AE22" s="17">
        <f>[18]Janeiro!$G$34</f>
        <v>54</v>
      </c>
      <c r="AF22" s="17">
        <f>[18]Janeiro!$G$35</f>
        <v>57</v>
      </c>
      <c r="AG22" s="28">
        <f t="shared" si="9"/>
        <v>34</v>
      </c>
      <c r="AH22" s="31">
        <f t="shared" si="10"/>
        <v>47.741935483870968</v>
      </c>
    </row>
    <row r="23" spans="1:36" ht="17.100000000000001" customHeight="1" x14ac:dyDescent="0.2">
      <c r="A23" s="15" t="s">
        <v>13</v>
      </c>
      <c r="B23" s="17">
        <f>[19]Janeiro!$G$5</f>
        <v>44</v>
      </c>
      <c r="C23" s="17">
        <f>[19]Janeiro!$G$6</f>
        <v>53</v>
      </c>
      <c r="D23" s="17">
        <f>[19]Janeiro!$G$7</f>
        <v>46</v>
      </c>
      <c r="E23" s="17">
        <f>[19]Janeiro!$G$8</f>
        <v>46</v>
      </c>
      <c r="F23" s="17">
        <f>[19]Janeiro!$G$9</f>
        <v>47</v>
      </c>
      <c r="G23" s="17">
        <f>[19]Janeiro!$G$10</f>
        <v>40</v>
      </c>
      <c r="H23" s="17">
        <f>[19]Janeiro!$G$11</f>
        <v>40</v>
      </c>
      <c r="I23" s="17">
        <f>[19]Janeiro!$G$12</f>
        <v>32</v>
      </c>
      <c r="J23" s="17">
        <f>[19]Janeiro!$G$13</f>
        <v>39</v>
      </c>
      <c r="K23" s="17">
        <f>[19]Janeiro!$G$14</f>
        <v>37</v>
      </c>
      <c r="L23" s="17">
        <f>[19]Janeiro!$G$15</f>
        <v>36</v>
      </c>
      <c r="M23" s="17">
        <f>[19]Janeiro!$G$16</f>
        <v>51</v>
      </c>
      <c r="N23" s="17">
        <f>[19]Janeiro!$G$17</f>
        <v>39</v>
      </c>
      <c r="O23" s="17">
        <f>[19]Janeiro!$G$18</f>
        <v>54</v>
      </c>
      <c r="P23" s="17">
        <f>[19]Janeiro!$G$19</f>
        <v>45</v>
      </c>
      <c r="Q23" s="17">
        <f>[19]Janeiro!$G$20</f>
        <v>44</v>
      </c>
      <c r="R23" s="17">
        <f>[19]Janeiro!$G$21</f>
        <v>43</v>
      </c>
      <c r="S23" s="17">
        <f>[19]Janeiro!$G$22</f>
        <v>47</v>
      </c>
      <c r="T23" s="17">
        <f>[19]Janeiro!$G$23</f>
        <v>47</v>
      </c>
      <c r="U23" s="17">
        <f>[19]Janeiro!$G$24</f>
        <v>60</v>
      </c>
      <c r="V23" s="17">
        <f>[19]Janeiro!$G$25</f>
        <v>61</v>
      </c>
      <c r="W23" s="17">
        <f>[19]Janeiro!$G$26</f>
        <v>49</v>
      </c>
      <c r="X23" s="17">
        <f>[19]Janeiro!$G$27</f>
        <v>55</v>
      </c>
      <c r="Y23" s="17">
        <f>[19]Janeiro!$G$28</f>
        <v>55</v>
      </c>
      <c r="Z23" s="17">
        <f>[19]Janeiro!$G$29</f>
        <v>66</v>
      </c>
      <c r="AA23" s="17">
        <f>[19]Janeiro!$G$30</f>
        <v>54</v>
      </c>
      <c r="AB23" s="17">
        <f>[19]Janeiro!$G$31</f>
        <v>43</v>
      </c>
      <c r="AC23" s="17">
        <f>[19]Janeiro!$G$32</f>
        <v>38</v>
      </c>
      <c r="AD23" s="17">
        <f>[19]Janeiro!$G$33</f>
        <v>65</v>
      </c>
      <c r="AE23" s="17">
        <f>[19]Janeiro!$G$34</f>
        <v>55</v>
      </c>
      <c r="AF23" s="17">
        <f>[19]Janeiro!$G$35</f>
        <v>53</v>
      </c>
      <c r="AG23" s="28">
        <f t="shared" si="9"/>
        <v>32</v>
      </c>
      <c r="AH23" s="31">
        <f t="shared" si="10"/>
        <v>47.87096774193548</v>
      </c>
    </row>
    <row r="24" spans="1:36" ht="17.100000000000001" customHeight="1" x14ac:dyDescent="0.2">
      <c r="A24" s="15" t="s">
        <v>14</v>
      </c>
      <c r="B24" s="17">
        <f>[20]Janeiro!$G$5</f>
        <v>36</v>
      </c>
      <c r="C24" s="17">
        <f>[20]Janeiro!$G$6</f>
        <v>42</v>
      </c>
      <c r="D24" s="17">
        <f>[20]Janeiro!$G$7</f>
        <v>32</v>
      </c>
      <c r="E24" s="17">
        <f>[20]Janeiro!$G$8</f>
        <v>56</v>
      </c>
      <c r="F24" s="17">
        <f>[20]Janeiro!$G$9</f>
        <v>44</v>
      </c>
      <c r="G24" s="17">
        <f>[20]Janeiro!$G$10</f>
        <v>36</v>
      </c>
      <c r="H24" s="17">
        <f>[20]Janeiro!$G$11</f>
        <v>37</v>
      </c>
      <c r="I24" s="17">
        <f>[20]Janeiro!$G$12</f>
        <v>28</v>
      </c>
      <c r="J24" s="17">
        <f>[20]Janeiro!$G$13</f>
        <v>40</v>
      </c>
      <c r="K24" s="17">
        <f>[20]Janeiro!$G$14</f>
        <v>60</v>
      </c>
      <c r="L24" s="17">
        <f>[20]Janeiro!$G$15</f>
        <v>47</v>
      </c>
      <c r="M24" s="17">
        <f>[20]Janeiro!$G$16</f>
        <v>58</v>
      </c>
      <c r="N24" s="17">
        <f>[20]Janeiro!$G$17</f>
        <v>58</v>
      </c>
      <c r="O24" s="17">
        <f>[20]Janeiro!$G$18</f>
        <v>78</v>
      </c>
      <c r="P24" s="17">
        <f>[20]Janeiro!$G$19</f>
        <v>69</v>
      </c>
      <c r="Q24" s="17">
        <f>[20]Janeiro!$G$20</f>
        <v>67</v>
      </c>
      <c r="R24" s="17">
        <f>[20]Janeiro!$G$21</f>
        <v>70</v>
      </c>
      <c r="S24" s="17">
        <f>[20]Janeiro!$G$22</f>
        <v>42</v>
      </c>
      <c r="T24" s="17">
        <f>[20]Janeiro!$G$23</f>
        <v>59</v>
      </c>
      <c r="U24" s="17">
        <f>[20]Janeiro!$G$24</f>
        <v>67</v>
      </c>
      <c r="V24" s="17">
        <f>[20]Janeiro!$G$25</f>
        <v>64</v>
      </c>
      <c r="W24" s="17">
        <f>[20]Janeiro!$G$26</f>
        <v>56</v>
      </c>
      <c r="X24" s="17">
        <f>[20]Janeiro!$G$27</f>
        <v>48</v>
      </c>
      <c r="Y24" s="17">
        <f>[20]Janeiro!$G$28</f>
        <v>38</v>
      </c>
      <c r="Z24" s="17">
        <f>[20]Janeiro!$G$29</f>
        <v>71</v>
      </c>
      <c r="AA24" s="17">
        <f>[20]Janeiro!$G$30</f>
        <v>55</v>
      </c>
      <c r="AB24" s="17" t="str">
        <f>[20]Janeiro!$G$31</f>
        <v>*</v>
      </c>
      <c r="AC24" s="17">
        <f>[20]Janeiro!$G$32</f>
        <v>47</v>
      </c>
      <c r="AD24" s="17">
        <f>[20]Janeiro!$G$33</f>
        <v>50</v>
      </c>
      <c r="AE24" s="17">
        <f>[20]Janeiro!$G$34</f>
        <v>40</v>
      </c>
      <c r="AF24" s="17">
        <f>[20]Janeiro!$G$35</f>
        <v>66</v>
      </c>
      <c r="AG24" s="28">
        <f t="shared" si="9"/>
        <v>28</v>
      </c>
      <c r="AH24" s="31">
        <f t="shared" si="10"/>
        <v>52.033333333333331</v>
      </c>
    </row>
    <row r="25" spans="1:36" ht="17.100000000000001" customHeight="1" x14ac:dyDescent="0.2">
      <c r="A25" s="15" t="s">
        <v>15</v>
      </c>
      <c r="B25" s="17">
        <f>[21]Janeiro!$G$5</f>
        <v>62</v>
      </c>
      <c r="C25" s="17">
        <f>[21]Janeiro!$G$6</f>
        <v>64</v>
      </c>
      <c r="D25" s="17">
        <f>[21]Janeiro!$G$7</f>
        <v>71</v>
      </c>
      <c r="E25" s="17">
        <f>[21]Janeiro!$G$8</f>
        <v>61</v>
      </c>
      <c r="F25" s="17">
        <f>[21]Janeiro!$G$9</f>
        <v>60</v>
      </c>
      <c r="G25" s="17">
        <f>[21]Janeiro!$G$10</f>
        <v>70</v>
      </c>
      <c r="H25" s="17">
        <f>[21]Janeiro!$G$11</f>
        <v>65</v>
      </c>
      <c r="I25" s="17">
        <f>[21]Janeiro!$G$12</f>
        <v>54</v>
      </c>
      <c r="J25" s="17">
        <f>[21]Janeiro!$G$13</f>
        <v>56</v>
      </c>
      <c r="K25" s="17">
        <f>[21]Janeiro!$G$14</f>
        <v>53</v>
      </c>
      <c r="L25" s="17">
        <f>[21]Janeiro!$G$15</f>
        <v>63</v>
      </c>
      <c r="M25" s="17">
        <f>[21]Janeiro!$G$16</f>
        <v>67</v>
      </c>
      <c r="N25" s="17">
        <f>[21]Janeiro!$G$17</f>
        <v>67</v>
      </c>
      <c r="O25" s="17">
        <f>[21]Janeiro!$G$18</f>
        <v>55</v>
      </c>
      <c r="P25" s="17">
        <f>[21]Janeiro!$G$19</f>
        <v>61</v>
      </c>
      <c r="Q25" s="17">
        <f>[21]Janeiro!$G$20</f>
        <v>69</v>
      </c>
      <c r="R25" s="17">
        <f>[21]Janeiro!$G$21</f>
        <v>54</v>
      </c>
      <c r="S25" s="17">
        <f>[21]Janeiro!$G$22</f>
        <v>44</v>
      </c>
      <c r="T25" s="17">
        <f>[21]Janeiro!$G$23</f>
        <v>51</v>
      </c>
      <c r="U25" s="17">
        <f>[21]Janeiro!$G$24</f>
        <v>62</v>
      </c>
      <c r="V25" s="17">
        <f>[21]Janeiro!$G$25</f>
        <v>57</v>
      </c>
      <c r="W25" s="17">
        <f>[21]Janeiro!$G$26</f>
        <v>62</v>
      </c>
      <c r="X25" s="17">
        <f>[21]Janeiro!$G$27</f>
        <v>69</v>
      </c>
      <c r="Y25" s="17">
        <f>[21]Janeiro!$G$28</f>
        <v>65</v>
      </c>
      <c r="Z25" s="17">
        <f>[21]Janeiro!$G$29</f>
        <v>73</v>
      </c>
      <c r="AA25" s="17">
        <f>[21]Janeiro!$G$30</f>
        <v>56</v>
      </c>
      <c r="AB25" s="17">
        <f>[21]Janeiro!$G$31</f>
        <v>41</v>
      </c>
      <c r="AC25" s="17">
        <f>[21]Janeiro!$G$32</f>
        <v>44</v>
      </c>
      <c r="AD25" s="17">
        <f>[21]Janeiro!$G$33</f>
        <v>55</v>
      </c>
      <c r="AE25" s="17">
        <f>[21]Janeiro!$G$34</f>
        <v>62</v>
      </c>
      <c r="AF25" s="17">
        <f>[21]Janeiro!$G$35</f>
        <v>72</v>
      </c>
      <c r="AG25" s="28">
        <f t="shared" si="9"/>
        <v>41</v>
      </c>
      <c r="AH25" s="31">
        <f t="shared" si="10"/>
        <v>60.161290322580648</v>
      </c>
    </row>
    <row r="26" spans="1:36" ht="17.100000000000001" customHeight="1" x14ac:dyDescent="0.2">
      <c r="A26" s="15" t="s">
        <v>16</v>
      </c>
      <c r="B26" s="17">
        <f>[22]Janeiro!$G$5</f>
        <v>33</v>
      </c>
      <c r="C26" s="17">
        <f>[22]Janeiro!$G$6</f>
        <v>36</v>
      </c>
      <c r="D26" s="17">
        <f>[22]Janeiro!$G$7</f>
        <v>58</v>
      </c>
      <c r="E26" s="17">
        <f>[22]Janeiro!$G$8</f>
        <v>42</v>
      </c>
      <c r="F26" s="17">
        <f>[22]Janeiro!$G$9</f>
        <v>37</v>
      </c>
      <c r="G26" s="17">
        <f>[22]Janeiro!$G$10</f>
        <v>43</v>
      </c>
      <c r="H26" s="17">
        <f>[22]Janeiro!$G$11</f>
        <v>36</v>
      </c>
      <c r="I26" s="17">
        <f>[22]Janeiro!$G$12</f>
        <v>28</v>
      </c>
      <c r="J26" s="17">
        <f>[22]Janeiro!$G$13</f>
        <v>27</v>
      </c>
      <c r="K26" s="17">
        <f>[22]Janeiro!$G$14</f>
        <v>28</v>
      </c>
      <c r="L26" s="17">
        <f>[22]Janeiro!$G$15</f>
        <v>33</v>
      </c>
      <c r="M26" s="17">
        <f>[22]Janeiro!$G$16</f>
        <v>39</v>
      </c>
      <c r="N26" s="17">
        <f>[22]Janeiro!$G$17</f>
        <v>31</v>
      </c>
      <c r="O26" s="17">
        <f>[22]Janeiro!$G$18</f>
        <v>24</v>
      </c>
      <c r="P26" s="17">
        <f>[22]Janeiro!$G$19</f>
        <v>33</v>
      </c>
      <c r="Q26" s="17">
        <f>[22]Janeiro!$G$20</f>
        <v>31</v>
      </c>
      <c r="R26" s="17">
        <f>[22]Janeiro!$G$21</f>
        <v>32</v>
      </c>
      <c r="S26" s="17">
        <f>[22]Janeiro!$G$22</f>
        <v>26</v>
      </c>
      <c r="T26" s="17">
        <f>[22]Janeiro!$G$23</f>
        <v>20</v>
      </c>
      <c r="U26" s="17">
        <f>[22]Janeiro!$G$24</f>
        <v>26</v>
      </c>
      <c r="V26" s="17">
        <f>[22]Janeiro!$G$25</f>
        <v>34</v>
      </c>
      <c r="W26" s="17">
        <f>[22]Janeiro!$G$26</f>
        <v>33</v>
      </c>
      <c r="X26" s="17">
        <f>[22]Janeiro!$G$27</f>
        <v>31</v>
      </c>
      <c r="Y26" s="17">
        <f>[22]Janeiro!$G$28</f>
        <v>46</v>
      </c>
      <c r="Z26" s="17">
        <f>[22]Janeiro!$G$29</f>
        <v>58</v>
      </c>
      <c r="AA26" s="17">
        <f>[22]Janeiro!$G$30</f>
        <v>34</v>
      </c>
      <c r="AB26" s="17">
        <f>[22]Janeiro!$G$31</f>
        <v>23</v>
      </c>
      <c r="AC26" s="17">
        <f>[22]Janeiro!$G$32</f>
        <v>25</v>
      </c>
      <c r="AD26" s="17">
        <f>[22]Janeiro!$G$33</f>
        <v>26</v>
      </c>
      <c r="AE26" s="17">
        <f>[22]Janeiro!$G$34</f>
        <v>31</v>
      </c>
      <c r="AF26" s="17">
        <f>[22]Janeiro!$G$35</f>
        <v>53</v>
      </c>
      <c r="AG26" s="28">
        <f>MIN(B26:AF26)</f>
        <v>20</v>
      </c>
      <c r="AH26" s="31">
        <f>AVERAGE(B26:AF26)</f>
        <v>34.096774193548384</v>
      </c>
    </row>
    <row r="27" spans="1:36" ht="17.100000000000001" customHeight="1" x14ac:dyDescent="0.2">
      <c r="A27" s="15" t="s">
        <v>17</v>
      </c>
      <c r="B27" s="17" t="str">
        <f>[23]Janeiro!$G$5</f>
        <v>*</v>
      </c>
      <c r="C27" s="17" t="str">
        <f>[23]Janeiro!$G$6</f>
        <v>*</v>
      </c>
      <c r="D27" s="17" t="str">
        <f>[23]Janeiro!$G$7</f>
        <v>*</v>
      </c>
      <c r="E27" s="17" t="str">
        <f>[23]Janeiro!$G$8</f>
        <v>*</v>
      </c>
      <c r="F27" s="17" t="str">
        <f>[23]Janeiro!$G$9</f>
        <v>*</v>
      </c>
      <c r="G27" s="17" t="str">
        <f>[23]Janeiro!$G$10</f>
        <v>*</v>
      </c>
      <c r="H27" s="17" t="str">
        <f>[23]Janeiro!$G$11</f>
        <v>*</v>
      </c>
      <c r="I27" s="17" t="str">
        <f>[23]Janeiro!$G$12</f>
        <v>*</v>
      </c>
      <c r="J27" s="17" t="str">
        <f>[23]Janeiro!$G$13</f>
        <v>*</v>
      </c>
      <c r="K27" s="17" t="str">
        <f>[23]Janeiro!$G$14</f>
        <v>*</v>
      </c>
      <c r="L27" s="17" t="str">
        <f>[23]Janeiro!$G$15</f>
        <v>*</v>
      </c>
      <c r="M27" s="17" t="str">
        <f>[23]Janeiro!$G$16</f>
        <v>*</v>
      </c>
      <c r="N27" s="17" t="str">
        <f>[23]Janeiro!$G$17</f>
        <v>*</v>
      </c>
      <c r="O27" s="17" t="str">
        <f>[23]Janeiro!$G$18</f>
        <v>*</v>
      </c>
      <c r="P27" s="17" t="str">
        <f>[23]Janeiro!$G$19</f>
        <v>*</v>
      </c>
      <c r="Q27" s="17" t="str">
        <f>[23]Janeiro!$G$20</f>
        <v>*</v>
      </c>
      <c r="R27" s="17" t="str">
        <f>[23]Janeiro!$G$21</f>
        <v>*</v>
      </c>
      <c r="S27" s="17" t="str">
        <f>[23]Janeiro!$G$22</f>
        <v>*</v>
      </c>
      <c r="T27" s="17" t="str">
        <f>[23]Janeiro!$G$23</f>
        <v>*</v>
      </c>
      <c r="U27" s="17" t="str">
        <f>[23]Janeiro!$G$24</f>
        <v>*</v>
      </c>
      <c r="V27" s="17" t="str">
        <f>[23]Janeiro!$G$25</f>
        <v>*</v>
      </c>
      <c r="W27" s="17" t="str">
        <f>[23]Janeiro!$G$26</f>
        <v>*</v>
      </c>
      <c r="X27" s="17" t="str">
        <f>[23]Janeiro!$G$27</f>
        <v>*</v>
      </c>
      <c r="Y27" s="17" t="str">
        <f>[23]Janeiro!$G$28</f>
        <v>*</v>
      </c>
      <c r="Z27" s="17" t="str">
        <f>[23]Janeiro!$G$29</f>
        <v>*</v>
      </c>
      <c r="AA27" s="17" t="str">
        <f>[23]Janeiro!$G$30</f>
        <v>*</v>
      </c>
      <c r="AB27" s="17" t="str">
        <f>[23]Janeiro!$G$31</f>
        <v>*</v>
      </c>
      <c r="AC27" s="17" t="str">
        <f>[23]Janeiro!$G$32</f>
        <v>*</v>
      </c>
      <c r="AD27" s="17" t="str">
        <f>[23]Janeiro!$G$33</f>
        <v>*</v>
      </c>
      <c r="AE27" s="17" t="str">
        <f>[23]Janeiro!$G$34</f>
        <v>*</v>
      </c>
      <c r="AF27" s="17" t="str">
        <f>[23]Janeiro!$G$35</f>
        <v>*</v>
      </c>
      <c r="AG27" s="28" t="s">
        <v>57</v>
      </c>
      <c r="AH27" s="31" t="s">
        <v>57</v>
      </c>
    </row>
    <row r="28" spans="1:36" ht="17.100000000000001" customHeight="1" x14ac:dyDescent="0.2">
      <c r="A28" s="15" t="s">
        <v>18</v>
      </c>
      <c r="B28" s="17">
        <f>[24]Janeiro!$G$5</f>
        <v>49</v>
      </c>
      <c r="C28" s="17">
        <f>[24]Janeiro!$G$6</f>
        <v>57</v>
      </c>
      <c r="D28" s="17">
        <f>[24]Janeiro!$G$7</f>
        <v>47</v>
      </c>
      <c r="E28" s="17">
        <f>[24]Janeiro!$G$8</f>
        <v>46</v>
      </c>
      <c r="F28" s="17">
        <f>[24]Janeiro!$G$9</f>
        <v>55</v>
      </c>
      <c r="G28" s="17">
        <f>[24]Janeiro!$G$10</f>
        <v>45</v>
      </c>
      <c r="H28" s="17">
        <f>[24]Janeiro!$G$11</f>
        <v>49</v>
      </c>
      <c r="I28" s="17">
        <f>[24]Janeiro!$G$12</f>
        <v>38</v>
      </c>
      <c r="J28" s="17">
        <f>[24]Janeiro!$G$13</f>
        <v>52</v>
      </c>
      <c r="K28" s="17">
        <f>[24]Janeiro!$G$14</f>
        <v>44</v>
      </c>
      <c r="L28" s="17">
        <f>[24]Janeiro!$G$15</f>
        <v>40</v>
      </c>
      <c r="M28" s="17">
        <f>[24]Janeiro!$G$16</f>
        <v>65</v>
      </c>
      <c r="N28" s="17">
        <f>[24]Janeiro!$G$17</f>
        <v>55</v>
      </c>
      <c r="O28" s="17">
        <f>[24]Janeiro!$G$18</f>
        <v>63</v>
      </c>
      <c r="P28" s="17">
        <f>[24]Janeiro!$G$19</f>
        <v>68</v>
      </c>
      <c r="Q28" s="17">
        <f>[24]Janeiro!$G$20</f>
        <v>72</v>
      </c>
      <c r="R28" s="17">
        <f>[24]Janeiro!$G$21</f>
        <v>58</v>
      </c>
      <c r="S28" s="17">
        <f>[24]Janeiro!$G$22</f>
        <v>58</v>
      </c>
      <c r="T28" s="17">
        <f>[24]Janeiro!$G$23</f>
        <v>55</v>
      </c>
      <c r="U28" s="17">
        <f>[24]Janeiro!$G$24</f>
        <v>61</v>
      </c>
      <c r="V28" s="17">
        <f>[24]Janeiro!$G$25</f>
        <v>65</v>
      </c>
      <c r="W28" s="17">
        <f>[24]Janeiro!$G$26</f>
        <v>55</v>
      </c>
      <c r="X28" s="17">
        <f>[24]Janeiro!$G$27</f>
        <v>65</v>
      </c>
      <c r="Y28" s="17">
        <f>[24]Janeiro!$G$28</f>
        <v>56</v>
      </c>
      <c r="Z28" s="17">
        <f>[24]Janeiro!$G$29</f>
        <v>76</v>
      </c>
      <c r="AA28" s="17">
        <f>[24]Janeiro!$G$30</f>
        <v>70</v>
      </c>
      <c r="AB28" s="17">
        <f>[24]Janeiro!$G$31</f>
        <v>56</v>
      </c>
      <c r="AC28" s="17">
        <f>[24]Janeiro!$G$32</f>
        <v>64</v>
      </c>
      <c r="AD28" s="17">
        <f>[24]Janeiro!$G$33</f>
        <v>67</v>
      </c>
      <c r="AE28" s="17">
        <f>[24]Janeiro!$G$34</f>
        <v>66</v>
      </c>
      <c r="AF28" s="17">
        <f>[24]Janeiro!$G$35</f>
        <v>66</v>
      </c>
      <c r="AG28" s="28">
        <f>MIN(B28:AF28)</f>
        <v>38</v>
      </c>
      <c r="AH28" s="31">
        <f t="shared" si="10"/>
        <v>57.516129032258064</v>
      </c>
    </row>
    <row r="29" spans="1:36" ht="17.100000000000001" customHeight="1" x14ac:dyDescent="0.2">
      <c r="A29" s="15" t="s">
        <v>19</v>
      </c>
      <c r="B29" s="17">
        <f>[25]Janeiro!$G$5</f>
        <v>57</v>
      </c>
      <c r="C29" s="17">
        <f>[25]Janeiro!$G$6</f>
        <v>46</v>
      </c>
      <c r="D29" s="17">
        <f>[25]Janeiro!$G$7</f>
        <v>46</v>
      </c>
      <c r="E29" s="17">
        <f>[25]Janeiro!$G$8</f>
        <v>47</v>
      </c>
      <c r="F29" s="17">
        <f>[25]Janeiro!$G$9</f>
        <v>47</v>
      </c>
      <c r="G29" s="17">
        <f>[25]Janeiro!$G$10</f>
        <v>63</v>
      </c>
      <c r="H29" s="17">
        <f>[25]Janeiro!$G$11</f>
        <v>40</v>
      </c>
      <c r="I29" s="17">
        <f>[25]Janeiro!$G$12</f>
        <v>42</v>
      </c>
      <c r="J29" s="17">
        <f>[25]Janeiro!$G$13</f>
        <v>39</v>
      </c>
      <c r="K29" s="17">
        <f>[25]Janeiro!$G$14</f>
        <v>41</v>
      </c>
      <c r="L29" s="17">
        <f>[25]Janeiro!$G$15</f>
        <v>56</v>
      </c>
      <c r="M29" s="17">
        <f>[25]Janeiro!$G$16</f>
        <v>49</v>
      </c>
      <c r="N29" s="17">
        <f>[25]Janeiro!$G$17</f>
        <v>49</v>
      </c>
      <c r="O29" s="17">
        <f>[25]Janeiro!$G$18</f>
        <v>37</v>
      </c>
      <c r="P29" s="17">
        <f>[25]Janeiro!$G$19</f>
        <v>43</v>
      </c>
      <c r="Q29" s="17">
        <f>[25]Janeiro!$G$20</f>
        <v>48</v>
      </c>
      <c r="R29" s="17">
        <f>[25]Janeiro!$G$21</f>
        <v>37</v>
      </c>
      <c r="S29" s="17">
        <f>[25]Janeiro!$G$22</f>
        <v>41</v>
      </c>
      <c r="T29" s="17">
        <f>[25]Janeiro!$G$23</f>
        <v>39</v>
      </c>
      <c r="U29" s="17">
        <f>[25]Janeiro!$G$24</f>
        <v>53</v>
      </c>
      <c r="V29" s="17">
        <f>[25]Janeiro!$G$25</f>
        <v>39</v>
      </c>
      <c r="W29" s="17">
        <f>[25]Janeiro!$G$26</f>
        <v>34</v>
      </c>
      <c r="X29" s="17">
        <f>[25]Janeiro!$G$27</f>
        <v>38</v>
      </c>
      <c r="Y29" s="17">
        <f>[25]Janeiro!$G$28</f>
        <v>45</v>
      </c>
      <c r="Z29" s="17">
        <f>[25]Janeiro!$G$29</f>
        <v>55</v>
      </c>
      <c r="AA29" s="17">
        <f>[25]Janeiro!$G$30</f>
        <v>36</v>
      </c>
      <c r="AB29" s="17">
        <f>[25]Janeiro!$G$31</f>
        <v>29</v>
      </c>
      <c r="AC29" s="17">
        <f>[25]Janeiro!$G$32</f>
        <v>28</v>
      </c>
      <c r="AD29" s="17">
        <f>[25]Janeiro!$G$33</f>
        <v>39</v>
      </c>
      <c r="AE29" s="17">
        <f>[25]Janeiro!$G$34</f>
        <v>40</v>
      </c>
      <c r="AF29" s="17">
        <f>[25]Janeiro!$G$35</f>
        <v>66</v>
      </c>
      <c r="AG29" s="28">
        <f t="shared" si="9"/>
        <v>28</v>
      </c>
      <c r="AH29" s="31">
        <f t="shared" si="10"/>
        <v>44.161290322580648</v>
      </c>
    </row>
    <row r="30" spans="1:36" ht="17.100000000000001" customHeight="1" x14ac:dyDescent="0.2">
      <c r="A30" s="15" t="s">
        <v>31</v>
      </c>
      <c r="B30" s="17">
        <f>[26]Janeiro!$G$5</f>
        <v>51</v>
      </c>
      <c r="C30" s="17">
        <f>[26]Janeiro!$G$6</f>
        <v>53</v>
      </c>
      <c r="D30" s="17">
        <f>[26]Janeiro!$G$7</f>
        <v>52</v>
      </c>
      <c r="E30" s="17">
        <f>[26]Janeiro!$G$8</f>
        <v>48</v>
      </c>
      <c r="F30" s="17">
        <f>[26]Janeiro!$G$9</f>
        <v>56</v>
      </c>
      <c r="G30" s="17">
        <f>[26]Janeiro!$G$10</f>
        <v>47</v>
      </c>
      <c r="H30" s="17">
        <f>[26]Janeiro!$G$11</f>
        <v>36</v>
      </c>
      <c r="I30" s="17">
        <f>[26]Janeiro!$G$12</f>
        <v>36</v>
      </c>
      <c r="J30" s="17">
        <f>[26]Janeiro!$G$13</f>
        <v>48</v>
      </c>
      <c r="K30" s="17">
        <f>[26]Janeiro!$G$14</f>
        <v>29</v>
      </c>
      <c r="L30" s="17">
        <f>[26]Janeiro!$G$15</f>
        <v>42</v>
      </c>
      <c r="M30" s="17">
        <f>[26]Janeiro!$G$16</f>
        <v>51</v>
      </c>
      <c r="N30" s="17">
        <f>[26]Janeiro!$G$17</f>
        <v>52</v>
      </c>
      <c r="O30" s="17">
        <f>[26]Janeiro!$G$18</f>
        <v>43</v>
      </c>
      <c r="P30" s="17">
        <f>[26]Janeiro!$G$19</f>
        <v>57</v>
      </c>
      <c r="Q30" s="17">
        <f>[26]Janeiro!$G$20</f>
        <v>67</v>
      </c>
      <c r="R30" s="17">
        <f>[26]Janeiro!$G$21</f>
        <v>61</v>
      </c>
      <c r="S30" s="17">
        <f>[26]Janeiro!$G$22</f>
        <v>46</v>
      </c>
      <c r="T30" s="17">
        <f>[26]Janeiro!$G$23</f>
        <v>43</v>
      </c>
      <c r="U30" s="17">
        <f>[26]Janeiro!$G$24</f>
        <v>59</v>
      </c>
      <c r="V30" s="17">
        <f>[26]Janeiro!$G$25</f>
        <v>64</v>
      </c>
      <c r="W30" s="17">
        <f>[26]Janeiro!$G$26</f>
        <v>51</v>
      </c>
      <c r="X30" s="17">
        <f>[26]Janeiro!$G$27</f>
        <v>50</v>
      </c>
      <c r="Y30" s="17">
        <f>[26]Janeiro!$G$28</f>
        <v>51</v>
      </c>
      <c r="Z30" s="17">
        <f>[26]Janeiro!$G$29</f>
        <v>66</v>
      </c>
      <c r="AA30" s="17">
        <f>[26]Janeiro!$G$30</f>
        <v>55</v>
      </c>
      <c r="AB30" s="17">
        <f>[26]Janeiro!$G$31</f>
        <v>46</v>
      </c>
      <c r="AC30" s="17">
        <f>[26]Janeiro!$G$32</f>
        <v>50</v>
      </c>
      <c r="AD30" s="17">
        <f>[26]Janeiro!$G$33</f>
        <v>53</v>
      </c>
      <c r="AE30" s="17">
        <f>[26]Janeiro!$G$34</f>
        <v>54</v>
      </c>
      <c r="AF30" s="17">
        <f>[26]Janeiro!$G$35</f>
        <v>55</v>
      </c>
      <c r="AG30" s="28">
        <f t="shared" si="9"/>
        <v>29</v>
      </c>
      <c r="AH30" s="31">
        <f>AVERAGE(B30:AF30)</f>
        <v>50.70967741935484</v>
      </c>
    </row>
    <row r="31" spans="1:36" ht="17.100000000000001" customHeight="1" x14ac:dyDescent="0.2">
      <c r="A31" s="15" t="s">
        <v>51</v>
      </c>
      <c r="B31" s="17">
        <f>[27]Janeiro!$G$5</f>
        <v>42</v>
      </c>
      <c r="C31" s="17">
        <f>[27]Janeiro!$G$6</f>
        <v>48</v>
      </c>
      <c r="D31" s="17">
        <f>[27]Janeiro!$G$7</f>
        <v>43</v>
      </c>
      <c r="E31" s="17">
        <f>[27]Janeiro!$G$8</f>
        <v>55</v>
      </c>
      <c r="F31" s="17">
        <f>[27]Janeiro!$G$9</f>
        <v>50</v>
      </c>
      <c r="G31" s="17">
        <f>[27]Janeiro!$G$10</f>
        <v>44</v>
      </c>
      <c r="H31" s="17">
        <f>[27]Janeiro!$G$11</f>
        <v>41</v>
      </c>
      <c r="I31" s="17">
        <f>[27]Janeiro!$G$12</f>
        <v>42</v>
      </c>
      <c r="J31" s="17">
        <f>[27]Janeiro!$G$13</f>
        <v>45</v>
      </c>
      <c r="K31" s="17">
        <f>[27]Janeiro!$G$14</f>
        <v>32</v>
      </c>
      <c r="L31" s="17">
        <f>[27]Janeiro!$G$15</f>
        <v>38</v>
      </c>
      <c r="M31" s="17">
        <f>[27]Janeiro!$G$16</f>
        <v>55</v>
      </c>
      <c r="N31" s="17">
        <f>[27]Janeiro!$G$17</f>
        <v>47</v>
      </c>
      <c r="O31" s="17">
        <f>[27]Janeiro!$G$18</f>
        <v>64</v>
      </c>
      <c r="P31" s="17">
        <f>[27]Janeiro!$G$19</f>
        <v>56</v>
      </c>
      <c r="Q31" s="17">
        <f>[27]Janeiro!$G$20</f>
        <v>61</v>
      </c>
      <c r="R31" s="17">
        <f>[27]Janeiro!$G$21</f>
        <v>58</v>
      </c>
      <c r="S31" s="17">
        <f>[27]Janeiro!$G$22</f>
        <v>64</v>
      </c>
      <c r="T31" s="17">
        <f>[27]Janeiro!$G$23</f>
        <v>56</v>
      </c>
      <c r="U31" s="17">
        <f>[27]Janeiro!$G$24</f>
        <v>53</v>
      </c>
      <c r="V31" s="17">
        <f>[27]Janeiro!$G$25</f>
        <v>61</v>
      </c>
      <c r="W31" s="17">
        <f>[27]Janeiro!$G$26</f>
        <v>58</v>
      </c>
      <c r="X31" s="17">
        <f>[27]Janeiro!$G$27</f>
        <v>58</v>
      </c>
      <c r="Y31" s="17">
        <f>[27]Janeiro!$G$28</f>
        <v>48</v>
      </c>
      <c r="Z31" s="17">
        <f>[27]Janeiro!$G$29</f>
        <v>62</v>
      </c>
      <c r="AA31" s="17">
        <f>[27]Janeiro!$G$30</f>
        <v>69</v>
      </c>
      <c r="AB31" s="17">
        <f>[27]Janeiro!$G$31</f>
        <v>67</v>
      </c>
      <c r="AC31" s="17">
        <f>[27]Janeiro!$G$32</f>
        <v>71</v>
      </c>
      <c r="AD31" s="17">
        <f>[27]Janeiro!$G$33</f>
        <v>60</v>
      </c>
      <c r="AE31" s="17">
        <f>[27]Janeiro!$G$34</f>
        <v>48</v>
      </c>
      <c r="AF31" s="17">
        <f>[27]Janeiro!$G$35</f>
        <v>60</v>
      </c>
      <c r="AG31" s="28">
        <f>MIN(B31:AF31)</f>
        <v>32</v>
      </c>
      <c r="AH31" s="31">
        <f>AVERAGE(B31:AF31)</f>
        <v>53.41935483870968</v>
      </c>
    </row>
    <row r="32" spans="1:36" ht="17.100000000000001" customHeight="1" x14ac:dyDescent="0.2">
      <c r="A32" s="15" t="s">
        <v>20</v>
      </c>
      <c r="B32" s="17">
        <f>[28]Janeiro!$G$5</f>
        <v>35</v>
      </c>
      <c r="C32" s="17">
        <f>[28]Janeiro!$G$6</f>
        <v>44</v>
      </c>
      <c r="D32" s="17">
        <f>[28]Janeiro!$G$7</f>
        <v>39</v>
      </c>
      <c r="E32" s="17">
        <f>[28]Janeiro!$G$8</f>
        <v>44</v>
      </c>
      <c r="F32" s="17">
        <f>[28]Janeiro!$G$9</f>
        <v>39</v>
      </c>
      <c r="G32" s="17">
        <f>[28]Janeiro!$G$10</f>
        <v>31</v>
      </c>
      <c r="H32" s="17">
        <f>[28]Janeiro!$G$11</f>
        <v>49</v>
      </c>
      <c r="I32" s="17">
        <f>[28]Janeiro!$G$12</f>
        <v>24</v>
      </c>
      <c r="J32" s="17">
        <f>[28]Janeiro!$G$13</f>
        <v>42</v>
      </c>
      <c r="K32" s="17">
        <f>[28]Janeiro!$G$14</f>
        <v>38</v>
      </c>
      <c r="L32" s="17">
        <f>[28]Janeiro!$G$15</f>
        <v>37</v>
      </c>
      <c r="M32" s="17">
        <f>[28]Janeiro!$G$16</f>
        <v>49</v>
      </c>
      <c r="N32" s="17">
        <f>[28]Janeiro!$G$17</f>
        <v>57</v>
      </c>
      <c r="O32" s="17">
        <f>[28]Janeiro!$G$18</f>
        <v>50</v>
      </c>
      <c r="P32" s="17">
        <f>[28]Janeiro!$G$19</f>
        <v>42</v>
      </c>
      <c r="Q32" s="17">
        <f>[28]Janeiro!$G$20</f>
        <v>68</v>
      </c>
      <c r="R32" s="17">
        <f>[28]Janeiro!$G$21</f>
        <v>63</v>
      </c>
      <c r="S32" s="17">
        <f>[28]Janeiro!$G$22</f>
        <v>48</v>
      </c>
      <c r="T32" s="17">
        <f>[28]Janeiro!$G$23</f>
        <v>58</v>
      </c>
      <c r="U32" s="17">
        <f>[28]Janeiro!$G$24</f>
        <v>58</v>
      </c>
      <c r="V32" s="17">
        <f>[28]Janeiro!$G$25</f>
        <v>51</v>
      </c>
      <c r="W32" s="17">
        <f>[28]Janeiro!$G$26</f>
        <v>60</v>
      </c>
      <c r="X32" s="17">
        <f>[28]Janeiro!$G$27</f>
        <v>47</v>
      </c>
      <c r="Y32" s="17">
        <f>[28]Janeiro!$G$28</f>
        <v>43</v>
      </c>
      <c r="Z32" s="17">
        <f>[28]Janeiro!$G$29</f>
        <v>48</v>
      </c>
      <c r="AA32" s="17">
        <f>[28]Janeiro!$G$30</f>
        <v>60</v>
      </c>
      <c r="AB32" s="17">
        <f>[28]Janeiro!$G$31</f>
        <v>58</v>
      </c>
      <c r="AC32" s="17">
        <f>[28]Janeiro!$G$32</f>
        <v>72</v>
      </c>
      <c r="AD32" s="17">
        <f>[28]Janeiro!$G$33</f>
        <v>57</v>
      </c>
      <c r="AE32" s="17">
        <f>[28]Janeiro!$G$34</f>
        <v>56</v>
      </c>
      <c r="AF32" s="17">
        <f>[28]Janeiro!$G$35</f>
        <v>53</v>
      </c>
      <c r="AG32" s="28">
        <f>MIN(B32:AF32)</f>
        <v>24</v>
      </c>
      <c r="AH32" s="31">
        <f>AVERAGE(B32:AF32)</f>
        <v>49.032258064516128</v>
      </c>
    </row>
    <row r="33" spans="1:35" s="5" customFormat="1" ht="17.100000000000001" customHeight="1" thickBot="1" x14ac:dyDescent="0.25">
      <c r="A33" s="36" t="s">
        <v>35</v>
      </c>
      <c r="B33" s="25">
        <f t="shared" ref="B33:AG33" si="11">MIN(B5:B32)</f>
        <v>33</v>
      </c>
      <c r="C33" s="25">
        <f t="shared" si="11"/>
        <v>36</v>
      </c>
      <c r="D33" s="25">
        <f t="shared" si="11"/>
        <v>29</v>
      </c>
      <c r="E33" s="25">
        <f t="shared" si="11"/>
        <v>40</v>
      </c>
      <c r="F33" s="25">
        <f t="shared" si="11"/>
        <v>37</v>
      </c>
      <c r="G33" s="25">
        <f t="shared" si="11"/>
        <v>31</v>
      </c>
      <c r="H33" s="25">
        <f t="shared" si="11"/>
        <v>32</v>
      </c>
      <c r="I33" s="25">
        <f t="shared" si="11"/>
        <v>24</v>
      </c>
      <c r="J33" s="25">
        <f t="shared" si="11"/>
        <v>27</v>
      </c>
      <c r="K33" s="25">
        <f t="shared" si="11"/>
        <v>24</v>
      </c>
      <c r="L33" s="25">
        <f t="shared" si="11"/>
        <v>30</v>
      </c>
      <c r="M33" s="25">
        <f t="shared" si="11"/>
        <v>39</v>
      </c>
      <c r="N33" s="25">
        <f t="shared" si="11"/>
        <v>31</v>
      </c>
      <c r="O33" s="25">
        <f t="shared" si="11"/>
        <v>24</v>
      </c>
      <c r="P33" s="25">
        <f t="shared" si="11"/>
        <v>33</v>
      </c>
      <c r="Q33" s="25">
        <f t="shared" si="11"/>
        <v>31</v>
      </c>
      <c r="R33" s="25">
        <f t="shared" si="11"/>
        <v>32</v>
      </c>
      <c r="S33" s="25">
        <f t="shared" si="11"/>
        <v>26</v>
      </c>
      <c r="T33" s="25">
        <f t="shared" si="11"/>
        <v>20</v>
      </c>
      <c r="U33" s="25">
        <f t="shared" si="11"/>
        <v>26</v>
      </c>
      <c r="V33" s="25">
        <f t="shared" si="11"/>
        <v>34</v>
      </c>
      <c r="W33" s="25">
        <f t="shared" si="11"/>
        <v>33</v>
      </c>
      <c r="X33" s="25">
        <f t="shared" si="11"/>
        <v>31</v>
      </c>
      <c r="Y33" s="25">
        <f t="shared" si="11"/>
        <v>37</v>
      </c>
      <c r="Z33" s="25">
        <f t="shared" si="11"/>
        <v>45</v>
      </c>
      <c r="AA33" s="25">
        <f t="shared" si="11"/>
        <v>34</v>
      </c>
      <c r="AB33" s="25">
        <f t="shared" si="11"/>
        <v>23</v>
      </c>
      <c r="AC33" s="25">
        <f t="shared" si="11"/>
        <v>25</v>
      </c>
      <c r="AD33" s="25">
        <f t="shared" si="11"/>
        <v>16</v>
      </c>
      <c r="AE33" s="25">
        <f t="shared" si="11"/>
        <v>12</v>
      </c>
      <c r="AF33" s="25">
        <f t="shared" si="11"/>
        <v>17</v>
      </c>
      <c r="AG33" s="28">
        <f t="shared" si="11"/>
        <v>12</v>
      </c>
      <c r="AH33" s="30">
        <f>AVERAGE(AH5:AH32)</f>
        <v>48.270866369791108</v>
      </c>
    </row>
    <row r="34" spans="1:35" s="57" customFormat="1" x14ac:dyDescent="0.2">
      <c r="A34" s="108"/>
      <c r="B34" s="109"/>
      <c r="C34" s="109"/>
      <c r="D34" s="109" t="s">
        <v>132</v>
      </c>
      <c r="E34" s="109"/>
      <c r="F34" s="109"/>
      <c r="G34" s="109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1"/>
      <c r="AE34" s="112"/>
      <c r="AF34" s="113"/>
      <c r="AG34" s="113"/>
      <c r="AH34" s="114"/>
    </row>
    <row r="35" spans="1:35" s="57" customFormat="1" x14ac:dyDescent="0.2">
      <c r="A35" s="82"/>
      <c r="B35" s="89" t="s">
        <v>140</v>
      </c>
      <c r="C35" s="89"/>
      <c r="D35" s="89"/>
      <c r="E35" s="89"/>
      <c r="F35" s="89"/>
      <c r="G35" s="89"/>
      <c r="H35" s="89"/>
      <c r="I35" s="89"/>
      <c r="J35" s="90"/>
      <c r="K35" s="90"/>
      <c r="L35" s="90"/>
      <c r="M35" s="90" t="s">
        <v>52</v>
      </c>
      <c r="N35" s="90"/>
      <c r="O35" s="90"/>
      <c r="P35" s="90"/>
      <c r="Q35" s="90"/>
      <c r="R35" s="90"/>
      <c r="S35" s="90"/>
      <c r="T35" s="123" t="s">
        <v>137</v>
      </c>
      <c r="U35" s="123"/>
      <c r="V35" s="123"/>
      <c r="W35" s="123"/>
      <c r="X35" s="123"/>
      <c r="Y35" s="90"/>
      <c r="Z35" s="90"/>
      <c r="AA35" s="90"/>
      <c r="AB35" s="90"/>
      <c r="AC35" s="89"/>
      <c r="AD35" s="89"/>
      <c r="AE35" s="89"/>
      <c r="AF35" s="90"/>
      <c r="AG35" s="101"/>
      <c r="AH35" s="95"/>
    </row>
    <row r="36" spans="1:35" s="57" customFormat="1" ht="13.5" thickBot="1" x14ac:dyDescent="0.25">
      <c r="A36" s="96"/>
      <c r="B36" s="98"/>
      <c r="C36" s="98"/>
      <c r="D36" s="98"/>
      <c r="E36" s="98"/>
      <c r="F36" s="98"/>
      <c r="G36" s="98"/>
      <c r="H36" s="98"/>
      <c r="I36" s="98"/>
      <c r="J36" s="103"/>
      <c r="K36" s="103"/>
      <c r="L36" s="103"/>
      <c r="M36" s="103" t="s">
        <v>53</v>
      </c>
      <c r="N36" s="103"/>
      <c r="O36" s="103"/>
      <c r="P36" s="103"/>
      <c r="Q36" s="98"/>
      <c r="R36" s="98"/>
      <c r="S36" s="98"/>
      <c r="T36" s="131" t="s">
        <v>138</v>
      </c>
      <c r="U36" s="131"/>
      <c r="V36" s="131"/>
      <c r="W36" s="131"/>
      <c r="X36" s="131"/>
      <c r="Y36" s="103"/>
      <c r="Z36" s="103"/>
      <c r="AA36" s="103"/>
      <c r="AB36" s="103"/>
      <c r="AC36" s="98"/>
      <c r="AD36" s="98"/>
      <c r="AE36" s="98"/>
      <c r="AF36" s="98"/>
      <c r="AG36" s="104"/>
      <c r="AH36" s="105"/>
      <c r="AI36" s="77"/>
    </row>
    <row r="37" spans="1:35" s="57" customFormat="1" x14ac:dyDescent="0.2">
      <c r="A37" s="77"/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80"/>
      <c r="R37" s="80"/>
      <c r="S37" s="80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8"/>
      <c r="AG37" s="79"/>
      <c r="AH37" s="81"/>
    </row>
    <row r="40" spans="1:35" x14ac:dyDescent="0.2">
      <c r="AH40" s="1" t="s">
        <v>54</v>
      </c>
    </row>
    <row r="42" spans="1:35" x14ac:dyDescent="0.2">
      <c r="T42" s="14"/>
    </row>
  </sheetData>
  <sheetProtection password="C6EC" sheet="1" objects="1" scenarios="1"/>
  <mergeCells count="36">
    <mergeCell ref="A1:AG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Z3:Z4"/>
    <mergeCell ref="AE3:AE4"/>
    <mergeCell ref="B2:AG2"/>
    <mergeCell ref="M3:M4"/>
    <mergeCell ref="T35:X35"/>
    <mergeCell ref="AA3:AA4"/>
    <mergeCell ref="AC3:AC4"/>
    <mergeCell ref="AD3:AD4"/>
    <mergeCell ref="T36:X36"/>
    <mergeCell ref="AB3:AB4"/>
    <mergeCell ref="O3:O4"/>
    <mergeCell ref="L3:L4"/>
    <mergeCell ref="N3:N4"/>
    <mergeCell ref="AF3:AF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1"/>
  <sheetViews>
    <sheetView topLeftCell="A16" zoomScale="90" zoomScaleNormal="90" workbookViewId="0">
      <selection activeCell="AG18" sqref="AG18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0" width="5.42578125" style="3" bestFit="1" customWidth="1"/>
    <col min="31" max="32" width="5.42578125" style="3" customWidth="1"/>
    <col min="33" max="33" width="7.42578125" style="9" bestFit="1" customWidth="1"/>
  </cols>
  <sheetData>
    <row r="1" spans="1:37" ht="20.100000000000001" customHeight="1" x14ac:dyDescent="0.2">
      <c r="A1" s="126" t="s">
        <v>28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</row>
    <row r="2" spans="1:37" s="4" customFormat="1" ht="20.100000000000001" customHeight="1" x14ac:dyDescent="0.2">
      <c r="A2" s="127" t="s">
        <v>21</v>
      </c>
      <c r="B2" s="128" t="s">
        <v>133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</row>
    <row r="3" spans="1:37" s="5" customFormat="1" ht="20.100000000000001" customHeight="1" x14ac:dyDescent="0.2">
      <c r="A3" s="127"/>
      <c r="B3" s="125">
        <v>1</v>
      </c>
      <c r="C3" s="125">
        <f>SUM(B3+1)</f>
        <v>2</v>
      </c>
      <c r="D3" s="125">
        <f t="shared" ref="D3:AD3" si="0">SUM(C3+1)</f>
        <v>3</v>
      </c>
      <c r="E3" s="125">
        <f t="shared" si="0"/>
        <v>4</v>
      </c>
      <c r="F3" s="125">
        <f t="shared" si="0"/>
        <v>5</v>
      </c>
      <c r="G3" s="125">
        <f t="shared" si="0"/>
        <v>6</v>
      </c>
      <c r="H3" s="125">
        <f t="shared" si="0"/>
        <v>7</v>
      </c>
      <c r="I3" s="125">
        <f t="shared" si="0"/>
        <v>8</v>
      </c>
      <c r="J3" s="125">
        <f t="shared" si="0"/>
        <v>9</v>
      </c>
      <c r="K3" s="125">
        <f t="shared" si="0"/>
        <v>10</v>
      </c>
      <c r="L3" s="125">
        <f t="shared" si="0"/>
        <v>11</v>
      </c>
      <c r="M3" s="125">
        <f t="shared" si="0"/>
        <v>12</v>
      </c>
      <c r="N3" s="125">
        <f t="shared" si="0"/>
        <v>13</v>
      </c>
      <c r="O3" s="125">
        <f t="shared" si="0"/>
        <v>14</v>
      </c>
      <c r="P3" s="125">
        <f t="shared" si="0"/>
        <v>15</v>
      </c>
      <c r="Q3" s="125">
        <f t="shared" si="0"/>
        <v>16</v>
      </c>
      <c r="R3" s="125">
        <f t="shared" si="0"/>
        <v>17</v>
      </c>
      <c r="S3" s="125">
        <f t="shared" si="0"/>
        <v>18</v>
      </c>
      <c r="T3" s="125">
        <f t="shared" si="0"/>
        <v>19</v>
      </c>
      <c r="U3" s="125">
        <f t="shared" si="0"/>
        <v>20</v>
      </c>
      <c r="V3" s="125">
        <f t="shared" si="0"/>
        <v>21</v>
      </c>
      <c r="W3" s="125">
        <f t="shared" si="0"/>
        <v>22</v>
      </c>
      <c r="X3" s="125">
        <f t="shared" si="0"/>
        <v>23</v>
      </c>
      <c r="Y3" s="125">
        <f t="shared" si="0"/>
        <v>24</v>
      </c>
      <c r="Z3" s="125">
        <f t="shared" si="0"/>
        <v>25</v>
      </c>
      <c r="AA3" s="125">
        <f t="shared" si="0"/>
        <v>26</v>
      </c>
      <c r="AB3" s="125">
        <f t="shared" si="0"/>
        <v>27</v>
      </c>
      <c r="AC3" s="125">
        <f t="shared" si="0"/>
        <v>28</v>
      </c>
      <c r="AD3" s="125">
        <f t="shared" si="0"/>
        <v>29</v>
      </c>
      <c r="AE3" s="125">
        <v>30</v>
      </c>
      <c r="AF3" s="125">
        <v>31</v>
      </c>
      <c r="AG3" s="26" t="s">
        <v>41</v>
      </c>
    </row>
    <row r="4" spans="1:37" s="5" customFormat="1" ht="20.100000000000001" customHeight="1" x14ac:dyDescent="0.2">
      <c r="A4" s="127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26" t="s">
        <v>39</v>
      </c>
    </row>
    <row r="5" spans="1:37" s="5" customFormat="1" ht="20.100000000000001" customHeight="1" x14ac:dyDescent="0.2">
      <c r="A5" s="15" t="s">
        <v>47</v>
      </c>
      <c r="B5" s="16">
        <f>[1]Janeiro!$H$5</f>
        <v>23.040000000000003</v>
      </c>
      <c r="C5" s="16">
        <f>[1]Janeiro!$H$6</f>
        <v>15.48</v>
      </c>
      <c r="D5" s="16">
        <f>[1]Janeiro!$H$7</f>
        <v>9.7200000000000006</v>
      </c>
      <c r="E5" s="16">
        <f>[1]Janeiro!$H$8</f>
        <v>12.24</v>
      </c>
      <c r="F5" s="16">
        <f>[1]Janeiro!$H$9</f>
        <v>9.7200000000000006</v>
      </c>
      <c r="G5" s="16">
        <f>[1]Janeiro!$H$10</f>
        <v>15.120000000000001</v>
      </c>
      <c r="H5" s="16">
        <f>[1]Janeiro!$H$11</f>
        <v>8.2799999999999994</v>
      </c>
      <c r="I5" s="16">
        <f>[1]Janeiro!$H$12</f>
        <v>8.2799999999999994</v>
      </c>
      <c r="J5" s="16">
        <f>[1]Janeiro!$H$13</f>
        <v>24.12</v>
      </c>
      <c r="K5" s="16">
        <f>[1]Janeiro!$H$14</f>
        <v>10.8</v>
      </c>
      <c r="L5" s="16">
        <f>[1]Janeiro!$H$15</f>
        <v>12.96</v>
      </c>
      <c r="M5" s="16">
        <f>[1]Janeiro!$H$16</f>
        <v>11.16</v>
      </c>
      <c r="N5" s="16">
        <f>[1]Janeiro!$H$17</f>
        <v>10.8</v>
      </c>
      <c r="O5" s="16">
        <f>[1]Janeiro!$H$18</f>
        <v>10.8</v>
      </c>
      <c r="P5" s="16">
        <f>[1]Janeiro!$H$19</f>
        <v>16.559999999999999</v>
      </c>
      <c r="Q5" s="16">
        <f>[1]Janeiro!$H$20</f>
        <v>11.879999999999999</v>
      </c>
      <c r="R5" s="16">
        <f>[1]Janeiro!$H$21</f>
        <v>12.24</v>
      </c>
      <c r="S5" s="16">
        <f>[1]Janeiro!$H$22</f>
        <v>17.64</v>
      </c>
      <c r="T5" s="16">
        <f>[1]Janeiro!$H$23</f>
        <v>9.3600000000000012</v>
      </c>
      <c r="U5" s="16">
        <f>[1]Janeiro!$H$24</f>
        <v>8.64</v>
      </c>
      <c r="V5" s="16">
        <f>[1]Janeiro!$H$25</f>
        <v>17.28</v>
      </c>
      <c r="W5" s="16">
        <f>[1]Janeiro!$H$26</f>
        <v>9.3600000000000012</v>
      </c>
      <c r="X5" s="16">
        <f>[1]Janeiro!$H$27</f>
        <v>13.68</v>
      </c>
      <c r="Y5" s="16">
        <f>[1]Janeiro!$H$28</f>
        <v>13.32</v>
      </c>
      <c r="Z5" s="16">
        <f>[1]Janeiro!$H$29</f>
        <v>17.64</v>
      </c>
      <c r="AA5" s="16">
        <f>[1]Janeiro!$H$30</f>
        <v>11.520000000000001</v>
      </c>
      <c r="AB5" s="16">
        <f>[1]Janeiro!$H$31</f>
        <v>8.64</v>
      </c>
      <c r="AC5" s="16">
        <f>[1]Janeiro!$H$32</f>
        <v>23.040000000000003</v>
      </c>
      <c r="AD5" s="16">
        <f>[1]Janeiro!$H$33</f>
        <v>9.7200000000000006</v>
      </c>
      <c r="AE5" s="16">
        <f>[1]Janeiro!$H$34</f>
        <v>11.879999999999999</v>
      </c>
      <c r="AF5" s="16">
        <f>[1]Janeiro!$H$35</f>
        <v>12.24</v>
      </c>
      <c r="AG5" s="27">
        <f>MAX(B5:AF5)</f>
        <v>24.12</v>
      </c>
    </row>
    <row r="6" spans="1:37" ht="17.100000000000001" customHeight="1" x14ac:dyDescent="0.2">
      <c r="A6" s="15" t="s">
        <v>0</v>
      </c>
      <c r="B6" s="17">
        <f>[2]Janeiro!$H$5</f>
        <v>14.04</v>
      </c>
      <c r="C6" s="17">
        <f>[2]Janeiro!$H$6</f>
        <v>20.88</v>
      </c>
      <c r="D6" s="17">
        <f>[2]Janeiro!$H$7</f>
        <v>13.68</v>
      </c>
      <c r="E6" s="17">
        <f>[2]Janeiro!$H$8</f>
        <v>14.04</v>
      </c>
      <c r="F6" s="17">
        <f>[2]Janeiro!$H$9</f>
        <v>17.28</v>
      </c>
      <c r="G6" s="17">
        <f>[2]Janeiro!$H$10</f>
        <v>18.36</v>
      </c>
      <c r="H6" s="17">
        <f>[2]Janeiro!$H$11</f>
        <v>9.3600000000000012</v>
      </c>
      <c r="I6" s="17">
        <f>[2]Janeiro!$H$12</f>
        <v>11.16</v>
      </c>
      <c r="J6" s="17">
        <f>[2]Janeiro!$H$13</f>
        <v>14.76</v>
      </c>
      <c r="K6" s="17">
        <f>[2]Janeiro!$H$14</f>
        <v>12.6</v>
      </c>
      <c r="L6" s="17">
        <f>[2]Janeiro!$H$15</f>
        <v>19.440000000000001</v>
      </c>
      <c r="M6" s="17">
        <f>[2]Janeiro!$H$16</f>
        <v>17.64</v>
      </c>
      <c r="N6" s="17">
        <f>[2]Janeiro!$H$17</f>
        <v>15.48</v>
      </c>
      <c r="O6" s="17">
        <f>[2]Janeiro!$H$18</f>
        <v>5.7600000000000007</v>
      </c>
      <c r="P6" s="17">
        <f>[2]Janeiro!$H$19</f>
        <v>8.64</v>
      </c>
      <c r="Q6" s="17">
        <f>[2]Janeiro!$H$20</f>
        <v>9.3600000000000012</v>
      </c>
      <c r="R6" s="17">
        <f>[2]Janeiro!$H$21</f>
        <v>12.96</v>
      </c>
      <c r="S6" s="17">
        <f>[2]Janeiro!$H$22</f>
        <v>7.2</v>
      </c>
      <c r="T6" s="17">
        <f>[2]Janeiro!$H$23</f>
        <v>21.240000000000002</v>
      </c>
      <c r="U6" s="17">
        <f>[2]Janeiro!$H$24</f>
        <v>13.68</v>
      </c>
      <c r="V6" s="17">
        <f>[2]Janeiro!$H$25</f>
        <v>10.44</v>
      </c>
      <c r="W6" s="17">
        <f>[2]Janeiro!$H$26</f>
        <v>22.32</v>
      </c>
      <c r="X6" s="17">
        <f>[2]Janeiro!$H$27</f>
        <v>13.32</v>
      </c>
      <c r="Y6" s="17">
        <f>[2]Janeiro!$H$28</f>
        <v>13.32</v>
      </c>
      <c r="Z6" s="17">
        <f>[2]Janeiro!$H$29</f>
        <v>6.48</v>
      </c>
      <c r="AA6" s="17">
        <f>[2]Janeiro!$H$30</f>
        <v>14.04</v>
      </c>
      <c r="AB6" s="17">
        <f>[2]Janeiro!$H$31</f>
        <v>7.2</v>
      </c>
      <c r="AC6" s="17">
        <f>[2]Janeiro!$H$32</f>
        <v>10.08</v>
      </c>
      <c r="AD6" s="17">
        <f>[2]Janeiro!$H$33</f>
        <v>17.64</v>
      </c>
      <c r="AE6" s="17">
        <f>[2]Janeiro!$H$34</f>
        <v>15.48</v>
      </c>
      <c r="AF6" s="17">
        <f>[2]Janeiro!$H$35</f>
        <v>16.2</v>
      </c>
      <c r="AG6" s="28">
        <f>MAX(B6:AF6)</f>
        <v>22.32</v>
      </c>
    </row>
    <row r="7" spans="1:37" ht="17.100000000000001" customHeight="1" x14ac:dyDescent="0.2">
      <c r="A7" s="15" t="s">
        <v>1</v>
      </c>
      <c r="B7" s="17">
        <f>[3]Janeiro!$H$5</f>
        <v>16.559999999999999</v>
      </c>
      <c r="C7" s="17">
        <f>[3]Janeiro!$H$6</f>
        <v>13.68</v>
      </c>
      <c r="D7" s="17">
        <f>[3]Janeiro!$H$7</f>
        <v>12.6</v>
      </c>
      <c r="E7" s="17">
        <f>[3]Janeiro!$H$8</f>
        <v>17.64</v>
      </c>
      <c r="F7" s="17">
        <f>[3]Janeiro!$H$9</f>
        <v>11.879999999999999</v>
      </c>
      <c r="G7" s="17">
        <f>[3]Janeiro!$H$10</f>
        <v>13.68</v>
      </c>
      <c r="H7" s="17">
        <f>[3]Janeiro!$H$11</f>
        <v>10.8</v>
      </c>
      <c r="I7" s="17">
        <f>[3]Janeiro!$H$12</f>
        <v>10.08</v>
      </c>
      <c r="J7" s="17">
        <f>[3]Janeiro!$H$13</f>
        <v>14.76</v>
      </c>
      <c r="K7" s="17">
        <f>[3]Janeiro!$H$14</f>
        <v>14.4</v>
      </c>
      <c r="L7" s="17">
        <f>[3]Janeiro!$H$15</f>
        <v>13.32</v>
      </c>
      <c r="M7" s="17">
        <f>[3]Janeiro!$H$16</f>
        <v>9.7200000000000006</v>
      </c>
      <c r="N7" s="17">
        <f>[3]Janeiro!$H$17</f>
        <v>5.04</v>
      </c>
      <c r="O7" s="17">
        <f>[3]Janeiro!$H$18</f>
        <v>7.5600000000000005</v>
      </c>
      <c r="P7" s="17">
        <f>[3]Janeiro!$H$19</f>
        <v>17.64</v>
      </c>
      <c r="Q7" s="17">
        <f>[3]Janeiro!$H$20</f>
        <v>12.96</v>
      </c>
      <c r="R7" s="17">
        <f>[3]Janeiro!$H$21</f>
        <v>9.3600000000000012</v>
      </c>
      <c r="S7" s="17">
        <f>[3]Janeiro!$H$22</f>
        <v>9</v>
      </c>
      <c r="T7" s="17">
        <f>[3]Janeiro!$H$23</f>
        <v>23.400000000000002</v>
      </c>
      <c r="U7" s="17">
        <f>[3]Janeiro!$H$24</f>
        <v>11.16</v>
      </c>
      <c r="V7" s="17">
        <f>[3]Janeiro!$H$25</f>
        <v>12.24</v>
      </c>
      <c r="W7" s="17">
        <f>[3]Janeiro!$H$26</f>
        <v>9.3600000000000012</v>
      </c>
      <c r="X7" s="17">
        <f>[3]Janeiro!$H$27</f>
        <v>23.759999999999998</v>
      </c>
      <c r="Y7" s="17">
        <f>[3]Janeiro!$H$28</f>
        <v>15.48</v>
      </c>
      <c r="Z7" s="17">
        <f>[3]Janeiro!$H$29</f>
        <v>19.8</v>
      </c>
      <c r="AA7" s="17">
        <f>[3]Janeiro!$H$30</f>
        <v>11.16</v>
      </c>
      <c r="AB7" s="17">
        <f>[3]Janeiro!$H$31</f>
        <v>5.04</v>
      </c>
      <c r="AC7" s="17">
        <f>[3]Janeiro!$H$32</f>
        <v>19.079999999999998</v>
      </c>
      <c r="AD7" s="17">
        <f>[3]Janeiro!$H$33</f>
        <v>13.32</v>
      </c>
      <c r="AE7" s="17">
        <f>[3]Janeiro!$H$34</f>
        <v>8.2799999999999994</v>
      </c>
      <c r="AF7" s="17">
        <f>[3]Janeiro!$H$35</f>
        <v>33.840000000000003</v>
      </c>
      <c r="AG7" s="28">
        <f t="shared" ref="AG7:AG19" si="1">MAX(B7:AF7)</f>
        <v>33.840000000000003</v>
      </c>
    </row>
    <row r="8" spans="1:37" ht="17.100000000000001" customHeight="1" x14ac:dyDescent="0.2">
      <c r="A8" s="15" t="s">
        <v>56</v>
      </c>
      <c r="B8" s="17">
        <f>[4]Janeiro!$H$5</f>
        <v>12.6</v>
      </c>
      <c r="C8" s="17">
        <f>[4]Janeiro!$H$6</f>
        <v>21.240000000000002</v>
      </c>
      <c r="D8" s="17">
        <f>[4]Janeiro!$H$7</f>
        <v>15.120000000000001</v>
      </c>
      <c r="E8" s="17">
        <f>[4]Janeiro!$H$8</f>
        <v>24.12</v>
      </c>
      <c r="F8" s="17">
        <f>[4]Janeiro!$H$9</f>
        <v>20.16</v>
      </c>
      <c r="G8" s="17">
        <f>[4]Janeiro!$H$10</f>
        <v>19.440000000000001</v>
      </c>
      <c r="H8" s="17">
        <f>[4]Janeiro!$H$11</f>
        <v>19.8</v>
      </c>
      <c r="I8" s="17">
        <f>[4]Janeiro!$H$12</f>
        <v>14.4</v>
      </c>
      <c r="J8" s="17">
        <f>[4]Janeiro!$H$13</f>
        <v>25.2</v>
      </c>
      <c r="K8" s="17">
        <f>[4]Janeiro!$H$14</f>
        <v>20.88</v>
      </c>
      <c r="L8" s="17">
        <f>[4]Janeiro!$H$15</f>
        <v>16.559999999999999</v>
      </c>
      <c r="M8" s="17">
        <f>[4]Janeiro!$H$16</f>
        <v>17.64</v>
      </c>
      <c r="N8" s="17">
        <f>[4]Janeiro!$H$17</f>
        <v>21.6</v>
      </c>
      <c r="O8" s="17">
        <f>[4]Janeiro!$H$18</f>
        <v>12.24</v>
      </c>
      <c r="P8" s="17">
        <f>[4]Janeiro!$H$19</f>
        <v>15.840000000000002</v>
      </c>
      <c r="Q8" s="17">
        <f>[4]Janeiro!$H$20</f>
        <v>24.840000000000003</v>
      </c>
      <c r="R8" s="17">
        <f>[4]Janeiro!$H$21</f>
        <v>23.400000000000002</v>
      </c>
      <c r="S8" s="17">
        <f>[4]Janeiro!$H$22</f>
        <v>17.28</v>
      </c>
      <c r="T8" s="17">
        <f>[4]Janeiro!$H$23</f>
        <v>20.52</v>
      </c>
      <c r="U8" s="17">
        <f>[4]Janeiro!$H$24</f>
        <v>15.840000000000002</v>
      </c>
      <c r="V8" s="17">
        <f>[4]Janeiro!$H$25</f>
        <v>19.079999999999998</v>
      </c>
      <c r="W8" s="17">
        <f>[4]Janeiro!$H$26</f>
        <v>11.879999999999999</v>
      </c>
      <c r="X8" s="17">
        <f>[4]Janeiro!$H$27</f>
        <v>14.04</v>
      </c>
      <c r="Y8" s="17">
        <f>[4]Janeiro!$H$28</f>
        <v>18.720000000000002</v>
      </c>
      <c r="Z8" s="17">
        <f>[4]Janeiro!$H$29</f>
        <v>20.52</v>
      </c>
      <c r="AA8" s="17">
        <f>[4]Janeiro!$H$30</f>
        <v>15.48</v>
      </c>
      <c r="AB8" s="17">
        <f>[4]Janeiro!$H$31</f>
        <v>14.04</v>
      </c>
      <c r="AC8" s="17">
        <f>[4]Janeiro!$H$32</f>
        <v>18</v>
      </c>
      <c r="AD8" s="17">
        <f>[4]Janeiro!$H$33</f>
        <v>30.96</v>
      </c>
      <c r="AE8" s="17">
        <f>[4]Janeiro!$H$34</f>
        <v>12.96</v>
      </c>
      <c r="AF8" s="17">
        <f>[4]Janeiro!$H$35</f>
        <v>18.720000000000002</v>
      </c>
      <c r="AG8" s="28">
        <f t="shared" si="1"/>
        <v>30.96</v>
      </c>
    </row>
    <row r="9" spans="1:37" ht="17.100000000000001" customHeight="1" x14ac:dyDescent="0.2">
      <c r="A9" s="15" t="s">
        <v>48</v>
      </c>
      <c r="B9" s="17">
        <f>[5]Janeiro!$H$5</f>
        <v>15.48</v>
      </c>
      <c r="C9" s="17">
        <f>[5]Janeiro!$H$6</f>
        <v>16.920000000000002</v>
      </c>
      <c r="D9" s="17">
        <f>[5]Janeiro!$H$7</f>
        <v>12.96</v>
      </c>
      <c r="E9" s="17">
        <f>[5]Janeiro!$H$8</f>
        <v>18.36</v>
      </c>
      <c r="F9" s="17">
        <f>[5]Janeiro!$H$9</f>
        <v>16.2</v>
      </c>
      <c r="G9" s="17">
        <f>[5]Janeiro!$H$10</f>
        <v>13.68</v>
      </c>
      <c r="H9" s="17">
        <f>[5]Janeiro!$H$11</f>
        <v>11.520000000000001</v>
      </c>
      <c r="I9" s="17">
        <f>[5]Janeiro!$H$12</f>
        <v>10.44</v>
      </c>
      <c r="J9" s="17">
        <f>[5]Janeiro!$H$13</f>
        <v>16.2</v>
      </c>
      <c r="K9" s="17">
        <f>[5]Janeiro!$H$14</f>
        <v>14.04</v>
      </c>
      <c r="L9" s="17">
        <f>[5]Janeiro!$H$15</f>
        <v>18</v>
      </c>
      <c r="M9" s="17">
        <f>[5]Janeiro!$H$16</f>
        <v>10.08</v>
      </c>
      <c r="N9" s="17">
        <f>[5]Janeiro!$H$17</f>
        <v>6.48</v>
      </c>
      <c r="O9" s="17">
        <f>[5]Janeiro!$H$18</f>
        <v>8.64</v>
      </c>
      <c r="P9" s="17">
        <f>[5]Janeiro!$H$19</f>
        <v>10.08</v>
      </c>
      <c r="Q9" s="17">
        <f>[5]Janeiro!$H$20</f>
        <v>17.64</v>
      </c>
      <c r="R9" s="17">
        <f>[5]Janeiro!$H$21</f>
        <v>16.559999999999999</v>
      </c>
      <c r="S9" s="17">
        <f>[5]Janeiro!$H$22</f>
        <v>10.8</v>
      </c>
      <c r="T9" s="17">
        <f>[5]Janeiro!$H$23</f>
        <v>9</v>
      </c>
      <c r="U9" s="17">
        <f>[5]Janeiro!$H$24</f>
        <v>16.559999999999999</v>
      </c>
      <c r="V9" s="17">
        <f>[5]Janeiro!$H$25</f>
        <v>10.8</v>
      </c>
      <c r="W9" s="17">
        <f>[5]Janeiro!$H$26</f>
        <v>13.68</v>
      </c>
      <c r="X9" s="17">
        <f>[5]Janeiro!$H$27</f>
        <v>11.16</v>
      </c>
      <c r="Y9" s="17">
        <f>[5]Janeiro!$H$28</f>
        <v>14.4</v>
      </c>
      <c r="Z9" s="17">
        <f>[5]Janeiro!$H$29</f>
        <v>8.64</v>
      </c>
      <c r="AA9" s="17">
        <f>[5]Janeiro!$H$30</f>
        <v>20.88</v>
      </c>
      <c r="AB9" s="17">
        <f>[5]Janeiro!$H$31</f>
        <v>13.32</v>
      </c>
      <c r="AC9" s="17">
        <f>[5]Janeiro!$H$32</f>
        <v>9</v>
      </c>
      <c r="AD9" s="17">
        <f>[5]Janeiro!$H$33</f>
        <v>14.04</v>
      </c>
      <c r="AE9" s="17">
        <f>[5]Janeiro!$H$34</f>
        <v>16.559999999999999</v>
      </c>
      <c r="AF9" s="17">
        <f>[5]Janeiro!$H$35</f>
        <v>18.36</v>
      </c>
      <c r="AG9" s="28">
        <f t="shared" si="1"/>
        <v>20.88</v>
      </c>
    </row>
    <row r="10" spans="1:37" ht="17.100000000000001" customHeight="1" x14ac:dyDescent="0.2">
      <c r="A10" s="15" t="s">
        <v>2</v>
      </c>
      <c r="B10" s="17">
        <f>[6]Janeiro!$H$5</f>
        <v>15.840000000000002</v>
      </c>
      <c r="C10" s="17">
        <f>[6]Janeiro!$H$6</f>
        <v>19.8</v>
      </c>
      <c r="D10" s="17">
        <f>[6]Janeiro!$H$7</f>
        <v>18</v>
      </c>
      <c r="E10" s="17">
        <f>[6]Janeiro!$H$8</f>
        <v>19.079999999999998</v>
      </c>
      <c r="F10" s="17">
        <f>[6]Janeiro!$H$9</f>
        <v>18.720000000000002</v>
      </c>
      <c r="G10" s="17">
        <f>[6]Janeiro!$H$10</f>
        <v>14.4</v>
      </c>
      <c r="H10" s="17">
        <f>[6]Janeiro!$H$11</f>
        <v>20.88</v>
      </c>
      <c r="I10" s="17">
        <f>[6]Janeiro!$H$12</f>
        <v>10.08</v>
      </c>
      <c r="J10" s="17">
        <f>[6]Janeiro!$H$13</f>
        <v>15.120000000000001</v>
      </c>
      <c r="K10" s="17">
        <f>[6]Janeiro!$H$14</f>
        <v>16.559999999999999</v>
      </c>
      <c r="L10" s="17">
        <f>[6]Janeiro!$H$15</f>
        <v>10.8</v>
      </c>
      <c r="M10" s="17">
        <f>[6]Janeiro!$H$16</f>
        <v>19.440000000000001</v>
      </c>
      <c r="N10" s="17">
        <f>[6]Janeiro!$H$17</f>
        <v>13.32</v>
      </c>
      <c r="O10" s="17">
        <f>[6]Janeiro!$H$18</f>
        <v>12.96</v>
      </c>
      <c r="P10" s="17">
        <f>[6]Janeiro!$H$19</f>
        <v>14.04</v>
      </c>
      <c r="Q10" s="17">
        <f>[6]Janeiro!$H$20</f>
        <v>14.76</v>
      </c>
      <c r="R10" s="17">
        <f>[6]Janeiro!$H$21</f>
        <v>15.48</v>
      </c>
      <c r="S10" s="17">
        <f>[6]Janeiro!$H$22</f>
        <v>28.44</v>
      </c>
      <c r="T10" s="17">
        <f>[6]Janeiro!$H$23</f>
        <v>16.2</v>
      </c>
      <c r="U10" s="17">
        <f>[6]Janeiro!$H$24</f>
        <v>19.440000000000001</v>
      </c>
      <c r="V10" s="17">
        <f>[6]Janeiro!$H$25</f>
        <v>18.720000000000002</v>
      </c>
      <c r="W10" s="17">
        <f>[6]Janeiro!$H$26</f>
        <v>17.28</v>
      </c>
      <c r="X10" s="17">
        <f>[6]Janeiro!$H$27</f>
        <v>13.68</v>
      </c>
      <c r="Y10" s="17">
        <f>[6]Janeiro!$H$28</f>
        <v>21.240000000000002</v>
      </c>
      <c r="Z10" s="17">
        <f>[6]Janeiro!$H$29</f>
        <v>16.920000000000002</v>
      </c>
      <c r="AA10" s="17">
        <f>[6]Janeiro!$H$30</f>
        <v>15.120000000000001</v>
      </c>
      <c r="AB10" s="17">
        <f>[6]Janeiro!$H$31</f>
        <v>23.040000000000003</v>
      </c>
      <c r="AC10" s="17">
        <f>[6]Janeiro!$H$32</f>
        <v>16.559999999999999</v>
      </c>
      <c r="AD10" s="17">
        <f>[6]Janeiro!$H$33</f>
        <v>22.68</v>
      </c>
      <c r="AE10" s="17">
        <f>[6]Janeiro!$H$34</f>
        <v>19.079999999999998</v>
      </c>
      <c r="AF10" s="17">
        <f>[6]Janeiro!$H$35</f>
        <v>24.48</v>
      </c>
      <c r="AG10" s="28">
        <f t="shared" si="1"/>
        <v>28.44</v>
      </c>
      <c r="AK10" s="23" t="s">
        <v>54</v>
      </c>
    </row>
    <row r="11" spans="1:37" ht="17.100000000000001" customHeight="1" x14ac:dyDescent="0.2">
      <c r="A11" s="15" t="s">
        <v>3</v>
      </c>
      <c r="B11" s="17">
        <f>[7]Janeiro!$H$5</f>
        <v>20.52</v>
      </c>
      <c r="C11" s="17">
        <f>[7]Janeiro!$H$6</f>
        <v>12.24</v>
      </c>
      <c r="D11" s="17">
        <f>[7]Janeiro!$H$7</f>
        <v>10.8</v>
      </c>
      <c r="E11" s="17">
        <f>[7]Janeiro!$H$8</f>
        <v>23.400000000000002</v>
      </c>
      <c r="F11" s="17">
        <f>[7]Janeiro!$H$9</f>
        <v>11.16</v>
      </c>
      <c r="G11" s="17">
        <f>[7]Janeiro!$H$10</f>
        <v>14.4</v>
      </c>
      <c r="H11" s="17">
        <f>[7]Janeiro!$H$11</f>
        <v>12.6</v>
      </c>
      <c r="I11" s="17">
        <f>[7]Janeiro!$H$12</f>
        <v>15.840000000000002</v>
      </c>
      <c r="J11" s="17">
        <f>[7]Janeiro!$H$13</f>
        <v>14.4</v>
      </c>
      <c r="K11" s="17">
        <f>[7]Janeiro!$H$14</f>
        <v>19.079999999999998</v>
      </c>
      <c r="L11" s="17">
        <f>[7]Janeiro!$H$15</f>
        <v>11.879999999999999</v>
      </c>
      <c r="M11" s="17">
        <f>[7]Janeiro!$H$16</f>
        <v>22.32</v>
      </c>
      <c r="N11" s="17">
        <f>[7]Janeiro!$H$17</f>
        <v>10.08</v>
      </c>
      <c r="O11" s="17">
        <f>[7]Janeiro!$H$18</f>
        <v>15.120000000000001</v>
      </c>
      <c r="P11" s="17">
        <f>[7]Janeiro!$H$19</f>
        <v>17.28</v>
      </c>
      <c r="Q11" s="17">
        <f>[7]Janeiro!$H$20</f>
        <v>17.28</v>
      </c>
      <c r="R11" s="17">
        <f>[7]Janeiro!$H$21</f>
        <v>12.96</v>
      </c>
      <c r="S11" s="17">
        <f>[7]Janeiro!$H$22</f>
        <v>16.2</v>
      </c>
      <c r="T11" s="17">
        <f>[7]Janeiro!$H$23</f>
        <v>14.76</v>
      </c>
      <c r="U11" s="17">
        <f>[7]Janeiro!$H$24</f>
        <v>26.28</v>
      </c>
      <c r="V11" s="17">
        <f>[7]Janeiro!$H$25</f>
        <v>10.8</v>
      </c>
      <c r="W11" s="17">
        <f>[7]Janeiro!$H$26</f>
        <v>13.32</v>
      </c>
      <c r="X11" s="17">
        <f>[7]Janeiro!$H$27</f>
        <v>10.8</v>
      </c>
      <c r="Y11" s="17">
        <f>[7]Janeiro!$H$28</f>
        <v>17.64</v>
      </c>
      <c r="Z11" s="17">
        <f>[7]Janeiro!$H$29</f>
        <v>21.6</v>
      </c>
      <c r="AA11" s="17">
        <f>[7]Janeiro!$H$30</f>
        <v>8.64</v>
      </c>
      <c r="AB11" s="17">
        <f>[7]Janeiro!$H$31</f>
        <v>13.32</v>
      </c>
      <c r="AC11" s="17">
        <f>[7]Janeiro!$H$32</f>
        <v>16.920000000000002</v>
      </c>
      <c r="AD11" s="17">
        <f>[7]Janeiro!$H$33</f>
        <v>15.120000000000001</v>
      </c>
      <c r="AE11" s="17">
        <f>[7]Janeiro!$H$34</f>
        <v>16.920000000000002</v>
      </c>
      <c r="AF11" s="17">
        <f>[7]Janeiro!$H$35</f>
        <v>14.04</v>
      </c>
      <c r="AG11" s="28">
        <f>MAX(B11:AF11)</f>
        <v>26.28</v>
      </c>
    </row>
    <row r="12" spans="1:37" ht="17.100000000000001" customHeight="1" x14ac:dyDescent="0.2">
      <c r="A12" s="15" t="s">
        <v>4</v>
      </c>
      <c r="B12" s="17">
        <f>[8]Janeiro!$H$5</f>
        <v>6.84</v>
      </c>
      <c r="C12" s="17" t="str">
        <f>[8]Janeiro!$H$6</f>
        <v>*</v>
      </c>
      <c r="D12" s="17">
        <f>[8]Janeiro!$H$7</f>
        <v>11.879999999999999</v>
      </c>
      <c r="E12" s="17" t="str">
        <f>[8]Janeiro!$H$8</f>
        <v>*</v>
      </c>
      <c r="F12" s="17" t="str">
        <f>[8]Janeiro!$H$9</f>
        <v>*</v>
      </c>
      <c r="G12" s="17" t="str">
        <f>[8]Janeiro!$H$10</f>
        <v>*</v>
      </c>
      <c r="H12" s="17" t="str">
        <f>[8]Janeiro!$H$11</f>
        <v>*</v>
      </c>
      <c r="I12" s="17" t="str">
        <f>[8]Janeiro!$H$12</f>
        <v>*</v>
      </c>
      <c r="J12" s="17" t="str">
        <f>[8]Janeiro!$H$13</f>
        <v>*</v>
      </c>
      <c r="K12" s="17" t="str">
        <f>[8]Janeiro!$H$14</f>
        <v>*</v>
      </c>
      <c r="L12" s="17">
        <f>[8]Janeiro!$H$15</f>
        <v>17.28</v>
      </c>
      <c r="M12" s="17" t="str">
        <f>[8]Janeiro!$H$16</f>
        <v>*</v>
      </c>
      <c r="N12" s="17" t="str">
        <f>[8]Janeiro!$H$17</f>
        <v>*</v>
      </c>
      <c r="O12" s="17" t="str">
        <f>[8]Janeiro!$H$18</f>
        <v>*</v>
      </c>
      <c r="P12" s="17">
        <f>[8]Janeiro!$H$19</f>
        <v>23.040000000000003</v>
      </c>
      <c r="Q12" s="17">
        <f>[8]Janeiro!$H$20</f>
        <v>21.6</v>
      </c>
      <c r="R12" s="17">
        <f>[8]Janeiro!$H$21</f>
        <v>24.48</v>
      </c>
      <c r="S12" s="17">
        <f>[8]Janeiro!$H$22</f>
        <v>19.440000000000001</v>
      </c>
      <c r="T12" s="17">
        <f>[8]Janeiro!$H$23</f>
        <v>12.6</v>
      </c>
      <c r="U12" s="17">
        <f>[8]Janeiro!$H$24</f>
        <v>17.28</v>
      </c>
      <c r="V12" s="17">
        <f>[8]Janeiro!$H$25</f>
        <v>13.32</v>
      </c>
      <c r="W12" s="17">
        <f>[8]Janeiro!$H$26</f>
        <v>14.04</v>
      </c>
      <c r="X12" s="17">
        <f>[8]Janeiro!$H$27</f>
        <v>15.48</v>
      </c>
      <c r="Y12" s="17">
        <f>[8]Janeiro!$H$28</f>
        <v>17.28</v>
      </c>
      <c r="Z12" s="17">
        <f>[8]Janeiro!$H$29</f>
        <v>23.759999999999998</v>
      </c>
      <c r="AA12" s="17">
        <f>[8]Janeiro!$H$30</f>
        <v>9.3600000000000012</v>
      </c>
      <c r="AB12" s="17">
        <f>[8]Janeiro!$H$31</f>
        <v>12.6</v>
      </c>
      <c r="AC12" s="17">
        <f>[8]Janeiro!$H$32</f>
        <v>15.840000000000002</v>
      </c>
      <c r="AD12" s="17">
        <f>[8]Janeiro!$H$33</f>
        <v>18</v>
      </c>
      <c r="AE12" s="17">
        <f>[8]Janeiro!$H$34</f>
        <v>12.96</v>
      </c>
      <c r="AF12" s="17">
        <f>[8]Janeiro!$H$35</f>
        <v>13.68</v>
      </c>
      <c r="AG12" s="28">
        <f t="shared" si="1"/>
        <v>24.48</v>
      </c>
    </row>
    <row r="13" spans="1:37" ht="17.100000000000001" customHeight="1" x14ac:dyDescent="0.2">
      <c r="A13" s="15" t="s">
        <v>5</v>
      </c>
      <c r="B13" s="17">
        <f>[9]Janeiro!$H$5</f>
        <v>13.32</v>
      </c>
      <c r="C13" s="17">
        <f>[9]Janeiro!$H$6</f>
        <v>15.120000000000001</v>
      </c>
      <c r="D13" s="17">
        <f>[9]Janeiro!$H$7</f>
        <v>14.76</v>
      </c>
      <c r="E13" s="17">
        <f>[9]Janeiro!$H$8</f>
        <v>20.88</v>
      </c>
      <c r="F13" s="17">
        <f>[9]Janeiro!$H$9</f>
        <v>13.32</v>
      </c>
      <c r="G13" s="17">
        <f>[9]Janeiro!$H$10</f>
        <v>14.4</v>
      </c>
      <c r="H13" s="17">
        <f>[9]Janeiro!$H$11</f>
        <v>10.44</v>
      </c>
      <c r="I13" s="17">
        <f>[9]Janeiro!$H$12</f>
        <v>12.24</v>
      </c>
      <c r="J13" s="17">
        <f>[9]Janeiro!$H$13</f>
        <v>15.48</v>
      </c>
      <c r="K13" s="17">
        <f>[9]Janeiro!$H$14</f>
        <v>17.28</v>
      </c>
      <c r="L13" s="17">
        <f>[9]Janeiro!$H$15</f>
        <v>15.120000000000001</v>
      </c>
      <c r="M13" s="17">
        <f>[9]Janeiro!$H$16</f>
        <v>21.6</v>
      </c>
      <c r="N13" s="17">
        <f>[9]Janeiro!$H$17</f>
        <v>8.2799999999999994</v>
      </c>
      <c r="O13" s="17">
        <f>[9]Janeiro!$H$18</f>
        <v>15.48</v>
      </c>
      <c r="P13" s="17">
        <f>[9]Janeiro!$H$19</f>
        <v>9.3600000000000012</v>
      </c>
      <c r="Q13" s="17">
        <f>[9]Janeiro!$H$20</f>
        <v>19.440000000000001</v>
      </c>
      <c r="R13" s="17">
        <f>[9]Janeiro!$H$21</f>
        <v>13.68</v>
      </c>
      <c r="S13" s="17">
        <f>[9]Janeiro!$H$22</f>
        <v>18</v>
      </c>
      <c r="T13" s="17">
        <f>[9]Janeiro!$H$23</f>
        <v>14.4</v>
      </c>
      <c r="U13" s="17">
        <f>[9]Janeiro!$H$24</f>
        <v>16.559999999999999</v>
      </c>
      <c r="V13" s="17">
        <f>[9]Janeiro!$H$25</f>
        <v>19.440000000000001</v>
      </c>
      <c r="W13" s="17">
        <f>[9]Janeiro!$H$26</f>
        <v>9.7200000000000006</v>
      </c>
      <c r="X13" s="17">
        <f>[9]Janeiro!$H$27</f>
        <v>12.24</v>
      </c>
      <c r="Y13" s="17">
        <f>[9]Janeiro!$H$28</f>
        <v>13.32</v>
      </c>
      <c r="Z13" s="17">
        <f>[9]Janeiro!$H$29</f>
        <v>9</v>
      </c>
      <c r="AA13" s="17">
        <f>[9]Janeiro!$H$30</f>
        <v>28.08</v>
      </c>
      <c r="AB13" s="17">
        <f>[9]Janeiro!$H$31</f>
        <v>14.76</v>
      </c>
      <c r="AC13" s="17">
        <f>[9]Janeiro!$H$32</f>
        <v>9.3600000000000012</v>
      </c>
      <c r="AD13" s="17">
        <f>[9]Janeiro!$H$33</f>
        <v>21.6</v>
      </c>
      <c r="AE13" s="17">
        <f>[9]Janeiro!$H$34</f>
        <v>14.04</v>
      </c>
      <c r="AF13" s="17">
        <f>[9]Janeiro!$H$35</f>
        <v>13.68</v>
      </c>
      <c r="AG13" s="28">
        <f t="shared" si="1"/>
        <v>28.08</v>
      </c>
    </row>
    <row r="14" spans="1:37" ht="17.100000000000001" customHeight="1" x14ac:dyDescent="0.2">
      <c r="A14" s="15" t="s">
        <v>50</v>
      </c>
      <c r="B14" s="17">
        <f>[10]Janeiro!$H$5</f>
        <v>23.759999999999998</v>
      </c>
      <c r="C14" s="17">
        <f>[10]Janeiro!$H$6</f>
        <v>13.68</v>
      </c>
      <c r="D14" s="17">
        <f>[10]Janeiro!$H$7</f>
        <v>18</v>
      </c>
      <c r="E14" s="17">
        <f>[10]Janeiro!$H$8</f>
        <v>27.36</v>
      </c>
      <c r="F14" s="17">
        <f>[10]Janeiro!$H$9</f>
        <v>18.720000000000002</v>
      </c>
      <c r="G14" s="17">
        <f>[10]Janeiro!$H$10</f>
        <v>23.040000000000003</v>
      </c>
      <c r="H14" s="17">
        <f>[10]Janeiro!$H$11</f>
        <v>21.240000000000002</v>
      </c>
      <c r="I14" s="17">
        <f>[10]Janeiro!$H$12</f>
        <v>21.240000000000002</v>
      </c>
      <c r="J14" s="17">
        <f>[10]Janeiro!$H$13</f>
        <v>16.2</v>
      </c>
      <c r="K14" s="17">
        <f>[10]Janeiro!$H$14</f>
        <v>17.64</v>
      </c>
      <c r="L14" s="17">
        <f>[10]Janeiro!$H$15</f>
        <v>20.88</v>
      </c>
      <c r="M14" s="17">
        <f>[10]Janeiro!$H$16</f>
        <v>18</v>
      </c>
      <c r="N14" s="17">
        <f>[10]Janeiro!$H$17</f>
        <v>20.16</v>
      </c>
      <c r="O14" s="17">
        <f>[10]Janeiro!$H$18</f>
        <v>20.52</v>
      </c>
      <c r="P14" s="17">
        <f>[10]Janeiro!$H$19</f>
        <v>33.119999999999997</v>
      </c>
      <c r="Q14" s="17">
        <f>[10]Janeiro!$H$20</f>
        <v>16.920000000000002</v>
      </c>
      <c r="R14" s="17">
        <f>[10]Janeiro!$H$21</f>
        <v>24.48</v>
      </c>
      <c r="S14" s="17">
        <f>[10]Janeiro!$H$22</f>
        <v>18.36</v>
      </c>
      <c r="T14" s="17">
        <f>[10]Janeiro!$H$23</f>
        <v>19.8</v>
      </c>
      <c r="U14" s="17">
        <f>[10]Janeiro!$H$24</f>
        <v>16.920000000000002</v>
      </c>
      <c r="V14" s="17">
        <f>[10]Janeiro!$H$25</f>
        <v>18.720000000000002</v>
      </c>
      <c r="W14" s="17">
        <f>[10]Janeiro!$H$26</f>
        <v>17.64</v>
      </c>
      <c r="X14" s="17">
        <f>[10]Janeiro!$H$27</f>
        <v>20.88</v>
      </c>
      <c r="Y14" s="17">
        <f>[10]Janeiro!$H$28</f>
        <v>24.48</v>
      </c>
      <c r="Z14" s="17">
        <f>[10]Janeiro!$H$29</f>
        <v>23.400000000000002</v>
      </c>
      <c r="AA14" s="17">
        <f>[10]Janeiro!$H$30</f>
        <v>19.8</v>
      </c>
      <c r="AB14" s="17">
        <f>[10]Janeiro!$H$31</f>
        <v>16.920000000000002</v>
      </c>
      <c r="AC14" s="17">
        <f>[10]Janeiro!$H$32</f>
        <v>20.16</v>
      </c>
      <c r="AD14" s="17">
        <f>[10]Janeiro!$H$33</f>
        <v>20.16</v>
      </c>
      <c r="AE14" s="17">
        <f>[10]Janeiro!$H$34</f>
        <v>12.24</v>
      </c>
      <c r="AF14" s="17">
        <f>[10]Janeiro!$H$35</f>
        <v>19.079999999999998</v>
      </c>
      <c r="AG14" s="28">
        <f>MAX(B14:AF14)</f>
        <v>33.119999999999997</v>
      </c>
    </row>
    <row r="15" spans="1:37" ht="17.100000000000001" customHeight="1" x14ac:dyDescent="0.2">
      <c r="A15" s="15" t="s">
        <v>6</v>
      </c>
      <c r="B15" s="17">
        <f>[11]Janeiro!$H$5</f>
        <v>10.08</v>
      </c>
      <c r="C15" s="17">
        <f>[11]Janeiro!$H$6</f>
        <v>9</v>
      </c>
      <c r="D15" s="17">
        <f>[11]Janeiro!$H$7</f>
        <v>11.879999999999999</v>
      </c>
      <c r="E15" s="17">
        <f>[11]Janeiro!$H$8</f>
        <v>26.64</v>
      </c>
      <c r="F15" s="17">
        <f>[11]Janeiro!$H$9</f>
        <v>14.76</v>
      </c>
      <c r="G15" s="17">
        <f>[11]Janeiro!$H$10</f>
        <v>7.9200000000000008</v>
      </c>
      <c r="H15" s="17">
        <f>[11]Janeiro!$H$11</f>
        <v>7.2</v>
      </c>
      <c r="I15" s="17">
        <f>[11]Janeiro!$H$12</f>
        <v>13.68</v>
      </c>
      <c r="J15" s="17">
        <f>[11]Janeiro!$H$13</f>
        <v>14.04</v>
      </c>
      <c r="K15" s="17">
        <f>[11]Janeiro!$H$14</f>
        <v>12.6</v>
      </c>
      <c r="L15" s="17">
        <f>[11]Janeiro!$H$15</f>
        <v>6.48</v>
      </c>
      <c r="M15" s="17">
        <f>[11]Janeiro!$H$16</f>
        <v>13.68</v>
      </c>
      <c r="N15" s="17">
        <f>[11]Janeiro!$H$17</f>
        <v>14.04</v>
      </c>
      <c r="O15" s="17">
        <f>[11]Janeiro!$H$18</f>
        <v>13.68</v>
      </c>
      <c r="P15" s="17">
        <f>[11]Janeiro!$H$19</f>
        <v>14.76</v>
      </c>
      <c r="Q15" s="17">
        <f>[11]Janeiro!$H$20</f>
        <v>13.68</v>
      </c>
      <c r="R15" s="17">
        <f>[11]Janeiro!$H$21</f>
        <v>10.44</v>
      </c>
      <c r="S15" s="17">
        <f>[11]Janeiro!$H$22</f>
        <v>9.3600000000000012</v>
      </c>
      <c r="T15" s="17">
        <f>[11]Janeiro!$H$23</f>
        <v>11.520000000000001</v>
      </c>
      <c r="U15" s="17">
        <f>[11]Janeiro!$H$24</f>
        <v>16.559999999999999</v>
      </c>
      <c r="V15" s="17">
        <f>[11]Janeiro!$H$25</f>
        <v>7.9200000000000008</v>
      </c>
      <c r="W15" s="17">
        <f>[11]Janeiro!$H$26</f>
        <v>14.04</v>
      </c>
      <c r="X15" s="17">
        <f>[11]Janeiro!$H$27</f>
        <v>23.040000000000003</v>
      </c>
      <c r="Y15" s="17">
        <f>[11]Janeiro!$H$28</f>
        <v>11.16</v>
      </c>
      <c r="Z15" s="17">
        <f>[11]Janeiro!$H$29</f>
        <v>13.32</v>
      </c>
      <c r="AA15" s="17">
        <f>[11]Janeiro!$H$30</f>
        <v>6.48</v>
      </c>
      <c r="AB15" s="17">
        <f>[11]Janeiro!$H$31</f>
        <v>13.68</v>
      </c>
      <c r="AC15" s="17">
        <f>[11]Janeiro!$H$32</f>
        <v>14.4</v>
      </c>
      <c r="AD15" s="17">
        <f>[11]Janeiro!$H$33</f>
        <v>10.08</v>
      </c>
      <c r="AE15" s="17">
        <f>[11]Janeiro!$H$34</f>
        <v>11.879999999999999</v>
      </c>
      <c r="AF15" s="17">
        <f>[11]Janeiro!$H$35</f>
        <v>10.08</v>
      </c>
      <c r="AG15" s="28">
        <f t="shared" si="1"/>
        <v>26.64</v>
      </c>
    </row>
    <row r="16" spans="1:37" ht="17.100000000000001" customHeight="1" x14ac:dyDescent="0.2">
      <c r="A16" s="15" t="s">
        <v>7</v>
      </c>
      <c r="B16" s="17">
        <f>[12]Janeiro!$H$5</f>
        <v>18.720000000000002</v>
      </c>
      <c r="C16" s="17">
        <f>[12]Janeiro!$H$6</f>
        <v>15.840000000000002</v>
      </c>
      <c r="D16" s="17">
        <f>[12]Janeiro!$H$7</f>
        <v>20.16</v>
      </c>
      <c r="E16" s="17">
        <f>[12]Janeiro!$H$8</f>
        <v>13.32</v>
      </c>
      <c r="F16" s="17">
        <f>[12]Janeiro!$H$9</f>
        <v>19.8</v>
      </c>
      <c r="G16" s="17">
        <f>[12]Janeiro!$H$10</f>
        <v>12.96</v>
      </c>
      <c r="H16" s="17">
        <f>[12]Janeiro!$H$11</f>
        <v>12.96</v>
      </c>
      <c r="I16" s="17">
        <f>[12]Janeiro!$H$12</f>
        <v>12.6</v>
      </c>
      <c r="J16" s="17">
        <f>[12]Janeiro!$H$13</f>
        <v>13.68</v>
      </c>
      <c r="K16" s="17">
        <f>[12]Janeiro!$H$14</f>
        <v>14.04</v>
      </c>
      <c r="L16" s="17">
        <f>[12]Janeiro!$H$15</f>
        <v>11.16</v>
      </c>
      <c r="M16" s="17">
        <f>[12]Janeiro!$H$16</f>
        <v>19.079999999999998</v>
      </c>
      <c r="N16" s="17">
        <f>[12]Janeiro!$H$17</f>
        <v>15.48</v>
      </c>
      <c r="O16" s="17">
        <f>[12]Janeiro!$H$18</f>
        <v>12.24</v>
      </c>
      <c r="P16" s="17">
        <f>[12]Janeiro!$H$19</f>
        <v>13.32</v>
      </c>
      <c r="Q16" s="17">
        <f>[12]Janeiro!$H$20</f>
        <v>18.36</v>
      </c>
      <c r="R16" s="17">
        <f>[12]Janeiro!$H$21</f>
        <v>15.120000000000001</v>
      </c>
      <c r="S16" s="17">
        <f>[12]Janeiro!$H$22</f>
        <v>14.4</v>
      </c>
      <c r="T16" s="17">
        <f>[12]Janeiro!$H$23</f>
        <v>16.920000000000002</v>
      </c>
      <c r="U16" s="17">
        <f>[12]Janeiro!$H$24</f>
        <v>18.720000000000002</v>
      </c>
      <c r="V16" s="17">
        <f>[12]Janeiro!$H$25</f>
        <v>24.12</v>
      </c>
      <c r="W16" s="17">
        <f>[12]Janeiro!$H$26</f>
        <v>14.4</v>
      </c>
      <c r="X16" s="17">
        <f>[12]Janeiro!$H$27</f>
        <v>10.08</v>
      </c>
      <c r="Y16" s="17">
        <f>[12]Janeiro!$H$28</f>
        <v>13.32</v>
      </c>
      <c r="Z16" s="17">
        <f>[12]Janeiro!$H$29</f>
        <v>14.4</v>
      </c>
      <c r="AA16" s="17">
        <f>[12]Janeiro!$H$30</f>
        <v>20.88</v>
      </c>
      <c r="AB16" s="17">
        <f>[12]Janeiro!$H$31</f>
        <v>14.4</v>
      </c>
      <c r="AC16" s="17">
        <f>[12]Janeiro!$H$32</f>
        <v>9.7200000000000006</v>
      </c>
      <c r="AD16" s="17">
        <f>[12]Janeiro!$H$33</f>
        <v>13.68</v>
      </c>
      <c r="AE16" s="17">
        <f>[12]Janeiro!$H$34</f>
        <v>16.2</v>
      </c>
      <c r="AF16" s="17">
        <f>[12]Janeiro!$H$35</f>
        <v>16.920000000000002</v>
      </c>
      <c r="AG16" s="28">
        <f t="shared" si="1"/>
        <v>24.12</v>
      </c>
    </row>
    <row r="17" spans="1:36" ht="17.100000000000001" customHeight="1" x14ac:dyDescent="0.2">
      <c r="A17" s="15" t="s">
        <v>8</v>
      </c>
      <c r="B17" s="17">
        <f>[13]Janeiro!$H$5</f>
        <v>25.56</v>
      </c>
      <c r="C17" s="17">
        <f>[13]Janeiro!$H$6</f>
        <v>19.8</v>
      </c>
      <c r="D17" s="17">
        <f>[13]Janeiro!$H$7</f>
        <v>13.68</v>
      </c>
      <c r="E17" s="17">
        <f>[13]Janeiro!$H$8</f>
        <v>12.96</v>
      </c>
      <c r="F17" s="17">
        <f>[13]Janeiro!$H$9</f>
        <v>26.64</v>
      </c>
      <c r="G17" s="17">
        <f>[13]Janeiro!$H$10</f>
        <v>9.7200000000000006</v>
      </c>
      <c r="H17" s="17">
        <f>[13]Janeiro!$H$11</f>
        <v>9.7200000000000006</v>
      </c>
      <c r="I17" s="17">
        <f>[13]Janeiro!$H$12</f>
        <v>15.48</v>
      </c>
      <c r="J17" s="17">
        <f>[13]Janeiro!$H$13</f>
        <v>19.079999999999998</v>
      </c>
      <c r="K17" s="17">
        <f>[13]Janeiro!$H$14</f>
        <v>19.440000000000001</v>
      </c>
      <c r="L17" s="17">
        <f>[13]Janeiro!$H$15</f>
        <v>8.64</v>
      </c>
      <c r="M17" s="17">
        <f>[13]Janeiro!$H$16</f>
        <v>2.16</v>
      </c>
      <c r="N17" s="17">
        <f>[13]Janeiro!$H$17</f>
        <v>17.64</v>
      </c>
      <c r="O17" s="17">
        <f>[13]Janeiro!$H$18</f>
        <v>0.36000000000000004</v>
      </c>
      <c r="P17" s="17">
        <f>[13]Janeiro!$H$19</f>
        <v>11.520000000000001</v>
      </c>
      <c r="Q17" s="17">
        <f>[13]Janeiro!$H$20</f>
        <v>16.920000000000002</v>
      </c>
      <c r="R17" s="17">
        <f>[13]Janeiro!$H$21</f>
        <v>8.64</v>
      </c>
      <c r="S17" s="17">
        <f>[13]Janeiro!$H$22</f>
        <v>9</v>
      </c>
      <c r="T17" s="17">
        <f>[13]Janeiro!$H$23</f>
        <v>16.2</v>
      </c>
      <c r="U17" s="17">
        <f>[13]Janeiro!$H$24</f>
        <v>15.48</v>
      </c>
      <c r="V17" s="17">
        <f>[13]Janeiro!$H$25</f>
        <v>12.24</v>
      </c>
      <c r="W17" s="17">
        <f>[13]Janeiro!$H$26</f>
        <v>18</v>
      </c>
      <c r="X17" s="17">
        <f>[13]Janeiro!$H$27</f>
        <v>1.8</v>
      </c>
      <c r="Y17" s="17">
        <f>[13]Janeiro!$H$28</f>
        <v>8.64</v>
      </c>
      <c r="Z17" s="17">
        <f>[13]Janeiro!$H$29</f>
        <v>6.12</v>
      </c>
      <c r="AA17" s="17">
        <f>[13]Janeiro!$H$30</f>
        <v>5.04</v>
      </c>
      <c r="AB17" s="17">
        <f>[13]Janeiro!$H$31</f>
        <v>12.6</v>
      </c>
      <c r="AC17" s="17">
        <f>[13]Janeiro!$H$32</f>
        <v>12.24</v>
      </c>
      <c r="AD17" s="17">
        <f>[13]Janeiro!$H$33</f>
        <v>19.079999999999998</v>
      </c>
      <c r="AE17" s="17">
        <f>[13]Janeiro!$H$34</f>
        <v>21.240000000000002</v>
      </c>
      <c r="AF17" s="17">
        <f>[13]Janeiro!$H$35</f>
        <v>14.04</v>
      </c>
      <c r="AG17" s="28">
        <f t="shared" si="1"/>
        <v>26.64</v>
      </c>
    </row>
    <row r="18" spans="1:36" ht="17.100000000000001" customHeight="1" x14ac:dyDescent="0.2">
      <c r="A18" s="15" t="s">
        <v>9</v>
      </c>
      <c r="B18" s="17">
        <f>[14]Janeiro!$H$5</f>
        <v>21.240000000000002</v>
      </c>
      <c r="C18" s="17">
        <f>[14]Janeiro!$H$6</f>
        <v>17.28</v>
      </c>
      <c r="D18" s="17">
        <f>[14]Janeiro!$H$7</f>
        <v>36.36</v>
      </c>
      <c r="E18" s="17">
        <f>[14]Janeiro!$H$8</f>
        <v>21.96</v>
      </c>
      <c r="F18" s="17">
        <f>[14]Janeiro!$H$9</f>
        <v>22.68</v>
      </c>
      <c r="G18" s="17">
        <f>[14]Janeiro!$H$10</f>
        <v>17.28</v>
      </c>
      <c r="H18" s="17">
        <f>[14]Janeiro!$H$11</f>
        <v>10.8</v>
      </c>
      <c r="I18" s="17">
        <f>[14]Janeiro!$H$12</f>
        <v>14.04</v>
      </c>
      <c r="J18" s="17">
        <f>[14]Janeiro!$H$13</f>
        <v>17.64</v>
      </c>
      <c r="K18" s="17">
        <f>[14]Janeiro!$H$14</f>
        <v>22.32</v>
      </c>
      <c r="L18" s="17">
        <f>[14]Janeiro!$H$15</f>
        <v>13.32</v>
      </c>
      <c r="M18" s="17">
        <f>[14]Janeiro!$H$16</f>
        <v>12.24</v>
      </c>
      <c r="N18" s="17">
        <f>[14]Janeiro!$H$17</f>
        <v>19.079999999999998</v>
      </c>
      <c r="O18" s="17">
        <f>[14]Janeiro!$H$18</f>
        <v>15.48</v>
      </c>
      <c r="P18" s="17">
        <f>[14]Janeiro!$H$19</f>
        <v>12.6</v>
      </c>
      <c r="Q18" s="17">
        <f>[14]Janeiro!$H$20</f>
        <v>15.120000000000001</v>
      </c>
      <c r="R18" s="17">
        <f>[14]Janeiro!$H$21</f>
        <v>19.440000000000001</v>
      </c>
      <c r="S18" s="17">
        <f>[14]Janeiro!$H$22</f>
        <v>14.04</v>
      </c>
      <c r="T18" s="17">
        <f>[14]Janeiro!$H$23</f>
        <v>16.559999999999999</v>
      </c>
      <c r="U18" s="17">
        <f>[14]Janeiro!$H$24</f>
        <v>11.879999999999999</v>
      </c>
      <c r="V18" s="17">
        <f>[14]Janeiro!$H$25</f>
        <v>14.76</v>
      </c>
      <c r="W18" s="17">
        <f>[14]Janeiro!$H$26</f>
        <v>14.04</v>
      </c>
      <c r="X18" s="17">
        <f>[14]Janeiro!$H$27</f>
        <v>9</v>
      </c>
      <c r="Y18" s="17">
        <f>[14]Janeiro!$H$28</f>
        <v>20.52</v>
      </c>
      <c r="Z18" s="17">
        <f>[14]Janeiro!$H$29</f>
        <v>11.16</v>
      </c>
      <c r="AA18" s="17">
        <f>[14]Janeiro!$H$30</f>
        <v>18</v>
      </c>
      <c r="AB18" s="17">
        <f>[14]Janeiro!$H$31</f>
        <v>14.76</v>
      </c>
      <c r="AC18" s="17">
        <f>[14]Janeiro!$H$32</f>
        <v>17.64</v>
      </c>
      <c r="AD18" s="17">
        <f>[14]Janeiro!$H$33</f>
        <v>17.64</v>
      </c>
      <c r="AE18" s="17">
        <f>[14]Janeiro!$H$34</f>
        <v>14.4</v>
      </c>
      <c r="AF18" s="17">
        <f>[14]Janeiro!$H$35</f>
        <v>20.52</v>
      </c>
      <c r="AG18" s="28">
        <f t="shared" si="1"/>
        <v>36.36</v>
      </c>
    </row>
    <row r="19" spans="1:36" ht="17.100000000000001" customHeight="1" x14ac:dyDescent="0.2">
      <c r="A19" s="15" t="s">
        <v>49</v>
      </c>
      <c r="B19" s="17">
        <f>[15]Janeiro!$H$5</f>
        <v>17.64</v>
      </c>
      <c r="C19" s="17">
        <f>[15]Janeiro!$H$6</f>
        <v>17.64</v>
      </c>
      <c r="D19" s="17">
        <f>[15]Janeiro!$H$7</f>
        <v>24.48</v>
      </c>
      <c r="E19" s="17">
        <f>[15]Janeiro!$H$8</f>
        <v>17.64</v>
      </c>
      <c r="F19" s="17">
        <f>[15]Janeiro!$H$9</f>
        <v>20.52</v>
      </c>
      <c r="G19" s="17">
        <f>[15]Janeiro!$H$10</f>
        <v>16.559999999999999</v>
      </c>
      <c r="H19" s="17">
        <f>[15]Janeiro!$H$11</f>
        <v>15.48</v>
      </c>
      <c r="I19" s="17">
        <f>[15]Janeiro!$H$12</f>
        <v>12.96</v>
      </c>
      <c r="J19" s="17">
        <f>[15]Janeiro!$H$13</f>
        <v>16.2</v>
      </c>
      <c r="K19" s="17">
        <f>[15]Janeiro!$H$14</f>
        <v>15.840000000000002</v>
      </c>
      <c r="L19" s="17">
        <f>[15]Janeiro!$H$15</f>
        <v>14.4</v>
      </c>
      <c r="M19" s="17">
        <f>[15]Janeiro!$H$16</f>
        <v>10.08</v>
      </c>
      <c r="N19" s="17">
        <f>[15]Janeiro!$H$17</f>
        <v>7.9200000000000008</v>
      </c>
      <c r="O19" s="17">
        <f>[15]Janeiro!$H$18</f>
        <v>10.08</v>
      </c>
      <c r="P19" s="17">
        <f>[15]Janeiro!$H$19</f>
        <v>12.96</v>
      </c>
      <c r="Q19" s="17">
        <f>[15]Janeiro!$H$20</f>
        <v>15.120000000000001</v>
      </c>
      <c r="R19" s="17">
        <f>[15]Janeiro!$H$21</f>
        <v>14.4</v>
      </c>
      <c r="S19" s="17">
        <f>[15]Janeiro!$H$22</f>
        <v>7.9200000000000008</v>
      </c>
      <c r="T19" s="17">
        <f>[15]Janeiro!$H$23</f>
        <v>8.64</v>
      </c>
      <c r="U19" s="17">
        <f>[15]Janeiro!$H$24</f>
        <v>17.28</v>
      </c>
      <c r="V19" s="17">
        <f>[15]Janeiro!$H$25</f>
        <v>14.04</v>
      </c>
      <c r="W19" s="17">
        <f>[15]Janeiro!$H$26</f>
        <v>11.879999999999999</v>
      </c>
      <c r="X19" s="17">
        <f>[15]Janeiro!$H$27</f>
        <v>12.96</v>
      </c>
      <c r="Y19" s="17">
        <f>[15]Janeiro!$H$28</f>
        <v>16.920000000000002</v>
      </c>
      <c r="Z19" s="17">
        <f>[15]Janeiro!$H$29</f>
        <v>8.64</v>
      </c>
      <c r="AA19" s="17">
        <f>[15]Janeiro!$H$30</f>
        <v>11.16</v>
      </c>
      <c r="AB19" s="17">
        <f>[15]Janeiro!$H$31</f>
        <v>9</v>
      </c>
      <c r="AC19" s="17">
        <f>[15]Janeiro!$H$32</f>
        <v>9</v>
      </c>
      <c r="AD19" s="17">
        <f>[15]Janeiro!$H$33</f>
        <v>10.08</v>
      </c>
      <c r="AE19" s="17">
        <f>[15]Janeiro!$H$34</f>
        <v>19.079999999999998</v>
      </c>
      <c r="AF19" s="17">
        <f>[15]Janeiro!$H$35</f>
        <v>16.2</v>
      </c>
      <c r="AG19" s="28">
        <f t="shared" si="1"/>
        <v>24.48</v>
      </c>
    </row>
    <row r="20" spans="1:36" ht="17.100000000000001" customHeight="1" x14ac:dyDescent="0.2">
      <c r="A20" s="15" t="s">
        <v>10</v>
      </c>
      <c r="B20" s="17">
        <f>[16]Janeiro!$H$5</f>
        <v>18</v>
      </c>
      <c r="C20" s="17">
        <f>[16]Janeiro!$H$6</f>
        <v>11.879999999999999</v>
      </c>
      <c r="D20" s="17">
        <f>[16]Janeiro!$H$7</f>
        <v>12.24</v>
      </c>
      <c r="E20" s="17">
        <f>[16]Janeiro!$H$8</f>
        <v>13.32</v>
      </c>
      <c r="F20" s="17">
        <f>[16]Janeiro!$H$9</f>
        <v>14.4</v>
      </c>
      <c r="G20" s="17">
        <f>[16]Janeiro!$H$10</f>
        <v>12.24</v>
      </c>
      <c r="H20" s="17">
        <f>[16]Janeiro!$H$11</f>
        <v>10.08</v>
      </c>
      <c r="I20" s="17">
        <f>[16]Janeiro!$H$12</f>
        <v>11.879999999999999</v>
      </c>
      <c r="J20" s="17">
        <f>[16]Janeiro!$H$13</f>
        <v>18</v>
      </c>
      <c r="K20" s="17">
        <f>[16]Janeiro!$H$14</f>
        <v>14.4</v>
      </c>
      <c r="L20" s="17">
        <f>[16]Janeiro!$H$15</f>
        <v>9.7200000000000006</v>
      </c>
      <c r="M20" s="17">
        <f>[16]Janeiro!$H$16</f>
        <v>8.2799999999999994</v>
      </c>
      <c r="N20" s="17">
        <f>[16]Janeiro!$H$17</f>
        <v>15.840000000000002</v>
      </c>
      <c r="O20" s="17">
        <f>[16]Janeiro!$H$18</f>
        <v>9</v>
      </c>
      <c r="P20" s="17">
        <f>[16]Janeiro!$H$19</f>
        <v>11.879999999999999</v>
      </c>
      <c r="Q20" s="17">
        <f>[16]Janeiro!$H$20</f>
        <v>17.28</v>
      </c>
      <c r="R20" s="17">
        <f>[16]Janeiro!$H$21</f>
        <v>15.840000000000002</v>
      </c>
      <c r="S20" s="17">
        <f>[16]Janeiro!$H$22</f>
        <v>11.879999999999999</v>
      </c>
      <c r="T20" s="17">
        <f>[16]Janeiro!$H$23</f>
        <v>16.920000000000002</v>
      </c>
      <c r="U20" s="17">
        <f>[16]Janeiro!$H$24</f>
        <v>11.879999999999999</v>
      </c>
      <c r="V20" s="17">
        <f>[16]Janeiro!$H$25</f>
        <v>19.440000000000001</v>
      </c>
      <c r="W20" s="17">
        <f>[16]Janeiro!$H$26</f>
        <v>15.840000000000002</v>
      </c>
      <c r="X20" s="17">
        <f>[16]Janeiro!$H$27</f>
        <v>7.9200000000000008</v>
      </c>
      <c r="Y20" s="17">
        <f>[16]Janeiro!$H$28</f>
        <v>12.96</v>
      </c>
      <c r="Z20" s="17">
        <f>[16]Janeiro!$H$29</f>
        <v>13.32</v>
      </c>
      <c r="AA20" s="17">
        <f>[16]Janeiro!$H$30</f>
        <v>14.76</v>
      </c>
      <c r="AB20" s="17">
        <f>[16]Janeiro!$H$31</f>
        <v>8.2799999999999994</v>
      </c>
      <c r="AC20" s="17">
        <f>[16]Janeiro!$H$32</f>
        <v>9</v>
      </c>
      <c r="AD20" s="17">
        <f>[16]Janeiro!$H$33</f>
        <v>15.48</v>
      </c>
      <c r="AE20" s="17">
        <f>[16]Janeiro!$H$34</f>
        <v>18</v>
      </c>
      <c r="AF20" s="17">
        <f>[16]Janeiro!$H$35</f>
        <v>19.8</v>
      </c>
      <c r="AG20" s="28">
        <f>MAX(B20:AF20)</f>
        <v>19.8</v>
      </c>
      <c r="AJ20" s="23" t="s">
        <v>54</v>
      </c>
    </row>
    <row r="21" spans="1:36" ht="17.100000000000001" customHeight="1" x14ac:dyDescent="0.2">
      <c r="A21" s="15" t="s">
        <v>11</v>
      </c>
      <c r="B21" s="17">
        <f>[17]Janeiro!$H$5</f>
        <v>12.6</v>
      </c>
      <c r="C21" s="17">
        <f>[17]Janeiro!$H$6</f>
        <v>25.56</v>
      </c>
      <c r="D21" s="17">
        <f>[17]Janeiro!$H$7</f>
        <v>8.2799999999999994</v>
      </c>
      <c r="E21" s="17">
        <f>[17]Janeiro!$H$8</f>
        <v>4.6800000000000006</v>
      </c>
      <c r="F21" s="17">
        <f>[17]Janeiro!$H$9</f>
        <v>2.8800000000000003</v>
      </c>
      <c r="G21" s="17">
        <f>[17]Janeiro!$H$10</f>
        <v>9.7200000000000006</v>
      </c>
      <c r="H21" s="17">
        <f>[17]Janeiro!$H$11</f>
        <v>10.8</v>
      </c>
      <c r="I21" s="17">
        <f>[17]Janeiro!$H$12</f>
        <v>8.64</v>
      </c>
      <c r="J21" s="17">
        <f>[17]Janeiro!$H$13</f>
        <v>7.5600000000000005</v>
      </c>
      <c r="K21" s="17">
        <f>[17]Janeiro!$H$14</f>
        <v>11.520000000000001</v>
      </c>
      <c r="L21" s="17">
        <f>[17]Janeiro!$H$15</f>
        <v>11.879999999999999</v>
      </c>
      <c r="M21" s="17">
        <f>[17]Janeiro!$H$16</f>
        <v>25.2</v>
      </c>
      <c r="N21" s="17">
        <f>[17]Janeiro!$H$17</f>
        <v>7.2</v>
      </c>
      <c r="O21" s="17">
        <f>[17]Janeiro!$H$18</f>
        <v>7.2</v>
      </c>
      <c r="P21" s="17">
        <f>[17]Janeiro!$H$19</f>
        <v>9</v>
      </c>
      <c r="Q21" s="17">
        <f>[17]Janeiro!$H$20</f>
        <v>16.559999999999999</v>
      </c>
      <c r="R21" s="17">
        <f>[17]Janeiro!$H$21</f>
        <v>17.64</v>
      </c>
      <c r="S21" s="17">
        <f>[17]Janeiro!$H$22</f>
        <v>27.720000000000002</v>
      </c>
      <c r="T21" s="17">
        <f>[17]Janeiro!$H$23</f>
        <v>16.559999999999999</v>
      </c>
      <c r="U21" s="17">
        <f>[17]Janeiro!$H$24</f>
        <v>7.9200000000000008</v>
      </c>
      <c r="V21" s="17">
        <f>[17]Janeiro!$H$25</f>
        <v>8.64</v>
      </c>
      <c r="W21" s="17">
        <f>[17]Janeiro!$H$26</f>
        <v>12.96</v>
      </c>
      <c r="X21" s="17">
        <f>[17]Janeiro!$H$27</f>
        <v>14.04</v>
      </c>
      <c r="Y21" s="17">
        <f>[17]Janeiro!$H$28</f>
        <v>2.16</v>
      </c>
      <c r="Z21" s="17">
        <f>[17]Janeiro!$H$29</f>
        <v>9.3600000000000012</v>
      </c>
      <c r="AA21" s="17">
        <f>[17]Janeiro!$H$30</f>
        <v>8.2799999999999994</v>
      </c>
      <c r="AB21" s="17">
        <f>[17]Janeiro!$H$31</f>
        <v>7.2</v>
      </c>
      <c r="AC21" s="17">
        <f>[17]Janeiro!$H$32</f>
        <v>14.04</v>
      </c>
      <c r="AD21" s="17">
        <f>[17]Janeiro!$H$33</f>
        <v>8.64</v>
      </c>
      <c r="AE21" s="17">
        <f>[17]Janeiro!$H$34</f>
        <v>6.48</v>
      </c>
      <c r="AF21" s="17">
        <f>[17]Janeiro!$H$35</f>
        <v>10.08</v>
      </c>
      <c r="AG21" s="28">
        <f>MAX(B21:AF21)</f>
        <v>27.720000000000002</v>
      </c>
    </row>
    <row r="22" spans="1:36" ht="17.100000000000001" customHeight="1" x14ac:dyDescent="0.2">
      <c r="A22" s="15" t="s">
        <v>12</v>
      </c>
      <c r="B22" s="17">
        <f>[18]Janeiro!$H$5</f>
        <v>12.6</v>
      </c>
      <c r="C22" s="17">
        <f>[18]Janeiro!$H$6</f>
        <v>10.8</v>
      </c>
      <c r="D22" s="17">
        <f>[18]Janeiro!$H$7</f>
        <v>20.52</v>
      </c>
      <c r="E22" s="17">
        <f>[18]Janeiro!$H$8</f>
        <v>11.879999999999999</v>
      </c>
      <c r="F22" s="17">
        <f>[18]Janeiro!$H$9</f>
        <v>15.840000000000002</v>
      </c>
      <c r="G22" s="17">
        <f>[18]Janeiro!$H$10</f>
        <v>7.9200000000000008</v>
      </c>
      <c r="H22" s="17">
        <f>[18]Janeiro!$H$11</f>
        <v>10.08</v>
      </c>
      <c r="I22" s="17">
        <f>[18]Janeiro!$H$12</f>
        <v>10.08</v>
      </c>
      <c r="J22" s="17">
        <f>[18]Janeiro!$H$13</f>
        <v>15.120000000000001</v>
      </c>
      <c r="K22" s="17">
        <f>[18]Janeiro!$H$14</f>
        <v>11.16</v>
      </c>
      <c r="L22" s="17">
        <f>[18]Janeiro!$H$15</f>
        <v>6.84</v>
      </c>
      <c r="M22" s="17">
        <f>[18]Janeiro!$H$16</f>
        <v>17.64</v>
      </c>
      <c r="N22" s="17">
        <f>[18]Janeiro!$H$17</f>
        <v>6.48</v>
      </c>
      <c r="O22" s="17">
        <f>[18]Janeiro!$H$18</f>
        <v>8.2799999999999994</v>
      </c>
      <c r="P22" s="17">
        <f>[18]Janeiro!$H$19</f>
        <v>13.32</v>
      </c>
      <c r="Q22" s="17">
        <f>[18]Janeiro!$H$20</f>
        <v>11.520000000000001</v>
      </c>
      <c r="R22" s="17">
        <f>[18]Janeiro!$H$21</f>
        <v>8.2799999999999994</v>
      </c>
      <c r="S22" s="17">
        <f>[18]Janeiro!$H$22</f>
        <v>12.6</v>
      </c>
      <c r="T22" s="17">
        <f>[18]Janeiro!$H$23</f>
        <v>13.68</v>
      </c>
      <c r="U22" s="17">
        <f>[18]Janeiro!$H$24</f>
        <v>15.48</v>
      </c>
      <c r="V22" s="17">
        <f>[18]Janeiro!$H$25</f>
        <v>12.96</v>
      </c>
      <c r="W22" s="17">
        <f>[18]Janeiro!$H$26</f>
        <v>10.44</v>
      </c>
      <c r="X22" s="17">
        <f>[18]Janeiro!$H$27</f>
        <v>11.16</v>
      </c>
      <c r="Y22" s="17">
        <f>[18]Janeiro!$H$28</f>
        <v>12.96</v>
      </c>
      <c r="Z22" s="17">
        <f>[18]Janeiro!$H$29</f>
        <v>14.04</v>
      </c>
      <c r="AA22" s="17">
        <f>[18]Janeiro!$H$30</f>
        <v>7.9200000000000008</v>
      </c>
      <c r="AB22" s="17">
        <f>[18]Janeiro!$H$31</f>
        <v>10.8</v>
      </c>
      <c r="AC22" s="17">
        <f>[18]Janeiro!$H$32</f>
        <v>7.5600000000000005</v>
      </c>
      <c r="AD22" s="17">
        <f>[18]Janeiro!$H$33</f>
        <v>7.9200000000000008</v>
      </c>
      <c r="AE22" s="17">
        <f>[18]Janeiro!$H$34</f>
        <v>8.64</v>
      </c>
      <c r="AF22" s="17">
        <f>[18]Janeiro!$H$35</f>
        <v>12.24</v>
      </c>
      <c r="AG22" s="28">
        <f>MAX(B22:AF22)</f>
        <v>20.52</v>
      </c>
    </row>
    <row r="23" spans="1:36" ht="17.100000000000001" customHeight="1" x14ac:dyDescent="0.2">
      <c r="A23" s="15" t="s">
        <v>13</v>
      </c>
      <c r="B23" s="17">
        <f>[19]Janeiro!$H$5</f>
        <v>18</v>
      </c>
      <c r="C23" s="17">
        <f>[19]Janeiro!$H$6</f>
        <v>13.32</v>
      </c>
      <c r="D23" s="17">
        <f>[19]Janeiro!$H$7</f>
        <v>18.720000000000002</v>
      </c>
      <c r="E23" s="17">
        <f>[19]Janeiro!$H$8</f>
        <v>18.720000000000002</v>
      </c>
      <c r="F23" s="17">
        <f>[19]Janeiro!$H$9</f>
        <v>23.400000000000002</v>
      </c>
      <c r="G23" s="17">
        <f>[19]Janeiro!$H$10</f>
        <v>9.3600000000000012</v>
      </c>
      <c r="H23" s="17">
        <f>[19]Janeiro!$H$11</f>
        <v>21.6</v>
      </c>
      <c r="I23" s="17">
        <f>[19]Janeiro!$H$12</f>
        <v>15.840000000000002</v>
      </c>
      <c r="J23" s="17">
        <f>[19]Janeiro!$H$13</f>
        <v>22.68</v>
      </c>
      <c r="K23" s="17">
        <f>[19]Janeiro!$H$14</f>
        <v>16.920000000000002</v>
      </c>
      <c r="L23" s="17">
        <f>[19]Janeiro!$H$15</f>
        <v>20.88</v>
      </c>
      <c r="M23" s="17">
        <f>[19]Janeiro!$H$16</f>
        <v>22.32</v>
      </c>
      <c r="N23" s="17">
        <f>[19]Janeiro!$H$17</f>
        <v>9.3600000000000012</v>
      </c>
      <c r="O23" s="17">
        <f>[19]Janeiro!$H$18</f>
        <v>18</v>
      </c>
      <c r="P23" s="17">
        <f>[19]Janeiro!$H$19</f>
        <v>15.48</v>
      </c>
      <c r="Q23" s="17">
        <f>[19]Janeiro!$H$20</f>
        <v>11.879999999999999</v>
      </c>
      <c r="R23" s="17">
        <f>[19]Janeiro!$H$21</f>
        <v>19.440000000000001</v>
      </c>
      <c r="S23" s="17">
        <f>[19]Janeiro!$H$22</f>
        <v>10.8</v>
      </c>
      <c r="T23" s="17">
        <f>[19]Janeiro!$H$23</f>
        <v>24.48</v>
      </c>
      <c r="U23" s="17">
        <f>[19]Janeiro!$H$24</f>
        <v>21.96</v>
      </c>
      <c r="V23" s="17">
        <f>[19]Janeiro!$H$25</f>
        <v>17.28</v>
      </c>
      <c r="W23" s="17">
        <f>[19]Janeiro!$H$26</f>
        <v>16.920000000000002</v>
      </c>
      <c r="X23" s="17">
        <f>[19]Janeiro!$H$27</f>
        <v>18</v>
      </c>
      <c r="Y23" s="17">
        <f>[19]Janeiro!$H$28</f>
        <v>15.120000000000001</v>
      </c>
      <c r="Z23" s="17">
        <f>[19]Janeiro!$H$29</f>
        <v>16.559999999999999</v>
      </c>
      <c r="AA23" s="17">
        <f>[19]Janeiro!$H$30</f>
        <v>23.400000000000002</v>
      </c>
      <c r="AB23" s="17">
        <f>[19]Janeiro!$H$31</f>
        <v>16.2</v>
      </c>
      <c r="AC23" s="17">
        <f>[19]Janeiro!$H$32</f>
        <v>9</v>
      </c>
      <c r="AD23" s="17">
        <f>[19]Janeiro!$H$33</f>
        <v>24.840000000000003</v>
      </c>
      <c r="AE23" s="17">
        <f>[19]Janeiro!$H$34</f>
        <v>18</v>
      </c>
      <c r="AF23" s="17">
        <f>[19]Janeiro!$H$35</f>
        <v>21.96</v>
      </c>
      <c r="AG23" s="28">
        <f>MAX(B23:AF23)</f>
        <v>24.840000000000003</v>
      </c>
    </row>
    <row r="24" spans="1:36" ht="17.100000000000001" customHeight="1" x14ac:dyDescent="0.2">
      <c r="A24" s="15" t="s">
        <v>14</v>
      </c>
      <c r="B24" s="17">
        <f>[20]Janeiro!$H$5</f>
        <v>10.08</v>
      </c>
      <c r="C24" s="17">
        <f>[20]Janeiro!$H$6</f>
        <v>24.12</v>
      </c>
      <c r="D24" s="17">
        <f>[20]Janeiro!$H$7</f>
        <v>9.3600000000000012</v>
      </c>
      <c r="E24" s="17">
        <f>[20]Janeiro!$H$8</f>
        <v>24.840000000000003</v>
      </c>
      <c r="F24" s="17">
        <f>[20]Janeiro!$H$9</f>
        <v>15.120000000000001</v>
      </c>
      <c r="G24" s="17">
        <f>[20]Janeiro!$H$10</f>
        <v>16.920000000000002</v>
      </c>
      <c r="H24" s="17">
        <f>[20]Janeiro!$H$11</f>
        <v>17.64</v>
      </c>
      <c r="I24" s="17">
        <f>[20]Janeiro!$H$12</f>
        <v>19.079999999999998</v>
      </c>
      <c r="J24" s="17">
        <f>[20]Janeiro!$H$13</f>
        <v>19.8</v>
      </c>
      <c r="K24" s="17">
        <f>[20]Janeiro!$H$14</f>
        <v>24.12</v>
      </c>
      <c r="L24" s="17">
        <f>[20]Janeiro!$H$15</f>
        <v>16.559999999999999</v>
      </c>
      <c r="M24" s="17">
        <f>[20]Janeiro!$H$16</f>
        <v>26.64</v>
      </c>
      <c r="N24" s="17">
        <f>[20]Janeiro!$H$17</f>
        <v>15.48</v>
      </c>
      <c r="O24" s="17">
        <f>[20]Janeiro!$H$18</f>
        <v>18</v>
      </c>
      <c r="P24" s="17">
        <f>[20]Janeiro!$H$19</f>
        <v>14.4</v>
      </c>
      <c r="Q24" s="17">
        <f>[20]Janeiro!$H$20</f>
        <v>9.7200000000000006</v>
      </c>
      <c r="R24" s="17">
        <f>[20]Janeiro!$H$21</f>
        <v>9.7200000000000006</v>
      </c>
      <c r="S24" s="17">
        <f>[20]Janeiro!$H$22</f>
        <v>27.720000000000002</v>
      </c>
      <c r="T24" s="17">
        <f>[20]Janeiro!$H$23</f>
        <v>25.92</v>
      </c>
      <c r="U24" s="17">
        <f>[20]Janeiro!$H$24</f>
        <v>22.32</v>
      </c>
      <c r="V24" s="17">
        <f>[20]Janeiro!$H$25</f>
        <v>12.24</v>
      </c>
      <c r="W24" s="17">
        <f>[20]Janeiro!$H$26</f>
        <v>15.48</v>
      </c>
      <c r="X24" s="17">
        <f>[20]Janeiro!$H$27</f>
        <v>12.24</v>
      </c>
      <c r="Y24" s="17">
        <f>[20]Janeiro!$H$28</f>
        <v>18.36</v>
      </c>
      <c r="Z24" s="17">
        <f>[20]Janeiro!$H$29</f>
        <v>28.08</v>
      </c>
      <c r="AA24" s="17">
        <f>[20]Janeiro!$H$30</f>
        <v>6.84</v>
      </c>
      <c r="AB24" s="17" t="str">
        <f>[20]Janeiro!$H$31</f>
        <v>*</v>
      </c>
      <c r="AC24" s="17">
        <f>[20]Janeiro!$H$32</f>
        <v>12.24</v>
      </c>
      <c r="AD24" s="17">
        <f>[20]Janeiro!$H$33</f>
        <v>3.6</v>
      </c>
      <c r="AE24" s="17">
        <f>[20]Janeiro!$H$34</f>
        <v>12.96</v>
      </c>
      <c r="AF24" s="17">
        <f>[20]Janeiro!$H$35</f>
        <v>18.720000000000002</v>
      </c>
      <c r="AG24" s="28">
        <f>MAX(B24:AF24)</f>
        <v>28.08</v>
      </c>
    </row>
    <row r="25" spans="1:36" ht="17.100000000000001" customHeight="1" x14ac:dyDescent="0.2">
      <c r="A25" s="15" t="s">
        <v>15</v>
      </c>
      <c r="B25" s="17">
        <f>[21]Janeiro!$H$5</f>
        <v>16.2</v>
      </c>
      <c r="C25" s="17">
        <f>[21]Janeiro!$H$6</f>
        <v>16.920000000000002</v>
      </c>
      <c r="D25" s="17">
        <f>[21]Janeiro!$H$7</f>
        <v>17.28</v>
      </c>
      <c r="E25" s="17">
        <f>[21]Janeiro!$H$8</f>
        <v>18</v>
      </c>
      <c r="F25" s="17">
        <f>[21]Janeiro!$H$9</f>
        <v>20.16</v>
      </c>
      <c r="G25" s="17">
        <f>[21]Janeiro!$H$10</f>
        <v>14.76</v>
      </c>
      <c r="H25" s="17">
        <f>[21]Janeiro!$H$11</f>
        <v>12.24</v>
      </c>
      <c r="I25" s="17">
        <f>[21]Janeiro!$H$12</f>
        <v>10.8</v>
      </c>
      <c r="J25" s="17">
        <f>[21]Janeiro!$H$13</f>
        <v>14.76</v>
      </c>
      <c r="K25" s="17">
        <f>[21]Janeiro!$H$14</f>
        <v>15.840000000000002</v>
      </c>
      <c r="L25" s="17">
        <f>[21]Janeiro!$H$15</f>
        <v>15.120000000000001</v>
      </c>
      <c r="M25" s="17">
        <f>[21]Janeiro!$H$16</f>
        <v>13.32</v>
      </c>
      <c r="N25" s="17">
        <f>[21]Janeiro!$H$17</f>
        <v>15.48</v>
      </c>
      <c r="O25" s="17">
        <f>[21]Janeiro!$H$18</f>
        <v>12.96</v>
      </c>
      <c r="P25" s="17">
        <f>[21]Janeiro!$H$19</f>
        <v>16.2</v>
      </c>
      <c r="Q25" s="17">
        <f>[21]Janeiro!$H$20</f>
        <v>16.920000000000002</v>
      </c>
      <c r="R25" s="17">
        <f>[21]Janeiro!$H$21</f>
        <v>21.240000000000002</v>
      </c>
      <c r="S25" s="17">
        <f>[21]Janeiro!$H$22</f>
        <v>9.3600000000000012</v>
      </c>
      <c r="T25" s="17">
        <f>[21]Janeiro!$H$23</f>
        <v>11.879999999999999</v>
      </c>
      <c r="U25" s="17">
        <f>[21]Janeiro!$H$24</f>
        <v>20.52</v>
      </c>
      <c r="V25" s="17">
        <f>[21]Janeiro!$H$25</f>
        <v>12.24</v>
      </c>
      <c r="W25" s="17">
        <f>[21]Janeiro!$H$26</f>
        <v>23.040000000000003</v>
      </c>
      <c r="X25" s="17">
        <f>[21]Janeiro!$H$27</f>
        <v>12.96</v>
      </c>
      <c r="Y25" s="17">
        <f>[21]Janeiro!$H$28</f>
        <v>12.6</v>
      </c>
      <c r="Z25" s="17">
        <f>[21]Janeiro!$H$29</f>
        <v>16.559999999999999</v>
      </c>
      <c r="AA25" s="17">
        <f>[21]Janeiro!$H$30</f>
        <v>18.720000000000002</v>
      </c>
      <c r="AB25" s="17">
        <f>[21]Janeiro!$H$31</f>
        <v>10.44</v>
      </c>
      <c r="AC25" s="17">
        <f>[21]Janeiro!$H$32</f>
        <v>10.08</v>
      </c>
      <c r="AD25" s="17">
        <f>[21]Janeiro!$H$33</f>
        <v>20.88</v>
      </c>
      <c r="AE25" s="17">
        <f>[21]Janeiro!$H$34</f>
        <v>20.16</v>
      </c>
      <c r="AF25" s="17">
        <f>[21]Janeiro!$H$35</f>
        <v>16.559999999999999</v>
      </c>
      <c r="AG25" s="28">
        <f t="shared" ref="AG25:AG32" si="2">MAX(B25:AF25)</f>
        <v>23.040000000000003</v>
      </c>
    </row>
    <row r="26" spans="1:36" ht="17.100000000000001" customHeight="1" x14ac:dyDescent="0.2">
      <c r="A26" s="15" t="s">
        <v>16</v>
      </c>
      <c r="B26" s="17">
        <f>[22]Janeiro!$H$5</f>
        <v>13.32</v>
      </c>
      <c r="C26" s="17">
        <f>[22]Janeiro!$H$6</f>
        <v>21.240000000000002</v>
      </c>
      <c r="D26" s="17">
        <f>[22]Janeiro!$H$7</f>
        <v>14.04</v>
      </c>
      <c r="E26" s="17">
        <f>[22]Janeiro!$H$8</f>
        <v>14.04</v>
      </c>
      <c r="F26" s="17">
        <f>[22]Janeiro!$H$9</f>
        <v>15.840000000000002</v>
      </c>
      <c r="G26" s="17">
        <f>[22]Janeiro!$H$10</f>
        <v>17.28</v>
      </c>
      <c r="H26" s="17">
        <f>[22]Janeiro!$H$11</f>
        <v>14.76</v>
      </c>
      <c r="I26" s="17">
        <f>[22]Janeiro!$H$12</f>
        <v>12.96</v>
      </c>
      <c r="J26" s="17">
        <f>[22]Janeiro!$H$13</f>
        <v>17.64</v>
      </c>
      <c r="K26" s="17">
        <f>[22]Janeiro!$H$14</f>
        <v>16.2</v>
      </c>
      <c r="L26" s="17">
        <f>[22]Janeiro!$H$15</f>
        <v>13.32</v>
      </c>
      <c r="M26" s="17">
        <f>[22]Janeiro!$H$16</f>
        <v>8.2799999999999994</v>
      </c>
      <c r="N26" s="17">
        <f>[22]Janeiro!$H$17</f>
        <v>10.8</v>
      </c>
      <c r="O26" s="17">
        <f>[22]Janeiro!$H$18</f>
        <v>11.520000000000001</v>
      </c>
      <c r="P26" s="17">
        <f>[22]Janeiro!$H$19</f>
        <v>15.48</v>
      </c>
      <c r="Q26" s="17">
        <f>[22]Janeiro!$H$20</f>
        <v>17.64</v>
      </c>
      <c r="R26" s="17">
        <f>[22]Janeiro!$H$21</f>
        <v>17.28</v>
      </c>
      <c r="S26" s="17">
        <f>[22]Janeiro!$H$22</f>
        <v>15.120000000000001</v>
      </c>
      <c r="T26" s="17">
        <f>[22]Janeiro!$H$23</f>
        <v>11.520000000000001</v>
      </c>
      <c r="U26" s="17">
        <f>[22]Janeiro!$H$24</f>
        <v>11.16</v>
      </c>
      <c r="V26" s="17">
        <f>[22]Janeiro!$H$25</f>
        <v>14.04</v>
      </c>
      <c r="W26" s="17">
        <f>[22]Janeiro!$H$26</f>
        <v>12.6</v>
      </c>
      <c r="X26" s="17">
        <f>[22]Janeiro!$H$27</f>
        <v>12.6</v>
      </c>
      <c r="Y26" s="17">
        <f>[22]Janeiro!$H$28</f>
        <v>13.68</v>
      </c>
      <c r="Z26" s="17">
        <f>[22]Janeiro!$H$29</f>
        <v>10.44</v>
      </c>
      <c r="AA26" s="17">
        <f>[22]Janeiro!$H$30</f>
        <v>21.240000000000002</v>
      </c>
      <c r="AB26" s="17">
        <f>[22]Janeiro!$H$31</f>
        <v>18</v>
      </c>
      <c r="AC26" s="17">
        <f>[22]Janeiro!$H$32</f>
        <v>9</v>
      </c>
      <c r="AD26" s="17">
        <f>[22]Janeiro!$H$33</f>
        <v>23.040000000000003</v>
      </c>
      <c r="AE26" s="17">
        <f>[22]Janeiro!$H$34</f>
        <v>12.96</v>
      </c>
      <c r="AF26" s="17">
        <f>[22]Janeiro!$H$35</f>
        <v>23.040000000000003</v>
      </c>
      <c r="AG26" s="28">
        <f t="shared" si="2"/>
        <v>23.040000000000003</v>
      </c>
    </row>
    <row r="27" spans="1:36" ht="17.100000000000001" customHeight="1" x14ac:dyDescent="0.2">
      <c r="A27" s="15" t="s">
        <v>17</v>
      </c>
      <c r="B27" s="17">
        <f>[23]Janeiro!$H$5</f>
        <v>17.28</v>
      </c>
      <c r="C27" s="17">
        <f>[23]Janeiro!$H$6</f>
        <v>20.88</v>
      </c>
      <c r="D27" s="17">
        <f>[23]Janeiro!$H$7</f>
        <v>26.28</v>
      </c>
      <c r="E27" s="17">
        <f>[23]Janeiro!$H$8</f>
        <v>19.440000000000001</v>
      </c>
      <c r="F27" s="17">
        <f>[23]Janeiro!$H$9</f>
        <v>18.720000000000002</v>
      </c>
      <c r="G27" s="17">
        <f>[23]Janeiro!$H$10</f>
        <v>16.2</v>
      </c>
      <c r="H27" s="17">
        <f>[23]Janeiro!$H$11</f>
        <v>13.68</v>
      </c>
      <c r="I27" s="17">
        <f>[23]Janeiro!$H$12</f>
        <v>11.16</v>
      </c>
      <c r="J27" s="17">
        <f>[23]Janeiro!$H$13</f>
        <v>32.76</v>
      </c>
      <c r="K27" s="17">
        <f>[23]Janeiro!$H$14</f>
        <v>12.96</v>
      </c>
      <c r="L27" s="17">
        <f>[23]Janeiro!$H$15</f>
        <v>10.08</v>
      </c>
      <c r="M27" s="17">
        <f>[23]Janeiro!$H$16</f>
        <v>23.040000000000003</v>
      </c>
      <c r="N27" s="17">
        <f>[23]Janeiro!$H$17</f>
        <v>9.7200000000000006</v>
      </c>
      <c r="O27" s="17">
        <f>[23]Janeiro!$H$18</f>
        <v>10.8</v>
      </c>
      <c r="P27" s="17">
        <f>[23]Janeiro!$H$19</f>
        <v>15.120000000000001</v>
      </c>
      <c r="Q27" s="17">
        <f>[23]Janeiro!$H$20</f>
        <v>22.68</v>
      </c>
      <c r="R27" s="17">
        <f>[23]Janeiro!$H$21</f>
        <v>27</v>
      </c>
      <c r="S27" s="17">
        <f>[23]Janeiro!$H$22</f>
        <v>14.4</v>
      </c>
      <c r="T27" s="17">
        <f>[23]Janeiro!$H$23</f>
        <v>16.559999999999999</v>
      </c>
      <c r="U27" s="17">
        <f>[23]Janeiro!$H$24</f>
        <v>11.520000000000001</v>
      </c>
      <c r="V27" s="17">
        <f>[23]Janeiro!$H$25</f>
        <v>20.88</v>
      </c>
      <c r="W27" s="17">
        <f>[23]Janeiro!$H$26</f>
        <v>17.64</v>
      </c>
      <c r="X27" s="17">
        <f>[23]Janeiro!$H$27</f>
        <v>12.6</v>
      </c>
      <c r="Y27" s="17">
        <f>[23]Janeiro!$H$28</f>
        <v>16.920000000000002</v>
      </c>
      <c r="Z27" s="17">
        <f>[23]Janeiro!$H$29</f>
        <v>15.840000000000002</v>
      </c>
      <c r="AA27" s="17">
        <f>[23]Janeiro!$H$30</f>
        <v>20.88</v>
      </c>
      <c r="AB27" s="17">
        <f>[23]Janeiro!$H$31</f>
        <v>9.3600000000000012</v>
      </c>
      <c r="AC27" s="17">
        <f>[23]Janeiro!$H$32</f>
        <v>10.44</v>
      </c>
      <c r="AD27" s="17">
        <f>[23]Janeiro!$H$33</f>
        <v>16.2</v>
      </c>
      <c r="AE27" s="17">
        <f>[23]Janeiro!$H$34</f>
        <v>17.64</v>
      </c>
      <c r="AF27" s="17">
        <f>[23]Janeiro!$H$35</f>
        <v>18</v>
      </c>
      <c r="AG27" s="28">
        <f t="shared" si="2"/>
        <v>32.76</v>
      </c>
    </row>
    <row r="28" spans="1:36" ht="17.100000000000001" customHeight="1" x14ac:dyDescent="0.2">
      <c r="A28" s="15" t="s">
        <v>18</v>
      </c>
      <c r="B28" s="17">
        <f>[24]Janeiro!$H$5</f>
        <v>19.079999999999998</v>
      </c>
      <c r="C28" s="17">
        <f>[24]Janeiro!$H$6</f>
        <v>24.12</v>
      </c>
      <c r="D28" s="17">
        <f>[24]Janeiro!$H$7</f>
        <v>8.64</v>
      </c>
      <c r="E28" s="17">
        <f>[24]Janeiro!$H$8</f>
        <v>20.88</v>
      </c>
      <c r="F28" s="17">
        <f>[24]Janeiro!$H$9</f>
        <v>5.04</v>
      </c>
      <c r="G28" s="17">
        <f>[24]Janeiro!$H$10</f>
        <v>0.36000000000000004</v>
      </c>
      <c r="H28" s="17">
        <f>[24]Janeiro!$H$11</f>
        <v>9.3600000000000012</v>
      </c>
      <c r="I28" s="17">
        <f>[24]Janeiro!$H$12</f>
        <v>0</v>
      </c>
      <c r="J28" s="17">
        <f>[24]Janeiro!$H$13</f>
        <v>12.24</v>
      </c>
      <c r="K28" s="17">
        <f>[24]Janeiro!$H$14</f>
        <v>1.8</v>
      </c>
      <c r="L28" s="17">
        <f>[24]Janeiro!$H$15</f>
        <v>1.8</v>
      </c>
      <c r="M28" s="17">
        <f>[24]Janeiro!$H$16</f>
        <v>16.2</v>
      </c>
      <c r="N28" s="17">
        <f>[24]Janeiro!$H$17</f>
        <v>17.28</v>
      </c>
      <c r="O28" s="17">
        <f>[24]Janeiro!$H$18</f>
        <v>14.04</v>
      </c>
      <c r="P28" s="17">
        <f>[24]Janeiro!$H$19</f>
        <v>9.7200000000000006</v>
      </c>
      <c r="Q28" s="17">
        <f>[24]Janeiro!$H$20</f>
        <v>11.879999999999999</v>
      </c>
      <c r="R28" s="17">
        <f>[24]Janeiro!$H$21</f>
        <v>20.16</v>
      </c>
      <c r="S28" s="17">
        <f>[24]Janeiro!$H$22</f>
        <v>28.44</v>
      </c>
      <c r="T28" s="17">
        <f>[24]Janeiro!$H$23</f>
        <v>3.6</v>
      </c>
      <c r="U28" s="17">
        <f>[24]Janeiro!$H$24</f>
        <v>16.2</v>
      </c>
      <c r="V28" s="17">
        <f>[24]Janeiro!$H$25</f>
        <v>6.84</v>
      </c>
      <c r="W28" s="17">
        <f>[24]Janeiro!$H$26</f>
        <v>7.9200000000000008</v>
      </c>
      <c r="X28" s="17">
        <f>[24]Janeiro!$H$27</f>
        <v>14.04</v>
      </c>
      <c r="Y28" s="17">
        <f>[24]Janeiro!$H$28</f>
        <v>9</v>
      </c>
      <c r="Z28" s="17">
        <f>[24]Janeiro!$H$29</f>
        <v>16.2</v>
      </c>
      <c r="AA28" s="17">
        <f>[24]Janeiro!$H$30</f>
        <v>0</v>
      </c>
      <c r="AB28" s="17">
        <f>[24]Janeiro!$H$31</f>
        <v>20.52</v>
      </c>
      <c r="AC28" s="17">
        <f>[24]Janeiro!$H$32</f>
        <v>24.48</v>
      </c>
      <c r="AD28" s="17">
        <f>[24]Janeiro!$H$33</f>
        <v>1.4400000000000002</v>
      </c>
      <c r="AE28" s="17">
        <f>[24]Janeiro!$H$34</f>
        <v>1.08</v>
      </c>
      <c r="AF28" s="17">
        <f>[24]Janeiro!$H$35</f>
        <v>13.32</v>
      </c>
      <c r="AG28" s="28">
        <f t="shared" si="2"/>
        <v>28.44</v>
      </c>
    </row>
    <row r="29" spans="1:36" ht="17.100000000000001" customHeight="1" x14ac:dyDescent="0.2">
      <c r="A29" s="15" t="s">
        <v>19</v>
      </c>
      <c r="B29" s="17">
        <f>[25]Janeiro!$H$5</f>
        <v>12.6</v>
      </c>
      <c r="C29" s="17">
        <f>[25]Janeiro!$H$6</f>
        <v>12.24</v>
      </c>
      <c r="D29" s="17">
        <f>[25]Janeiro!$H$7</f>
        <v>14.4</v>
      </c>
      <c r="E29" s="17">
        <f>[25]Janeiro!$H$8</f>
        <v>14.76</v>
      </c>
      <c r="F29" s="17">
        <f>[25]Janeiro!$H$9</f>
        <v>17.64</v>
      </c>
      <c r="G29" s="17">
        <f>[25]Janeiro!$H$10</f>
        <v>13.68</v>
      </c>
      <c r="H29" s="17">
        <f>[25]Janeiro!$H$11</f>
        <v>14.4</v>
      </c>
      <c r="I29" s="17">
        <f>[25]Janeiro!$H$12</f>
        <v>11.520000000000001</v>
      </c>
      <c r="J29" s="17">
        <f>[25]Janeiro!$H$13</f>
        <v>12.96</v>
      </c>
      <c r="K29" s="17">
        <f>[25]Janeiro!$H$14</f>
        <v>16.920000000000002</v>
      </c>
      <c r="L29" s="17">
        <f>[25]Janeiro!$H$15</f>
        <v>10.44</v>
      </c>
      <c r="M29" s="17">
        <f>[25]Janeiro!$H$16</f>
        <v>10.44</v>
      </c>
      <c r="N29" s="17">
        <f>[25]Janeiro!$H$17</f>
        <v>16.559999999999999</v>
      </c>
      <c r="O29" s="17">
        <f>[25]Janeiro!$H$18</f>
        <v>8.64</v>
      </c>
      <c r="P29" s="17">
        <f>[25]Janeiro!$H$19</f>
        <v>17.64</v>
      </c>
      <c r="Q29" s="17">
        <f>[25]Janeiro!$H$20</f>
        <v>12.24</v>
      </c>
      <c r="R29" s="17">
        <f>[25]Janeiro!$H$21</f>
        <v>16.920000000000002</v>
      </c>
      <c r="S29" s="17">
        <f>[25]Janeiro!$H$22</f>
        <v>13.32</v>
      </c>
      <c r="T29" s="17">
        <f>[25]Janeiro!$H$23</f>
        <v>10.8</v>
      </c>
      <c r="U29" s="17">
        <f>[25]Janeiro!$H$24</f>
        <v>15.48</v>
      </c>
      <c r="V29" s="17">
        <f>[25]Janeiro!$H$25</f>
        <v>11.16</v>
      </c>
      <c r="W29" s="17">
        <f>[25]Janeiro!$H$26</f>
        <v>14.04</v>
      </c>
      <c r="X29" s="17">
        <f>[25]Janeiro!$H$27</f>
        <v>14.76</v>
      </c>
      <c r="Y29" s="17">
        <f>[25]Janeiro!$H$28</f>
        <v>12.24</v>
      </c>
      <c r="Z29" s="17">
        <f>[25]Janeiro!$H$29</f>
        <v>14.4</v>
      </c>
      <c r="AA29" s="17">
        <f>[25]Janeiro!$H$30</f>
        <v>16.2</v>
      </c>
      <c r="AB29" s="17">
        <f>[25]Janeiro!$H$31</f>
        <v>11.879999999999999</v>
      </c>
      <c r="AC29" s="17">
        <f>[25]Janeiro!$H$32</f>
        <v>12.96</v>
      </c>
      <c r="AD29" s="17">
        <f>[25]Janeiro!$H$33</f>
        <v>18.36</v>
      </c>
      <c r="AE29" s="17">
        <f>[25]Janeiro!$H$34</f>
        <v>23.040000000000003</v>
      </c>
      <c r="AF29" s="17">
        <f>[25]Janeiro!$H$35</f>
        <v>13.68</v>
      </c>
      <c r="AG29" s="28">
        <f t="shared" si="2"/>
        <v>23.040000000000003</v>
      </c>
    </row>
    <row r="30" spans="1:36" ht="17.100000000000001" customHeight="1" x14ac:dyDescent="0.2">
      <c r="A30" s="15" t="s">
        <v>31</v>
      </c>
      <c r="B30" s="17">
        <f>[26]Janeiro!$H$5</f>
        <v>11.879999999999999</v>
      </c>
      <c r="C30" s="17">
        <f>[26]Janeiro!$H$6</f>
        <v>25.56</v>
      </c>
      <c r="D30" s="17">
        <f>[26]Janeiro!$H$7</f>
        <v>11.879999999999999</v>
      </c>
      <c r="E30" s="17">
        <f>[26]Janeiro!$H$8</f>
        <v>19.079999999999998</v>
      </c>
      <c r="F30" s="17">
        <f>[26]Janeiro!$H$9</f>
        <v>11.16</v>
      </c>
      <c r="G30" s="17">
        <f>[26]Janeiro!$H$10</f>
        <v>12.6</v>
      </c>
      <c r="H30" s="17">
        <f>[26]Janeiro!$H$11</f>
        <v>13.68</v>
      </c>
      <c r="I30" s="17">
        <f>[26]Janeiro!$H$12</f>
        <v>10.8</v>
      </c>
      <c r="J30" s="17">
        <f>[26]Janeiro!$H$13</f>
        <v>14.4</v>
      </c>
      <c r="K30" s="17">
        <f>[26]Janeiro!$H$14</f>
        <v>16.559999999999999</v>
      </c>
      <c r="L30" s="17">
        <f>[26]Janeiro!$H$15</f>
        <v>8.64</v>
      </c>
      <c r="M30" s="17">
        <f>[26]Janeiro!$H$16</f>
        <v>12.24</v>
      </c>
      <c r="N30" s="17">
        <f>[26]Janeiro!$H$17</f>
        <v>9.7200000000000006</v>
      </c>
      <c r="O30" s="17">
        <f>[26]Janeiro!$H$18</f>
        <v>7.5600000000000005</v>
      </c>
      <c r="P30" s="17">
        <f>[26]Janeiro!$H$19</f>
        <v>16.920000000000002</v>
      </c>
      <c r="Q30" s="17">
        <f>[26]Janeiro!$H$20</f>
        <v>14.4</v>
      </c>
      <c r="R30" s="17">
        <f>[26]Janeiro!$H$21</f>
        <v>16.2</v>
      </c>
      <c r="S30" s="17">
        <f>[26]Janeiro!$H$22</f>
        <v>12.6</v>
      </c>
      <c r="T30" s="17">
        <f>[26]Janeiro!$H$23</f>
        <v>13.68</v>
      </c>
      <c r="U30" s="17">
        <f>[26]Janeiro!$H$24</f>
        <v>12.6</v>
      </c>
      <c r="V30" s="17">
        <f>[26]Janeiro!$H$25</f>
        <v>14.4</v>
      </c>
      <c r="W30" s="17">
        <f>[26]Janeiro!$H$26</f>
        <v>11.520000000000001</v>
      </c>
      <c r="X30" s="17">
        <f>[26]Janeiro!$H$27</f>
        <v>11.520000000000001</v>
      </c>
      <c r="Y30" s="17">
        <f>[26]Janeiro!$H$28</f>
        <v>14.04</v>
      </c>
      <c r="Z30" s="17">
        <f>[26]Janeiro!$H$29</f>
        <v>12.24</v>
      </c>
      <c r="AA30" s="17">
        <f>[26]Janeiro!$H$30</f>
        <v>9.7200000000000006</v>
      </c>
      <c r="AB30" s="17">
        <f>[26]Janeiro!$H$31</f>
        <v>15.840000000000002</v>
      </c>
      <c r="AC30" s="17">
        <f>[26]Janeiro!$H$32</f>
        <v>11.520000000000001</v>
      </c>
      <c r="AD30" s="17">
        <f>[26]Janeiro!$H$33</f>
        <v>16.559999999999999</v>
      </c>
      <c r="AE30" s="17">
        <f>[26]Janeiro!$H$34</f>
        <v>12.6</v>
      </c>
      <c r="AF30" s="17">
        <f>[26]Janeiro!$H$35</f>
        <v>14.04</v>
      </c>
      <c r="AG30" s="28">
        <f t="shared" si="2"/>
        <v>25.56</v>
      </c>
    </row>
    <row r="31" spans="1:36" ht="17.100000000000001" customHeight="1" x14ac:dyDescent="0.2">
      <c r="A31" s="15" t="s">
        <v>51</v>
      </c>
      <c r="B31" s="17">
        <f>[27]Janeiro!$H$5</f>
        <v>15.840000000000002</v>
      </c>
      <c r="C31" s="17">
        <f>[27]Janeiro!$H$6</f>
        <v>11.879999999999999</v>
      </c>
      <c r="D31" s="17">
        <f>[27]Janeiro!$H$7</f>
        <v>17.64</v>
      </c>
      <c r="E31" s="17">
        <f>[27]Janeiro!$H$8</f>
        <v>34.56</v>
      </c>
      <c r="F31" s="17">
        <f>[27]Janeiro!$H$9</f>
        <v>20.88</v>
      </c>
      <c r="G31" s="17">
        <f>[27]Janeiro!$H$10</f>
        <v>20.52</v>
      </c>
      <c r="H31" s="17">
        <f>[27]Janeiro!$H$11</f>
        <v>25.2</v>
      </c>
      <c r="I31" s="17">
        <f>[27]Janeiro!$H$12</f>
        <v>12.6</v>
      </c>
      <c r="J31" s="17">
        <f>[27]Janeiro!$H$13</f>
        <v>24.840000000000003</v>
      </c>
      <c r="K31" s="17">
        <f>[27]Janeiro!$H$14</f>
        <v>17.28</v>
      </c>
      <c r="L31" s="17">
        <f>[27]Janeiro!$H$15</f>
        <v>14.76</v>
      </c>
      <c r="M31" s="17">
        <f>[27]Janeiro!$H$16</f>
        <v>24.840000000000003</v>
      </c>
      <c r="N31" s="17">
        <f>[27]Janeiro!$H$17</f>
        <v>11.520000000000001</v>
      </c>
      <c r="O31" s="17">
        <f>[27]Janeiro!$H$18</f>
        <v>18</v>
      </c>
      <c r="P31" s="17">
        <f>[27]Janeiro!$H$19</f>
        <v>23.400000000000002</v>
      </c>
      <c r="Q31" s="17">
        <f>[27]Janeiro!$H$20</f>
        <v>25.56</v>
      </c>
      <c r="R31" s="17">
        <f>[27]Janeiro!$H$21</f>
        <v>20.16</v>
      </c>
      <c r="S31" s="17">
        <f>[27]Janeiro!$H$22</f>
        <v>16.920000000000002</v>
      </c>
      <c r="T31" s="17">
        <f>[27]Janeiro!$H$23</f>
        <v>25.56</v>
      </c>
      <c r="U31" s="17">
        <f>[27]Janeiro!$H$24</f>
        <v>21.240000000000002</v>
      </c>
      <c r="V31" s="17">
        <f>[27]Janeiro!$H$25</f>
        <v>20.52</v>
      </c>
      <c r="W31" s="17">
        <f>[27]Janeiro!$H$26</f>
        <v>24.48</v>
      </c>
      <c r="X31" s="17">
        <f>[27]Janeiro!$H$27</f>
        <v>25.56</v>
      </c>
      <c r="Y31" s="17">
        <f>[27]Janeiro!$H$28</f>
        <v>24.12</v>
      </c>
      <c r="Z31" s="17">
        <f>[27]Janeiro!$H$29</f>
        <v>20.88</v>
      </c>
      <c r="AA31" s="17">
        <f>[27]Janeiro!$H$30</f>
        <v>16.559999999999999</v>
      </c>
      <c r="AB31" s="17">
        <f>[27]Janeiro!$H$31</f>
        <v>9.7200000000000006</v>
      </c>
      <c r="AC31" s="17">
        <f>[27]Janeiro!$H$32</f>
        <v>15.120000000000001</v>
      </c>
      <c r="AD31" s="17">
        <f>[27]Janeiro!$H$33</f>
        <v>29.16</v>
      </c>
      <c r="AE31" s="17">
        <f>[27]Janeiro!$H$34</f>
        <v>22.32</v>
      </c>
      <c r="AF31" s="17">
        <f>[27]Janeiro!$H$35</f>
        <v>16.920000000000002</v>
      </c>
      <c r="AG31" s="28">
        <f>MAX(B31:AF31)</f>
        <v>34.56</v>
      </c>
    </row>
    <row r="32" spans="1:36" ht="17.100000000000001" customHeight="1" x14ac:dyDescent="0.2">
      <c r="A32" s="15" t="s">
        <v>20</v>
      </c>
      <c r="B32" s="17">
        <f>[28]Janeiro!$H$5</f>
        <v>13.68</v>
      </c>
      <c r="C32" s="17">
        <f>[28]Janeiro!$H$6</f>
        <v>20.88</v>
      </c>
      <c r="D32" s="17">
        <f>[28]Janeiro!$H$7</f>
        <v>10.08</v>
      </c>
      <c r="E32" s="17">
        <f>[28]Janeiro!$H$8</f>
        <v>19.079999999999998</v>
      </c>
      <c r="F32" s="17">
        <f>[28]Janeiro!$H$9</f>
        <v>10.44</v>
      </c>
      <c r="G32" s="17">
        <f>[28]Janeiro!$H$10</f>
        <v>14.04</v>
      </c>
      <c r="H32" s="17">
        <f>[28]Janeiro!$H$11</f>
        <v>13.68</v>
      </c>
      <c r="I32" s="17">
        <f>[28]Janeiro!$H$12</f>
        <v>7.2</v>
      </c>
      <c r="J32" s="17">
        <f>[28]Janeiro!$H$13</f>
        <v>14.4</v>
      </c>
      <c r="K32" s="17">
        <f>[28]Janeiro!$H$14</f>
        <v>10.08</v>
      </c>
      <c r="L32" s="17">
        <f>[28]Janeiro!$H$15</f>
        <v>16.2</v>
      </c>
      <c r="M32" s="17">
        <f>[28]Janeiro!$H$16</f>
        <v>10.8</v>
      </c>
      <c r="N32" s="17">
        <f>[28]Janeiro!$H$17</f>
        <v>11.16</v>
      </c>
      <c r="O32" s="17">
        <f>[28]Janeiro!$H$18</f>
        <v>16.559999999999999</v>
      </c>
      <c r="P32" s="17">
        <f>[28]Janeiro!$H$19</f>
        <v>10.08</v>
      </c>
      <c r="Q32" s="17">
        <f>[28]Janeiro!$H$20</f>
        <v>11.879999999999999</v>
      </c>
      <c r="R32" s="17">
        <f>[28]Janeiro!$H$21</f>
        <v>19.079999999999998</v>
      </c>
      <c r="S32" s="17">
        <f>[28]Janeiro!$H$22</f>
        <v>8.2799999999999994</v>
      </c>
      <c r="T32" s="17">
        <f>[28]Janeiro!$H$23</f>
        <v>12.24</v>
      </c>
      <c r="U32" s="17">
        <f>[28]Janeiro!$H$24</f>
        <v>9.3600000000000012</v>
      </c>
      <c r="V32" s="17">
        <f>[28]Janeiro!$H$25</f>
        <v>9.3600000000000012</v>
      </c>
      <c r="W32" s="17">
        <f>[28]Janeiro!$H$26</f>
        <v>8.2799999999999994</v>
      </c>
      <c r="X32" s="17">
        <f>[28]Janeiro!$H$27</f>
        <v>9</v>
      </c>
      <c r="Y32" s="17">
        <f>[28]Janeiro!$H$28</f>
        <v>13.32</v>
      </c>
      <c r="Z32" s="17">
        <f>[28]Janeiro!$H$29</f>
        <v>14.76</v>
      </c>
      <c r="AA32" s="17">
        <f>[28]Janeiro!$H$30</f>
        <v>7.2</v>
      </c>
      <c r="AB32" s="17">
        <f>[28]Janeiro!$H$31</f>
        <v>7.2</v>
      </c>
      <c r="AC32" s="17">
        <f>[28]Janeiro!$H$32</f>
        <v>9.7200000000000006</v>
      </c>
      <c r="AD32" s="17">
        <f>[28]Janeiro!$H$33</f>
        <v>9</v>
      </c>
      <c r="AE32" s="17">
        <f>[28]Janeiro!$H$34</f>
        <v>12.24</v>
      </c>
      <c r="AF32" s="17">
        <f>[28]Janeiro!$H$35</f>
        <v>11.879999999999999</v>
      </c>
      <c r="AG32" s="28">
        <f t="shared" si="2"/>
        <v>20.88</v>
      </c>
    </row>
    <row r="33" spans="1:35" s="5" customFormat="1" ht="17.100000000000001" customHeight="1" thickBot="1" x14ac:dyDescent="0.25">
      <c r="A33" s="24" t="s">
        <v>33</v>
      </c>
      <c r="B33" s="25">
        <f t="shared" ref="B33:AG33" si="3">MAX(B5:B32)</f>
        <v>25.56</v>
      </c>
      <c r="C33" s="25">
        <f t="shared" si="3"/>
        <v>25.56</v>
      </c>
      <c r="D33" s="25">
        <f t="shared" si="3"/>
        <v>36.36</v>
      </c>
      <c r="E33" s="25">
        <f t="shared" si="3"/>
        <v>34.56</v>
      </c>
      <c r="F33" s="25">
        <f t="shared" si="3"/>
        <v>26.64</v>
      </c>
      <c r="G33" s="25">
        <f t="shared" si="3"/>
        <v>23.040000000000003</v>
      </c>
      <c r="H33" s="25">
        <f t="shared" si="3"/>
        <v>25.2</v>
      </c>
      <c r="I33" s="25">
        <f t="shared" si="3"/>
        <v>21.240000000000002</v>
      </c>
      <c r="J33" s="25">
        <f t="shared" si="3"/>
        <v>32.76</v>
      </c>
      <c r="K33" s="25">
        <f t="shared" si="3"/>
        <v>24.12</v>
      </c>
      <c r="L33" s="25">
        <f t="shared" si="3"/>
        <v>20.88</v>
      </c>
      <c r="M33" s="25">
        <f t="shared" si="3"/>
        <v>26.64</v>
      </c>
      <c r="N33" s="25">
        <f t="shared" si="3"/>
        <v>21.6</v>
      </c>
      <c r="O33" s="25">
        <f t="shared" si="3"/>
        <v>20.52</v>
      </c>
      <c r="P33" s="25">
        <f t="shared" si="3"/>
        <v>33.119999999999997</v>
      </c>
      <c r="Q33" s="25">
        <f t="shared" si="3"/>
        <v>25.56</v>
      </c>
      <c r="R33" s="25">
        <f t="shared" si="3"/>
        <v>27</v>
      </c>
      <c r="S33" s="25">
        <f t="shared" si="3"/>
        <v>28.44</v>
      </c>
      <c r="T33" s="25">
        <f t="shared" si="3"/>
        <v>25.92</v>
      </c>
      <c r="U33" s="25">
        <f t="shared" si="3"/>
        <v>26.28</v>
      </c>
      <c r="V33" s="25">
        <f t="shared" si="3"/>
        <v>24.12</v>
      </c>
      <c r="W33" s="25">
        <f t="shared" si="3"/>
        <v>24.48</v>
      </c>
      <c r="X33" s="25">
        <f t="shared" si="3"/>
        <v>25.56</v>
      </c>
      <c r="Y33" s="25">
        <f t="shared" si="3"/>
        <v>24.48</v>
      </c>
      <c r="Z33" s="25">
        <f t="shared" si="3"/>
        <v>28.08</v>
      </c>
      <c r="AA33" s="25">
        <f t="shared" si="3"/>
        <v>28.08</v>
      </c>
      <c r="AB33" s="25">
        <f t="shared" si="3"/>
        <v>23.040000000000003</v>
      </c>
      <c r="AC33" s="25">
        <f t="shared" si="3"/>
        <v>24.48</v>
      </c>
      <c r="AD33" s="25">
        <f t="shared" si="3"/>
        <v>30.96</v>
      </c>
      <c r="AE33" s="25">
        <f t="shared" si="3"/>
        <v>23.040000000000003</v>
      </c>
      <c r="AF33" s="25">
        <f t="shared" si="3"/>
        <v>33.840000000000003</v>
      </c>
      <c r="AG33" s="28">
        <f t="shared" si="3"/>
        <v>36.36</v>
      </c>
    </row>
    <row r="34" spans="1:35" s="57" customFormat="1" x14ac:dyDescent="0.2">
      <c r="A34" s="108"/>
      <c r="B34" s="109"/>
      <c r="C34" s="109"/>
      <c r="D34" s="109" t="s">
        <v>132</v>
      </c>
      <c r="E34" s="109"/>
      <c r="F34" s="109"/>
      <c r="G34" s="109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1"/>
      <c r="AE34" s="112"/>
      <c r="AF34" s="113"/>
      <c r="AG34" s="114"/>
    </row>
    <row r="35" spans="1:35" s="57" customFormat="1" x14ac:dyDescent="0.2">
      <c r="A35" s="82"/>
      <c r="B35" s="89" t="s">
        <v>140</v>
      </c>
      <c r="C35" s="89"/>
      <c r="D35" s="89"/>
      <c r="E35" s="89"/>
      <c r="F35" s="89"/>
      <c r="G35" s="89"/>
      <c r="H35" s="89"/>
      <c r="I35" s="89"/>
      <c r="J35" s="90"/>
      <c r="K35" s="90"/>
      <c r="L35" s="90"/>
      <c r="M35" s="90" t="s">
        <v>52</v>
      </c>
      <c r="N35" s="90"/>
      <c r="O35" s="90"/>
      <c r="P35" s="90"/>
      <c r="Q35" s="90"/>
      <c r="R35" s="90"/>
      <c r="S35" s="90"/>
      <c r="T35" s="123" t="s">
        <v>137</v>
      </c>
      <c r="U35" s="123"/>
      <c r="V35" s="123"/>
      <c r="W35" s="123"/>
      <c r="X35" s="123"/>
      <c r="Y35" s="90"/>
      <c r="Z35" s="90"/>
      <c r="AA35" s="90"/>
      <c r="AB35" s="90"/>
      <c r="AC35" s="89"/>
      <c r="AD35" s="89"/>
      <c r="AE35" s="89"/>
      <c r="AF35" s="90"/>
      <c r="AG35" s="91"/>
      <c r="AH35" s="77"/>
    </row>
    <row r="36" spans="1:35" s="57" customFormat="1" ht="13.5" thickBot="1" x14ac:dyDescent="0.25">
      <c r="A36" s="96"/>
      <c r="B36" s="98"/>
      <c r="C36" s="98"/>
      <c r="D36" s="98"/>
      <c r="E36" s="98"/>
      <c r="F36" s="98"/>
      <c r="G36" s="98"/>
      <c r="H36" s="98"/>
      <c r="I36" s="98"/>
      <c r="J36" s="103"/>
      <c r="K36" s="103"/>
      <c r="L36" s="103"/>
      <c r="M36" s="103" t="s">
        <v>53</v>
      </c>
      <c r="N36" s="103"/>
      <c r="O36" s="103"/>
      <c r="P36" s="103"/>
      <c r="Q36" s="98"/>
      <c r="R36" s="98"/>
      <c r="S36" s="98"/>
      <c r="T36" s="131" t="s">
        <v>138</v>
      </c>
      <c r="U36" s="131"/>
      <c r="V36" s="131"/>
      <c r="W36" s="131"/>
      <c r="X36" s="131"/>
      <c r="Y36" s="103"/>
      <c r="Z36" s="103"/>
      <c r="AA36" s="103"/>
      <c r="AB36" s="103"/>
      <c r="AC36" s="98"/>
      <c r="AD36" s="98"/>
      <c r="AE36" s="98"/>
      <c r="AF36" s="98"/>
      <c r="AG36" s="100"/>
      <c r="AH36" s="77"/>
      <c r="AI36" s="77"/>
    </row>
    <row r="37" spans="1:35" s="57" customFormat="1" x14ac:dyDescent="0.2">
      <c r="A37" s="77"/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80"/>
      <c r="R37" s="80"/>
      <c r="S37" s="80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8"/>
      <c r="AG37" s="79"/>
      <c r="AH37" s="81"/>
    </row>
    <row r="41" spans="1:35" x14ac:dyDescent="0.2">
      <c r="N41" s="3" t="s">
        <v>54</v>
      </c>
    </row>
  </sheetData>
  <sheetProtection password="C6EC" sheet="1" objects="1" scenarios="1"/>
  <mergeCells count="36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T35:X35"/>
    <mergeCell ref="T36:X36"/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8"/>
  <sheetViews>
    <sheetView workbookViewId="0">
      <selection activeCell="AI12" sqref="AI12"/>
    </sheetView>
  </sheetViews>
  <sheetFormatPr defaultRowHeight="12.75" x14ac:dyDescent="0.2"/>
  <cols>
    <col min="1" max="1" width="19.85546875" style="2" customWidth="1"/>
    <col min="2" max="2" width="4.42578125" style="2" bestFit="1" customWidth="1"/>
    <col min="3" max="3" width="3.85546875" style="2" customWidth="1"/>
    <col min="4" max="4" width="4.140625" style="2" customWidth="1"/>
    <col min="5" max="6" width="4" style="2" customWidth="1"/>
    <col min="7" max="7" width="4.140625" style="2" customWidth="1"/>
    <col min="8" max="8" width="4.42578125" style="2" bestFit="1" customWidth="1"/>
    <col min="9" max="10" width="4" style="2" customWidth="1"/>
    <col min="11" max="11" width="3.7109375" style="2" customWidth="1"/>
    <col min="12" max="12" width="3.85546875" style="2" customWidth="1"/>
    <col min="13" max="13" width="3.7109375" style="2" customWidth="1"/>
    <col min="14" max="14" width="3.85546875" style="2" customWidth="1"/>
    <col min="15" max="16" width="4.140625" style="2" customWidth="1"/>
    <col min="17" max="17" width="3.85546875" style="2" customWidth="1"/>
    <col min="18" max="18" width="4.42578125" style="2" bestFit="1" customWidth="1"/>
    <col min="19" max="19" width="4" style="2" customWidth="1"/>
    <col min="20" max="20" width="3.5703125" style="2" bestFit="1" customWidth="1"/>
    <col min="21" max="25" width="3.42578125" style="2" bestFit="1" customWidth="1"/>
    <col min="26" max="30" width="3.5703125" style="2" bestFit="1" customWidth="1"/>
    <col min="31" max="32" width="3.5703125" style="2" customWidth="1"/>
    <col min="33" max="33" width="15.28515625" style="6" bestFit="1" customWidth="1"/>
    <col min="34" max="34" width="9.140625" style="1"/>
  </cols>
  <sheetData>
    <row r="1" spans="1:36" ht="20.100000000000001" customHeight="1" x14ac:dyDescent="0.2">
      <c r="A1" s="126" t="s">
        <v>29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</row>
    <row r="2" spans="1:36" s="4" customFormat="1" ht="16.5" customHeight="1" x14ac:dyDescent="0.2">
      <c r="A2" s="127" t="s">
        <v>21</v>
      </c>
      <c r="B2" s="128" t="s">
        <v>133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7"/>
    </row>
    <row r="3" spans="1:36" s="5" customFormat="1" ht="12" customHeight="1" x14ac:dyDescent="0.2">
      <c r="A3" s="127"/>
      <c r="B3" s="125">
        <v>1</v>
      </c>
      <c r="C3" s="125">
        <f>SUM(B3+1)</f>
        <v>2</v>
      </c>
      <c r="D3" s="125">
        <f t="shared" ref="D3:AD3" si="0">SUM(C3+1)</f>
        <v>3</v>
      </c>
      <c r="E3" s="125">
        <f t="shared" si="0"/>
        <v>4</v>
      </c>
      <c r="F3" s="125">
        <f t="shared" si="0"/>
        <v>5</v>
      </c>
      <c r="G3" s="125">
        <f t="shared" si="0"/>
        <v>6</v>
      </c>
      <c r="H3" s="125">
        <f t="shared" si="0"/>
        <v>7</v>
      </c>
      <c r="I3" s="125">
        <f t="shared" si="0"/>
        <v>8</v>
      </c>
      <c r="J3" s="125">
        <f t="shared" si="0"/>
        <v>9</v>
      </c>
      <c r="K3" s="125">
        <f t="shared" si="0"/>
        <v>10</v>
      </c>
      <c r="L3" s="125">
        <f t="shared" si="0"/>
        <v>11</v>
      </c>
      <c r="M3" s="125">
        <f t="shared" si="0"/>
        <v>12</v>
      </c>
      <c r="N3" s="125">
        <f t="shared" si="0"/>
        <v>13</v>
      </c>
      <c r="O3" s="125">
        <f t="shared" si="0"/>
        <v>14</v>
      </c>
      <c r="P3" s="125">
        <f t="shared" si="0"/>
        <v>15</v>
      </c>
      <c r="Q3" s="125">
        <f t="shared" si="0"/>
        <v>16</v>
      </c>
      <c r="R3" s="125">
        <f t="shared" si="0"/>
        <v>17</v>
      </c>
      <c r="S3" s="125">
        <f t="shared" si="0"/>
        <v>18</v>
      </c>
      <c r="T3" s="125">
        <f t="shared" si="0"/>
        <v>19</v>
      </c>
      <c r="U3" s="125">
        <f t="shared" si="0"/>
        <v>20</v>
      </c>
      <c r="V3" s="125">
        <f t="shared" si="0"/>
        <v>21</v>
      </c>
      <c r="W3" s="125">
        <f t="shared" si="0"/>
        <v>22</v>
      </c>
      <c r="X3" s="125">
        <f t="shared" si="0"/>
        <v>23</v>
      </c>
      <c r="Y3" s="125">
        <f t="shared" si="0"/>
        <v>24</v>
      </c>
      <c r="Z3" s="125">
        <f t="shared" si="0"/>
        <v>25</v>
      </c>
      <c r="AA3" s="125">
        <f t="shared" si="0"/>
        <v>26</v>
      </c>
      <c r="AB3" s="125">
        <f t="shared" si="0"/>
        <v>27</v>
      </c>
      <c r="AC3" s="125">
        <f t="shared" si="0"/>
        <v>28</v>
      </c>
      <c r="AD3" s="125">
        <f t="shared" si="0"/>
        <v>29</v>
      </c>
      <c r="AE3" s="125">
        <v>30</v>
      </c>
      <c r="AF3" s="125">
        <v>31</v>
      </c>
      <c r="AG3" s="41" t="s">
        <v>43</v>
      </c>
      <c r="AH3" s="10"/>
    </row>
    <row r="4" spans="1:36" s="5" customFormat="1" ht="13.5" customHeight="1" x14ac:dyDescent="0.2">
      <c r="A4" s="127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41" t="s">
        <v>39</v>
      </c>
      <c r="AH4" s="10"/>
    </row>
    <row r="5" spans="1:36" s="5" customFormat="1" ht="13.5" customHeight="1" x14ac:dyDescent="0.2">
      <c r="A5" s="15" t="s">
        <v>47</v>
      </c>
      <c r="B5" s="18" t="str">
        <f>[1]Janeiro!$I$5</f>
        <v>SO</v>
      </c>
      <c r="C5" s="18" t="str">
        <f>[1]Janeiro!$I$6</f>
        <v>O</v>
      </c>
      <c r="D5" s="18" t="str">
        <f>[1]Janeiro!$I$7</f>
        <v>SE</v>
      </c>
      <c r="E5" s="18" t="str">
        <f>[1]Janeiro!$I$8</f>
        <v>SE</v>
      </c>
      <c r="F5" s="18" t="str">
        <f>[1]Janeiro!$I$9</f>
        <v>SE</v>
      </c>
      <c r="G5" s="18" t="str">
        <f>[1]Janeiro!$I$10</f>
        <v>S</v>
      </c>
      <c r="H5" s="18" t="str">
        <f>[1]Janeiro!$I$11</f>
        <v>SE</v>
      </c>
      <c r="I5" s="18" t="str">
        <f>[1]Janeiro!$I$12</f>
        <v>SE</v>
      </c>
      <c r="J5" s="18" t="str">
        <f>[1]Janeiro!$I$13</f>
        <v>L</v>
      </c>
      <c r="K5" s="18" t="str">
        <f>[1]Janeiro!$I$14</f>
        <v>NO</v>
      </c>
      <c r="L5" s="18" t="str">
        <f>[1]Janeiro!$I$15</f>
        <v>SE</v>
      </c>
      <c r="M5" s="18" t="str">
        <f>[1]Janeiro!$I$16</f>
        <v>SE</v>
      </c>
      <c r="N5" s="18" t="str">
        <f>[1]Janeiro!$I$17</f>
        <v>NO</v>
      </c>
      <c r="O5" s="18" t="str">
        <f>[1]Janeiro!$I$18</f>
        <v>SO</v>
      </c>
      <c r="P5" s="18" t="str">
        <f>[1]Janeiro!$I$19</f>
        <v>NE</v>
      </c>
      <c r="Q5" s="18" t="str">
        <f>[1]Janeiro!$I$20</f>
        <v>SE</v>
      </c>
      <c r="R5" s="18" t="str">
        <f>[1]Janeiro!$I$21</f>
        <v>NE</v>
      </c>
      <c r="S5" s="18" t="str">
        <f>[1]Janeiro!$I$22</f>
        <v>NE</v>
      </c>
      <c r="T5" s="18" t="str">
        <f>[1]Janeiro!$I$23</f>
        <v>SO</v>
      </c>
      <c r="U5" s="18" t="str">
        <f>[1]Janeiro!$I$24</f>
        <v>S</v>
      </c>
      <c r="V5" s="18" t="str">
        <f>[1]Janeiro!$I$25</f>
        <v>L</v>
      </c>
      <c r="W5" s="18" t="str">
        <f>[1]Janeiro!$I$26</f>
        <v>O</v>
      </c>
      <c r="X5" s="18" t="str">
        <f>[1]Janeiro!$I$27</f>
        <v>S</v>
      </c>
      <c r="Y5" s="18" t="str">
        <f>[1]Janeiro!$I$28</f>
        <v>NE</v>
      </c>
      <c r="Z5" s="18" t="str">
        <f>[1]Janeiro!$I$29</f>
        <v>SE</v>
      </c>
      <c r="AA5" s="18" t="str">
        <f>[1]Janeiro!$I$30</f>
        <v>SE</v>
      </c>
      <c r="AB5" s="18" t="str">
        <f>[1]Janeiro!$I$31</f>
        <v>O</v>
      </c>
      <c r="AC5" s="18" t="str">
        <f>[1]Janeiro!$I$32</f>
        <v>SO</v>
      </c>
      <c r="AD5" s="18" t="str">
        <f>[1]Janeiro!$I$33</f>
        <v>O</v>
      </c>
      <c r="AE5" s="18" t="str">
        <f>[1]Janeiro!$I$34</f>
        <v>O</v>
      </c>
      <c r="AF5" s="18" t="str">
        <f>[1]Janeiro!$I$35</f>
        <v>SE</v>
      </c>
      <c r="AG5" s="44" t="str">
        <f>[1]Janeiro!$I$36</f>
        <v>SE</v>
      </c>
      <c r="AH5" s="10"/>
    </row>
    <row r="6" spans="1:36" s="1" customFormat="1" ht="12.75" customHeight="1" x14ac:dyDescent="0.2">
      <c r="A6" s="15" t="s">
        <v>0</v>
      </c>
      <c r="B6" s="17" t="str">
        <f>[2]Janeiro!$I$5</f>
        <v>SO</v>
      </c>
      <c r="C6" s="17" t="str">
        <f>[2]Janeiro!$I$6</f>
        <v>SO</v>
      </c>
      <c r="D6" s="17" t="str">
        <f>[2]Janeiro!$I$7</f>
        <v>SO</v>
      </c>
      <c r="E6" s="17" t="str">
        <f>[2]Janeiro!$I$8</f>
        <v>SO</v>
      </c>
      <c r="F6" s="17" t="str">
        <f>[2]Janeiro!$I$9</f>
        <v>SO</v>
      </c>
      <c r="G6" s="17" t="str">
        <f>[2]Janeiro!$I$10</f>
        <v>SO</v>
      </c>
      <c r="H6" s="17" t="str">
        <f>[2]Janeiro!$I$11</f>
        <v>SO</v>
      </c>
      <c r="I6" s="17" t="str">
        <f>[2]Janeiro!$I$12</f>
        <v>SO</v>
      </c>
      <c r="J6" s="17" t="str">
        <f>[2]Janeiro!$I$13</f>
        <v>SO</v>
      </c>
      <c r="K6" s="17" t="str">
        <f>[2]Janeiro!$I$14</f>
        <v>SO</v>
      </c>
      <c r="L6" s="17" t="str">
        <f>[2]Janeiro!$I$15</f>
        <v>SO</v>
      </c>
      <c r="M6" s="17" t="str">
        <f>[2]Janeiro!$I$16</f>
        <v>SO</v>
      </c>
      <c r="N6" s="17" t="str">
        <f>[2]Janeiro!$I$17</f>
        <v>SO</v>
      </c>
      <c r="O6" s="17" t="str">
        <f>[2]Janeiro!$I$18</f>
        <v>SO</v>
      </c>
      <c r="P6" s="17" t="str">
        <f>[2]Janeiro!$I$19</f>
        <v>SO</v>
      </c>
      <c r="Q6" s="17" t="str">
        <f>[2]Janeiro!$I$20</f>
        <v>SO</v>
      </c>
      <c r="R6" s="17" t="str">
        <f>[2]Janeiro!$I$21</f>
        <v>SO</v>
      </c>
      <c r="S6" s="17" t="str">
        <f>[2]Janeiro!$I$22</f>
        <v>SO</v>
      </c>
      <c r="T6" s="19" t="str">
        <f>[2]Janeiro!$I$23</f>
        <v>SO</v>
      </c>
      <c r="U6" s="19" t="str">
        <f>[2]Janeiro!$I$24</f>
        <v>SO</v>
      </c>
      <c r="V6" s="19" t="str">
        <f>[2]Janeiro!$I$25</f>
        <v>SO</v>
      </c>
      <c r="W6" s="19" t="str">
        <f>[2]Janeiro!$I$26</f>
        <v>SO</v>
      </c>
      <c r="X6" s="19" t="str">
        <f>[2]Janeiro!$I$27</f>
        <v>SO</v>
      </c>
      <c r="Y6" s="19" t="str">
        <f>[2]Janeiro!$I$28</f>
        <v>SO</v>
      </c>
      <c r="Z6" s="19" t="str">
        <f>[2]Janeiro!$I$29</f>
        <v>SO</v>
      </c>
      <c r="AA6" s="19" t="str">
        <f>[2]Janeiro!$I$30</f>
        <v>SO</v>
      </c>
      <c r="AB6" s="19" t="str">
        <f>[2]Janeiro!$I$31</f>
        <v>SO</v>
      </c>
      <c r="AC6" s="19" t="str">
        <f>[2]Janeiro!$I$32</f>
        <v>SO</v>
      </c>
      <c r="AD6" s="19" t="str">
        <f>[2]Janeiro!$I$33</f>
        <v>SO</v>
      </c>
      <c r="AE6" s="19" t="str">
        <f>[2]Janeiro!$I$34</f>
        <v>SO</v>
      </c>
      <c r="AF6" s="19" t="str">
        <f>[2]Janeiro!$I$35</f>
        <v>SO</v>
      </c>
      <c r="AG6" s="44" t="str">
        <f>[2]Janeiro!$I$36</f>
        <v>SO</v>
      </c>
      <c r="AH6" s="2"/>
    </row>
    <row r="7" spans="1:36" ht="12" customHeight="1" x14ac:dyDescent="0.2">
      <c r="A7" s="15" t="s">
        <v>1</v>
      </c>
      <c r="B7" s="17" t="str">
        <f>[3]Janeiro!$I$5</f>
        <v>N</v>
      </c>
      <c r="C7" s="17" t="str">
        <f>[3]Janeiro!$I$6</f>
        <v>N</v>
      </c>
      <c r="D7" s="17" t="str">
        <f>[3]Janeiro!$I$7</f>
        <v>SE</v>
      </c>
      <c r="E7" s="17" t="str">
        <f>[3]Janeiro!$I$8</f>
        <v>NO</v>
      </c>
      <c r="F7" s="17" t="str">
        <f>[3]Janeiro!$I$9</f>
        <v>NE</v>
      </c>
      <c r="G7" s="17" t="str">
        <f>[3]Janeiro!$I$10</f>
        <v>SE</v>
      </c>
      <c r="H7" s="17" t="str">
        <f>[3]Janeiro!$I$11</f>
        <v>NO</v>
      </c>
      <c r="I7" s="17" t="str">
        <f>[3]Janeiro!$I$12</f>
        <v>SE</v>
      </c>
      <c r="J7" s="17" t="str">
        <f>[3]Janeiro!$I$13</f>
        <v>N</v>
      </c>
      <c r="K7" s="17" t="str">
        <f>[3]Janeiro!$I$14</f>
        <v>NO</v>
      </c>
      <c r="L7" s="17" t="str">
        <f>[3]Janeiro!$I$15</f>
        <v>NO</v>
      </c>
      <c r="M7" s="17" t="str">
        <f>[3]Janeiro!$I$16</f>
        <v>S</v>
      </c>
      <c r="N7" s="17" t="str">
        <f>[3]Janeiro!$I$17</f>
        <v>SO</v>
      </c>
      <c r="O7" s="17" t="str">
        <f>[3]Janeiro!$I$18</f>
        <v>NO</v>
      </c>
      <c r="P7" s="17" t="str">
        <f>[3]Janeiro!$I$19</f>
        <v>N</v>
      </c>
      <c r="Q7" s="17" t="str">
        <f>[3]Janeiro!$I$20</f>
        <v>NO</v>
      </c>
      <c r="R7" s="17" t="str">
        <f>[3]Janeiro!$I$21</f>
        <v>NO</v>
      </c>
      <c r="S7" s="17" t="str">
        <f>[3]Janeiro!$I$22</f>
        <v>N</v>
      </c>
      <c r="T7" s="19" t="str">
        <f>[3]Janeiro!$I$23</f>
        <v>NE</v>
      </c>
      <c r="U7" s="19" t="str">
        <f>[3]Janeiro!$I$24</f>
        <v>SE</v>
      </c>
      <c r="V7" s="19" t="str">
        <f>[3]Janeiro!$I$25</f>
        <v>SE</v>
      </c>
      <c r="W7" s="19" t="str">
        <f>[3]Janeiro!$I$26</f>
        <v>NO</v>
      </c>
      <c r="X7" s="19" t="str">
        <f>[3]Janeiro!$I$27</f>
        <v>NE</v>
      </c>
      <c r="Y7" s="19" t="str">
        <f>[3]Janeiro!$I$28</f>
        <v>N</v>
      </c>
      <c r="Z7" s="19" t="str">
        <f>[3]Janeiro!$I$29</f>
        <v>NO</v>
      </c>
      <c r="AA7" s="19" t="str">
        <f>[3]Janeiro!$I$30</f>
        <v>S</v>
      </c>
      <c r="AB7" s="19" t="str">
        <f>[3]Janeiro!$I$31</f>
        <v>S</v>
      </c>
      <c r="AC7" s="19" t="str">
        <f>[3]Janeiro!$I$32</f>
        <v>S</v>
      </c>
      <c r="AD7" s="19" t="str">
        <f>[3]Janeiro!$I$33</f>
        <v>L</v>
      </c>
      <c r="AE7" s="19" t="str">
        <f>[3]Janeiro!$I$34</f>
        <v>S</v>
      </c>
      <c r="AF7" s="19" t="str">
        <f>[3]Janeiro!$I$35</f>
        <v>SE</v>
      </c>
      <c r="AG7" s="44" t="str">
        <f>[3]Janeiro!$I$36</f>
        <v>NO</v>
      </c>
      <c r="AH7" s="2"/>
    </row>
    <row r="8" spans="1:36" ht="12" customHeight="1" x14ac:dyDescent="0.2">
      <c r="A8" s="15" t="s">
        <v>56</v>
      </c>
      <c r="B8" s="17" t="str">
        <f>[4]Janeiro!$I$5</f>
        <v>N</v>
      </c>
      <c r="C8" s="17" t="str">
        <f>[4]Janeiro!$I$6</f>
        <v>N</v>
      </c>
      <c r="D8" s="17" t="str">
        <f>[4]Janeiro!$I$7</f>
        <v>SO</v>
      </c>
      <c r="E8" s="17" t="str">
        <f>[4]Janeiro!$I$8</f>
        <v>NE</v>
      </c>
      <c r="F8" s="17" t="str">
        <f>[4]Janeiro!$I$9</f>
        <v>NO</v>
      </c>
      <c r="G8" s="17" t="str">
        <f>[4]Janeiro!$I$10</f>
        <v>SE</v>
      </c>
      <c r="H8" s="17" t="str">
        <f>[4]Janeiro!$I$11</f>
        <v>L</v>
      </c>
      <c r="I8" s="17" t="str">
        <f>[4]Janeiro!$I$12</f>
        <v>L</v>
      </c>
      <c r="J8" s="17" t="str">
        <f>[4]Janeiro!$I$13</f>
        <v>N</v>
      </c>
      <c r="K8" s="17" t="str">
        <f>[4]Janeiro!$I$14</f>
        <v>NE</v>
      </c>
      <c r="L8" s="17" t="str">
        <f>[4]Janeiro!$I$15</f>
        <v>N</v>
      </c>
      <c r="M8" s="17" t="str">
        <f>[4]Janeiro!$I$16</f>
        <v>L</v>
      </c>
      <c r="N8" s="17" t="str">
        <f>[4]Janeiro!$I$17</f>
        <v>SE</v>
      </c>
      <c r="O8" s="17" t="str">
        <f>[4]Janeiro!$I$18</f>
        <v>L</v>
      </c>
      <c r="P8" s="17" t="str">
        <f>[4]Janeiro!$I$19</f>
        <v>L</v>
      </c>
      <c r="Q8" s="17" t="str">
        <f>[4]Janeiro!$I$20</f>
        <v>O</v>
      </c>
      <c r="R8" s="17" t="str">
        <f>[4]Janeiro!$I$21</f>
        <v>N</v>
      </c>
      <c r="S8" s="17" t="str">
        <f>[4]Janeiro!$I$22</f>
        <v>NO</v>
      </c>
      <c r="T8" s="19" t="str">
        <f>[4]Janeiro!$I$23</f>
        <v>NE</v>
      </c>
      <c r="U8" s="19" t="str">
        <f>[4]Janeiro!$I$24</f>
        <v>L</v>
      </c>
      <c r="V8" s="19" t="str">
        <f>[4]Janeiro!$I$25</f>
        <v>L</v>
      </c>
      <c r="W8" s="19" t="str">
        <f>[4]Janeiro!$I$26</f>
        <v>NE</v>
      </c>
      <c r="X8" s="19" t="str">
        <f>[4]Janeiro!$I$27</f>
        <v>NE</v>
      </c>
      <c r="Y8" s="19" t="str">
        <f>[4]Janeiro!$I$28</f>
        <v>NE</v>
      </c>
      <c r="Z8" s="19" t="str">
        <f>[4]Janeiro!$I$29</f>
        <v>NE</v>
      </c>
      <c r="AA8" s="19" t="str">
        <f>[4]Janeiro!$I$30</f>
        <v>NO</v>
      </c>
      <c r="AB8" s="19" t="str">
        <f>[4]Janeiro!$I$31</f>
        <v>SO</v>
      </c>
      <c r="AC8" s="19" t="str">
        <f>[4]Janeiro!$I$32</f>
        <v>NE</v>
      </c>
      <c r="AD8" s="19" t="str">
        <f>[4]Janeiro!$I$33</f>
        <v>SE</v>
      </c>
      <c r="AE8" s="19" t="str">
        <f>[4]Janeiro!$I$34</f>
        <v>SE</v>
      </c>
      <c r="AF8" s="19" t="str">
        <f>[4]Janeiro!$I$35</f>
        <v>NE</v>
      </c>
      <c r="AG8" s="44" t="str">
        <f>[4]Janeiro!$I$36</f>
        <v>NE</v>
      </c>
      <c r="AH8" s="2"/>
    </row>
    <row r="9" spans="1:36" ht="13.5" customHeight="1" x14ac:dyDescent="0.2">
      <c r="A9" s="15" t="s">
        <v>48</v>
      </c>
      <c r="B9" s="20" t="str">
        <f>[5]Janeiro!$I$5</f>
        <v>NE</v>
      </c>
      <c r="C9" s="20" t="str">
        <f>[5]Janeiro!$I$6</f>
        <v>NE</v>
      </c>
      <c r="D9" s="20" t="str">
        <f>[5]Janeiro!$I$7</f>
        <v>NE</v>
      </c>
      <c r="E9" s="20" t="str">
        <f>[5]Janeiro!$I$8</f>
        <v>N</v>
      </c>
      <c r="F9" s="20" t="str">
        <f>[5]Janeiro!$I$9</f>
        <v>NE</v>
      </c>
      <c r="G9" s="20" t="str">
        <f>[5]Janeiro!$I$10</f>
        <v>NE</v>
      </c>
      <c r="H9" s="20" t="str">
        <f>[5]Janeiro!$I$11</f>
        <v>NE</v>
      </c>
      <c r="I9" s="20" t="str">
        <f>[5]Janeiro!$I$12</f>
        <v>NE</v>
      </c>
      <c r="J9" s="20" t="str">
        <f>[5]Janeiro!$I$13</f>
        <v>N</v>
      </c>
      <c r="K9" s="20" t="str">
        <f>[5]Janeiro!$I$14</f>
        <v>NE</v>
      </c>
      <c r="L9" s="20" t="str">
        <f>[5]Janeiro!$I$15</f>
        <v>NE</v>
      </c>
      <c r="M9" s="20" t="str">
        <f>[5]Janeiro!$I$16</f>
        <v>S</v>
      </c>
      <c r="N9" s="20" t="str">
        <f>[5]Janeiro!$I$17</f>
        <v>NE</v>
      </c>
      <c r="O9" s="20" t="str">
        <f>[5]Janeiro!$I$18</f>
        <v>NE</v>
      </c>
      <c r="P9" s="20" t="str">
        <f>[5]Janeiro!$I$19</f>
        <v>N</v>
      </c>
      <c r="Q9" s="20" t="str">
        <f>[5]Janeiro!$I$20</f>
        <v>NE</v>
      </c>
      <c r="R9" s="20" t="str">
        <f>[5]Janeiro!$I$21</f>
        <v>S</v>
      </c>
      <c r="S9" s="20" t="str">
        <f>[5]Janeiro!$I$22</f>
        <v>S</v>
      </c>
      <c r="T9" s="19" t="str">
        <f>[5]Janeiro!$I$23</f>
        <v>NE</v>
      </c>
      <c r="U9" s="19" t="str">
        <f>[5]Janeiro!$I$24</f>
        <v>NE</v>
      </c>
      <c r="V9" s="19" t="str">
        <f>[5]Janeiro!$I$25</f>
        <v>NE</v>
      </c>
      <c r="W9" s="19" t="str">
        <f>[5]Janeiro!$I$26</f>
        <v>NE</v>
      </c>
      <c r="X9" s="19" t="str">
        <f>[5]Janeiro!$I$27</f>
        <v>NE</v>
      </c>
      <c r="Y9" s="19" t="str">
        <f>[5]Janeiro!$I$28</f>
        <v>NE</v>
      </c>
      <c r="Z9" s="19" t="str">
        <f>[5]Janeiro!$I$29</f>
        <v>NO</v>
      </c>
      <c r="AA9" s="19" t="str">
        <f>[5]Janeiro!$I$30</f>
        <v>S</v>
      </c>
      <c r="AB9" s="19" t="str">
        <f>[5]Janeiro!$I$31</f>
        <v>SO</v>
      </c>
      <c r="AC9" s="19" t="str">
        <f>[5]Janeiro!$I$32</f>
        <v>SO</v>
      </c>
      <c r="AD9" s="19" t="str">
        <f>[5]Janeiro!$I$33</f>
        <v>N</v>
      </c>
      <c r="AE9" s="19" t="str">
        <f>[5]Janeiro!$I$34</f>
        <v>NE</v>
      </c>
      <c r="AF9" s="19" t="str">
        <f>[5]Janeiro!$I$35</f>
        <v>NE</v>
      </c>
      <c r="AG9" s="44" t="str">
        <f>[5]Janeiro!$I$36</f>
        <v>NE</v>
      </c>
      <c r="AH9" s="2"/>
    </row>
    <row r="10" spans="1:36" ht="13.5" customHeight="1" x14ac:dyDescent="0.2">
      <c r="A10" s="15" t="s">
        <v>2</v>
      </c>
      <c r="B10" s="20" t="str">
        <f>[6]Janeiro!$I$5</f>
        <v>N</v>
      </c>
      <c r="C10" s="20" t="str">
        <f>[6]Janeiro!$I$6</f>
        <v>N</v>
      </c>
      <c r="D10" s="20" t="str">
        <f>[6]Janeiro!$I$7</f>
        <v>N</v>
      </c>
      <c r="E10" s="20" t="str">
        <f>[6]Janeiro!$I$8</f>
        <v>L</v>
      </c>
      <c r="F10" s="20" t="str">
        <f>[6]Janeiro!$I$9</f>
        <v>NE</v>
      </c>
      <c r="G10" s="20" t="str">
        <f>[6]Janeiro!$I$10</f>
        <v>N</v>
      </c>
      <c r="H10" s="20" t="str">
        <f>[6]Janeiro!$I$11</f>
        <v>N</v>
      </c>
      <c r="I10" s="20" t="str">
        <f>[6]Janeiro!$I$12</f>
        <v>N</v>
      </c>
      <c r="J10" s="20" t="str">
        <f>[6]Janeiro!$I$13</f>
        <v>N</v>
      </c>
      <c r="K10" s="20" t="str">
        <f>[6]Janeiro!$I$14</f>
        <v>N</v>
      </c>
      <c r="L10" s="20" t="str">
        <f>[6]Janeiro!$I$15</f>
        <v>N</v>
      </c>
      <c r="M10" s="20" t="str">
        <f>[6]Janeiro!$I$16</f>
        <v>SE</v>
      </c>
      <c r="N10" s="20" t="str">
        <f>[6]Janeiro!$I$17</f>
        <v>N</v>
      </c>
      <c r="O10" s="20" t="str">
        <f>[6]Janeiro!$I$18</f>
        <v>N</v>
      </c>
      <c r="P10" s="20" t="str">
        <f>[6]Janeiro!$I$19</f>
        <v>N</v>
      </c>
      <c r="Q10" s="20" t="str">
        <f>[6]Janeiro!$I$20</f>
        <v>N</v>
      </c>
      <c r="R10" s="20" t="str">
        <f>[6]Janeiro!$I$21</f>
        <v>N</v>
      </c>
      <c r="S10" s="20" t="str">
        <f>[6]Janeiro!$I$22</f>
        <v>N</v>
      </c>
      <c r="T10" s="19" t="str">
        <f>[6]Janeiro!$I$23</f>
        <v>L</v>
      </c>
      <c r="U10" s="19" t="str">
        <f>[6]Janeiro!$I$24</f>
        <v>NE</v>
      </c>
      <c r="V10" s="20" t="str">
        <f>[6]Janeiro!$I$25</f>
        <v>N</v>
      </c>
      <c r="W10" s="19" t="str">
        <f>[6]Janeiro!$I$26</f>
        <v>N</v>
      </c>
      <c r="X10" s="19" t="str">
        <f>[6]Janeiro!$I$27</f>
        <v>N</v>
      </c>
      <c r="Y10" s="19" t="str">
        <f>[6]Janeiro!$I$28</f>
        <v>N</v>
      </c>
      <c r="Z10" s="19" t="str">
        <f>[6]Janeiro!$I$29</f>
        <v>N</v>
      </c>
      <c r="AA10" s="19" t="str">
        <f>[6]Janeiro!$I$30</f>
        <v>N</v>
      </c>
      <c r="AB10" s="19" t="str">
        <f>[6]Janeiro!$I$31</f>
        <v>N</v>
      </c>
      <c r="AC10" s="19" t="str">
        <f>[6]Janeiro!$I$32</f>
        <v>L</v>
      </c>
      <c r="AD10" s="19" t="str">
        <f>[6]Janeiro!$I$33</f>
        <v>L</v>
      </c>
      <c r="AE10" s="19" t="str">
        <f>[6]Janeiro!$I$34</f>
        <v>L</v>
      </c>
      <c r="AF10" s="19" t="str">
        <f>[6]Janeiro!$I$35</f>
        <v>L</v>
      </c>
      <c r="AG10" s="44" t="str">
        <f>[6]Janeiro!$I$36</f>
        <v>N</v>
      </c>
      <c r="AH10" s="2"/>
    </row>
    <row r="11" spans="1:36" ht="12.75" customHeight="1" x14ac:dyDescent="0.2">
      <c r="A11" s="15" t="s">
        <v>3</v>
      </c>
      <c r="B11" s="20" t="str">
        <f>[7]Janeiro!$I$5</f>
        <v>O</v>
      </c>
      <c r="C11" s="20" t="str">
        <f>[7]Janeiro!$I$6</f>
        <v>L</v>
      </c>
      <c r="D11" s="20" t="str">
        <f>[7]Janeiro!$I$7</f>
        <v>O</v>
      </c>
      <c r="E11" s="20" t="str">
        <f>[7]Janeiro!$I$8</f>
        <v>O</v>
      </c>
      <c r="F11" s="20" t="str">
        <f>[7]Janeiro!$I$9</f>
        <v>L</v>
      </c>
      <c r="G11" s="20" t="str">
        <f>[7]Janeiro!$I$10</f>
        <v>NO</v>
      </c>
      <c r="H11" s="20" t="str">
        <f>[7]Janeiro!$I$11</f>
        <v>L</v>
      </c>
      <c r="I11" s="20" t="str">
        <f>[7]Janeiro!$I$12</f>
        <v>NO</v>
      </c>
      <c r="J11" s="20" t="str">
        <f>[7]Janeiro!$I$13</f>
        <v>NO</v>
      </c>
      <c r="K11" s="20" t="str">
        <f>[7]Janeiro!$I$14</f>
        <v>O</v>
      </c>
      <c r="L11" s="20" t="str">
        <f>[7]Janeiro!$I$15</f>
        <v>L</v>
      </c>
      <c r="M11" s="20" t="str">
        <f>[7]Janeiro!$I$16</f>
        <v>O</v>
      </c>
      <c r="N11" s="20" t="str">
        <f>[7]Janeiro!$I$17</f>
        <v>O</v>
      </c>
      <c r="O11" s="20" t="str">
        <f>[7]Janeiro!$I$18</f>
        <v>NO</v>
      </c>
      <c r="P11" s="20" t="str">
        <f>[7]Janeiro!$I$19</f>
        <v>O</v>
      </c>
      <c r="Q11" s="20" t="str">
        <f>[7]Janeiro!$I$20</f>
        <v>O</v>
      </c>
      <c r="R11" s="20" t="str">
        <f>[7]Janeiro!$I$21</f>
        <v>N</v>
      </c>
      <c r="S11" s="20" t="str">
        <f>[7]Janeiro!$I$22</f>
        <v>NO</v>
      </c>
      <c r="T11" s="19" t="str">
        <f>[7]Janeiro!$I$23</f>
        <v>L</v>
      </c>
      <c r="U11" s="19" t="str">
        <f>[7]Janeiro!$I$24</f>
        <v>L</v>
      </c>
      <c r="V11" s="19" t="str">
        <f>[7]Janeiro!$I$25</f>
        <v>N</v>
      </c>
      <c r="W11" s="19" t="str">
        <f>[7]Janeiro!$I$26</f>
        <v>L</v>
      </c>
      <c r="X11" s="19" t="str">
        <f>[7]Janeiro!$I$27</f>
        <v>NO</v>
      </c>
      <c r="Y11" s="19" t="str">
        <f>[7]Janeiro!$I$28</f>
        <v>O</v>
      </c>
      <c r="Z11" s="19" t="str">
        <f>[7]Janeiro!$I$29</f>
        <v>SO</v>
      </c>
      <c r="AA11" s="19" t="str">
        <f>[7]Janeiro!$I$30</f>
        <v>O</v>
      </c>
      <c r="AB11" s="19" t="str">
        <f>[7]Janeiro!$I$31</f>
        <v>L</v>
      </c>
      <c r="AC11" s="19" t="str">
        <f>[7]Janeiro!$I$32</f>
        <v>L</v>
      </c>
      <c r="AD11" s="19" t="str">
        <f>[7]Janeiro!$I$33</f>
        <v>L</v>
      </c>
      <c r="AE11" s="19" t="str">
        <f>[7]Janeiro!$I$34</f>
        <v>L</v>
      </c>
      <c r="AF11" s="19" t="str">
        <f>[7]Janeiro!$I$35</f>
        <v>L</v>
      </c>
      <c r="AG11" s="44" t="str">
        <f>[7]Janeiro!$I$36</f>
        <v>L</v>
      </c>
      <c r="AH11" s="2" t="s">
        <v>54</v>
      </c>
    </row>
    <row r="12" spans="1:36" ht="13.5" customHeight="1" x14ac:dyDescent="0.2">
      <c r="A12" s="15" t="s">
        <v>4</v>
      </c>
      <c r="B12" s="20" t="str">
        <f>[8]Janeiro!$I$5</f>
        <v>O</v>
      </c>
      <c r="C12" s="20" t="str">
        <f>[8]Janeiro!$I$6</f>
        <v>*</v>
      </c>
      <c r="D12" s="20" t="str">
        <f>[8]Janeiro!$I$7</f>
        <v>O</v>
      </c>
      <c r="E12" s="20" t="str">
        <f>[8]Janeiro!$I$8</f>
        <v>*</v>
      </c>
      <c r="F12" s="20" t="str">
        <f>[8]Janeiro!$I$9</f>
        <v>*</v>
      </c>
      <c r="G12" s="20" t="str">
        <f>[8]Janeiro!$I$10</f>
        <v>*</v>
      </c>
      <c r="H12" s="20" t="str">
        <f>[8]Janeiro!$I$11</f>
        <v>*</v>
      </c>
      <c r="I12" s="20" t="str">
        <f>[8]Janeiro!$I$12</f>
        <v>*</v>
      </c>
      <c r="J12" s="20" t="str">
        <f>[8]Janeiro!$I$13</f>
        <v>*</v>
      </c>
      <c r="K12" s="20" t="str">
        <f>[8]Janeiro!$I$14</f>
        <v>*</v>
      </c>
      <c r="L12" s="20" t="str">
        <f>[8]Janeiro!$I$15</f>
        <v>SO</v>
      </c>
      <c r="M12" s="20" t="str">
        <f>[8]Janeiro!$I$16</f>
        <v>*</v>
      </c>
      <c r="N12" s="20" t="str">
        <f>[8]Janeiro!$I$17</f>
        <v>*</v>
      </c>
      <c r="O12" s="20" t="str">
        <f>[8]Janeiro!$I$18</f>
        <v>*</v>
      </c>
      <c r="P12" s="20" t="str">
        <f>[8]Janeiro!$I$19</f>
        <v>SE</v>
      </c>
      <c r="Q12" s="20" t="str">
        <f>[8]Janeiro!$I$20</f>
        <v>S</v>
      </c>
      <c r="R12" s="20" t="str">
        <f>[8]Janeiro!$I$21</f>
        <v>S</v>
      </c>
      <c r="S12" s="20" t="str">
        <f>[8]Janeiro!$I$22</f>
        <v>S</v>
      </c>
      <c r="T12" s="19" t="str">
        <f>[8]Janeiro!$I$23</f>
        <v>SO</v>
      </c>
      <c r="U12" s="19" t="str">
        <f>[8]Janeiro!$I$24</f>
        <v>NO</v>
      </c>
      <c r="V12" s="19" t="str">
        <f>[8]Janeiro!$I$25</f>
        <v>O</v>
      </c>
      <c r="W12" s="19" t="str">
        <f>[8]Janeiro!$I$26</f>
        <v>SO</v>
      </c>
      <c r="X12" s="19" t="str">
        <f>[8]Janeiro!$I$27</f>
        <v>S</v>
      </c>
      <c r="Y12" s="19" t="str">
        <f>[8]Janeiro!$I$28</f>
        <v>S</v>
      </c>
      <c r="Z12" s="19" t="str">
        <f>[8]Janeiro!$I$29</f>
        <v>S</v>
      </c>
      <c r="AA12" s="19" t="str">
        <f>[8]Janeiro!$I$30</f>
        <v>S</v>
      </c>
      <c r="AB12" s="19" t="str">
        <f>[8]Janeiro!$I$31</f>
        <v>O</v>
      </c>
      <c r="AC12" s="19" t="str">
        <f>[8]Janeiro!$I$32</f>
        <v>NO</v>
      </c>
      <c r="AD12" s="19" t="str">
        <f>[8]Janeiro!$I$33</f>
        <v>NO</v>
      </c>
      <c r="AE12" s="19" t="str">
        <f>[8]Janeiro!$I$34</f>
        <v>N</v>
      </c>
      <c r="AF12" s="19" t="str">
        <f>[8]Janeiro!$I$35</f>
        <v>O</v>
      </c>
      <c r="AG12" s="44" t="str">
        <f>[8]Janeiro!$I$36</f>
        <v>S</v>
      </c>
      <c r="AH12" s="2"/>
      <c r="AI12" s="23" t="s">
        <v>54</v>
      </c>
    </row>
    <row r="13" spans="1:36" ht="12" customHeight="1" x14ac:dyDescent="0.2">
      <c r="A13" s="15" t="s">
        <v>5</v>
      </c>
      <c r="B13" s="19" t="str">
        <f>[9]Janeiro!$I$5</f>
        <v>N</v>
      </c>
      <c r="C13" s="19" t="str">
        <f>[9]Janeiro!$I$6</f>
        <v>NE</v>
      </c>
      <c r="D13" s="19" t="str">
        <f>[9]Janeiro!$I$7</f>
        <v>L</v>
      </c>
      <c r="E13" s="19" t="str">
        <f>[9]Janeiro!$I$8</f>
        <v>NO</v>
      </c>
      <c r="F13" s="19" t="str">
        <f>[9]Janeiro!$I$9</f>
        <v>L</v>
      </c>
      <c r="G13" s="19" t="str">
        <f>[9]Janeiro!$I$10</f>
        <v>L</v>
      </c>
      <c r="H13" s="19" t="str">
        <f>[9]Janeiro!$I$11</f>
        <v>L</v>
      </c>
      <c r="I13" s="19" t="str">
        <f>[9]Janeiro!$I$12</f>
        <v>L</v>
      </c>
      <c r="J13" s="19" t="str">
        <f>[9]Janeiro!$I$13</f>
        <v>N</v>
      </c>
      <c r="K13" s="19" t="str">
        <f>[9]Janeiro!$I$14</f>
        <v>NO</v>
      </c>
      <c r="L13" s="19" t="str">
        <f>[9]Janeiro!$I$15</f>
        <v>O</v>
      </c>
      <c r="M13" s="19" t="str">
        <f>[9]Janeiro!$I$16</f>
        <v>O</v>
      </c>
      <c r="N13" s="19" t="str">
        <f>[9]Janeiro!$I$17</f>
        <v>SE</v>
      </c>
      <c r="O13" s="19" t="str">
        <f>[9]Janeiro!$I$18</f>
        <v>NO</v>
      </c>
      <c r="P13" s="19" t="str">
        <f>[9]Janeiro!$I$19</f>
        <v>NO</v>
      </c>
      <c r="Q13" s="19" t="str">
        <f>[9]Janeiro!$I$20</f>
        <v>NO</v>
      </c>
      <c r="R13" s="19" t="str">
        <f>[9]Janeiro!$I$21</f>
        <v>O</v>
      </c>
      <c r="S13" s="19" t="str">
        <f>[9]Janeiro!$I$22</f>
        <v>NO</v>
      </c>
      <c r="T13" s="19" t="str">
        <f>[9]Janeiro!$I$23</f>
        <v>L</v>
      </c>
      <c r="U13" s="19" t="str">
        <f>[9]Janeiro!$I$24</f>
        <v>L</v>
      </c>
      <c r="V13" s="19" t="str">
        <f>[9]Janeiro!$I$25</f>
        <v>L</v>
      </c>
      <c r="W13" s="19" t="str">
        <f>[9]Janeiro!$I$26</f>
        <v>L</v>
      </c>
      <c r="X13" s="19" t="str">
        <f>[9]Janeiro!$I$27</f>
        <v>NE</v>
      </c>
      <c r="Y13" s="19" t="str">
        <f>[9]Janeiro!$I$28</f>
        <v>N</v>
      </c>
      <c r="Z13" s="19" t="str">
        <f>[9]Janeiro!$I$29</f>
        <v>NO</v>
      </c>
      <c r="AA13" s="19" t="str">
        <f>[9]Janeiro!$I$30</f>
        <v>L</v>
      </c>
      <c r="AB13" s="19" t="str">
        <f>[9]Janeiro!$I$31</f>
        <v>SO</v>
      </c>
      <c r="AC13" s="19" t="str">
        <f>[9]Janeiro!$I$32</f>
        <v>NO</v>
      </c>
      <c r="AD13" s="19" t="str">
        <f>[9]Janeiro!$I$33</f>
        <v>SE</v>
      </c>
      <c r="AE13" s="19" t="str">
        <f>[9]Janeiro!$I$34</f>
        <v>L</v>
      </c>
      <c r="AF13" s="19" t="str">
        <f>[9]Janeiro!$I$35</f>
        <v>L</v>
      </c>
      <c r="AG13" s="44" t="str">
        <f>[9]Janeiro!$I$36</f>
        <v>L</v>
      </c>
      <c r="AH13" s="2" t="s">
        <v>54</v>
      </c>
    </row>
    <row r="14" spans="1:36" ht="12.75" customHeight="1" x14ac:dyDescent="0.2">
      <c r="A14" s="15" t="s">
        <v>50</v>
      </c>
      <c r="B14" s="19" t="str">
        <f>[10]Janeiro!$I$5</f>
        <v>NE</v>
      </c>
      <c r="C14" s="19" t="str">
        <f>[10]Janeiro!$I$6</f>
        <v>NE</v>
      </c>
      <c r="D14" s="19" t="str">
        <f>[10]Janeiro!$I$7</f>
        <v>NE</v>
      </c>
      <c r="E14" s="19" t="str">
        <f>[10]Janeiro!$I$8</f>
        <v>NE</v>
      </c>
      <c r="F14" s="19" t="str">
        <f>[10]Janeiro!$I$9</f>
        <v>NE</v>
      </c>
      <c r="G14" s="19" t="str">
        <f>[10]Janeiro!$I$10</f>
        <v>NE</v>
      </c>
      <c r="H14" s="19" t="str">
        <f>[10]Janeiro!$I$11</f>
        <v>L</v>
      </c>
      <c r="I14" s="19" t="str">
        <f>[10]Janeiro!$I$12</f>
        <v>NE</v>
      </c>
      <c r="J14" s="19" t="str">
        <f>[10]Janeiro!$I$13</f>
        <v>NE</v>
      </c>
      <c r="K14" s="19" t="str">
        <f>[10]Janeiro!$I$14</f>
        <v>NE</v>
      </c>
      <c r="L14" s="19" t="str">
        <f>[10]Janeiro!$I$15</f>
        <v>NE</v>
      </c>
      <c r="M14" s="19" t="str">
        <f>[10]Janeiro!$I$16</f>
        <v>O</v>
      </c>
      <c r="N14" s="19" t="str">
        <f>[10]Janeiro!$I$17</f>
        <v>NO</v>
      </c>
      <c r="O14" s="19" t="str">
        <f>[10]Janeiro!$I$18</f>
        <v>O</v>
      </c>
      <c r="P14" s="19" t="str">
        <f>[10]Janeiro!$I$19</f>
        <v>NO</v>
      </c>
      <c r="Q14" s="19" t="str">
        <f>[10]Janeiro!$I$20</f>
        <v>N</v>
      </c>
      <c r="R14" s="19" t="str">
        <f>[10]Janeiro!$I$21</f>
        <v>NE</v>
      </c>
      <c r="S14" s="19" t="str">
        <f>[10]Janeiro!$I$22</f>
        <v>N</v>
      </c>
      <c r="T14" s="19" t="str">
        <f>[10]Janeiro!$I$23</f>
        <v>NE</v>
      </c>
      <c r="U14" s="19" t="str">
        <f>[10]Janeiro!$I$24</f>
        <v>NE</v>
      </c>
      <c r="V14" s="19" t="str">
        <f>[10]Janeiro!$I$25</f>
        <v>N</v>
      </c>
      <c r="W14" s="19" t="str">
        <f>[10]Janeiro!$I$26</f>
        <v>NE</v>
      </c>
      <c r="X14" s="19" t="str">
        <f>[10]Janeiro!$I$27</f>
        <v>NO</v>
      </c>
      <c r="Y14" s="19" t="str">
        <f>[10]Janeiro!$I$28</f>
        <v>N</v>
      </c>
      <c r="Z14" s="19" t="str">
        <f>[10]Janeiro!$I$29</f>
        <v>NE</v>
      </c>
      <c r="AA14" s="19" t="str">
        <f>[10]Janeiro!$I$30</f>
        <v>NE</v>
      </c>
      <c r="AB14" s="19" t="str">
        <f>[10]Janeiro!$I$31</f>
        <v>NE</v>
      </c>
      <c r="AC14" s="19" t="str">
        <f>[10]Janeiro!$I$32</f>
        <v>L</v>
      </c>
      <c r="AD14" s="19" t="str">
        <f>[10]Janeiro!$I$33</f>
        <v>NE</v>
      </c>
      <c r="AE14" s="19" t="str">
        <f>[10]Janeiro!$I$34</f>
        <v>L</v>
      </c>
      <c r="AF14" s="19" t="str">
        <f>[10]Janeiro!$I$35</f>
        <v>NE</v>
      </c>
      <c r="AG14" s="44" t="str">
        <f>[10]Janeiro!$I$36</f>
        <v>NE</v>
      </c>
      <c r="AH14" s="2"/>
    </row>
    <row r="15" spans="1:36" ht="13.5" customHeight="1" x14ac:dyDescent="0.2">
      <c r="A15" s="15" t="s">
        <v>6</v>
      </c>
      <c r="B15" s="19" t="str">
        <f>[11]Janeiro!$I$5</f>
        <v>SE</v>
      </c>
      <c r="C15" s="19" t="str">
        <f>[11]Janeiro!$I$6</f>
        <v>SE</v>
      </c>
      <c r="D15" s="19" t="str">
        <f>[11]Janeiro!$I$7</f>
        <v>L</v>
      </c>
      <c r="E15" s="19" t="str">
        <f>[11]Janeiro!$I$8</f>
        <v>SE</v>
      </c>
      <c r="F15" s="19" t="str">
        <f>[11]Janeiro!$I$9</f>
        <v>S</v>
      </c>
      <c r="G15" s="19" t="str">
        <f>[11]Janeiro!$I$10</f>
        <v>L</v>
      </c>
      <c r="H15" s="19" t="str">
        <f>[11]Janeiro!$I$11</f>
        <v>SE</v>
      </c>
      <c r="I15" s="19" t="str">
        <f>[11]Janeiro!$I$12</f>
        <v>SE</v>
      </c>
      <c r="J15" s="19" t="str">
        <f>[11]Janeiro!$I$13</f>
        <v>NO</v>
      </c>
      <c r="K15" s="19" t="str">
        <f>[11]Janeiro!$I$14</f>
        <v>NO</v>
      </c>
      <c r="L15" s="19" t="str">
        <f>[11]Janeiro!$I$15</f>
        <v>NE</v>
      </c>
      <c r="M15" s="19" t="str">
        <f>[11]Janeiro!$I$16</f>
        <v>L</v>
      </c>
      <c r="N15" s="19" t="str">
        <f>[11]Janeiro!$I$17</f>
        <v>NO</v>
      </c>
      <c r="O15" s="19" t="str">
        <f>[11]Janeiro!$I$18</f>
        <v>NO</v>
      </c>
      <c r="P15" s="19" t="str">
        <f>[11]Janeiro!$I$19</f>
        <v>NO</v>
      </c>
      <c r="Q15" s="19" t="str">
        <f>[11]Janeiro!$I$20</f>
        <v>NO</v>
      </c>
      <c r="R15" s="19" t="str">
        <f>[11]Janeiro!$I$21</f>
        <v>NO</v>
      </c>
      <c r="S15" s="19" t="str">
        <f>[11]Janeiro!$I$22</f>
        <v>NO</v>
      </c>
      <c r="T15" s="19" t="str">
        <f>[11]Janeiro!$I$23</f>
        <v>NE</v>
      </c>
      <c r="U15" s="19" t="str">
        <f>[11]Janeiro!$I$24</f>
        <v>SE</v>
      </c>
      <c r="V15" s="19" t="str">
        <f>[11]Janeiro!$I$25</f>
        <v>SE</v>
      </c>
      <c r="W15" s="19" t="str">
        <f>[11]Janeiro!$I$26</f>
        <v>NO</v>
      </c>
      <c r="X15" s="19" t="str">
        <f>[11]Janeiro!$I$27</f>
        <v>NO</v>
      </c>
      <c r="Y15" s="19" t="str">
        <f>[11]Janeiro!$I$28</f>
        <v>N</v>
      </c>
      <c r="Z15" s="19" t="str">
        <f>[11]Janeiro!$I$29</f>
        <v>O</v>
      </c>
      <c r="AA15" s="19" t="str">
        <f>[11]Janeiro!$I$30</f>
        <v>S</v>
      </c>
      <c r="AB15" s="19" t="str">
        <f>[11]Janeiro!$I$31</f>
        <v>L</v>
      </c>
      <c r="AC15" s="19" t="str">
        <f>[11]Janeiro!$I$32</f>
        <v>SE</v>
      </c>
      <c r="AD15" s="19" t="str">
        <f>[11]Janeiro!$I$33</f>
        <v>SE</v>
      </c>
      <c r="AE15" s="19" t="str">
        <f>[11]Janeiro!$I$34</f>
        <v>SE</v>
      </c>
      <c r="AF15" s="19" t="str">
        <f>[11]Janeiro!$I$35</f>
        <v>L</v>
      </c>
      <c r="AG15" s="44" t="str">
        <f>[11]Janeiro!$I$36</f>
        <v>SE</v>
      </c>
      <c r="AH15" s="2"/>
    </row>
    <row r="16" spans="1:36" ht="13.5" customHeight="1" x14ac:dyDescent="0.2">
      <c r="A16" s="15" t="s">
        <v>7</v>
      </c>
      <c r="B16" s="20" t="str">
        <f>[12]Janeiro!$I$5</f>
        <v>N</v>
      </c>
      <c r="C16" s="20" t="str">
        <f>[12]Janeiro!$I$6</f>
        <v>N</v>
      </c>
      <c r="D16" s="20" t="str">
        <f>[12]Janeiro!$I$7</f>
        <v>N</v>
      </c>
      <c r="E16" s="20" t="str">
        <f>[12]Janeiro!$I$8</f>
        <v>N</v>
      </c>
      <c r="F16" s="20" t="str">
        <f>[12]Janeiro!$I$9</f>
        <v>N</v>
      </c>
      <c r="G16" s="20" t="str">
        <f>[12]Janeiro!$I$10</f>
        <v>N</v>
      </c>
      <c r="H16" s="20" t="str">
        <f>[12]Janeiro!$I$11</f>
        <v>N</v>
      </c>
      <c r="I16" s="20" t="str">
        <f>[12]Janeiro!$I$12</f>
        <v>N</v>
      </c>
      <c r="J16" s="20" t="str">
        <f>[12]Janeiro!$I$13</f>
        <v>N</v>
      </c>
      <c r="K16" s="20" t="str">
        <f>[12]Janeiro!$I$14</f>
        <v>N</v>
      </c>
      <c r="L16" s="20" t="str">
        <f>[12]Janeiro!$I$15</f>
        <v>N</v>
      </c>
      <c r="M16" s="20" t="str">
        <f>[12]Janeiro!$I$16</f>
        <v>N</v>
      </c>
      <c r="N16" s="20" t="str">
        <f>[12]Janeiro!$I$17</f>
        <v>N</v>
      </c>
      <c r="O16" s="20" t="str">
        <f>[12]Janeiro!$I$18</f>
        <v>N</v>
      </c>
      <c r="P16" s="20" t="str">
        <f>[12]Janeiro!$I$19</f>
        <v>N</v>
      </c>
      <c r="Q16" s="20" t="str">
        <f>[12]Janeiro!$I$20</f>
        <v>N</v>
      </c>
      <c r="R16" s="20" t="str">
        <f>[12]Janeiro!$I$21</f>
        <v>N</v>
      </c>
      <c r="S16" s="20" t="str">
        <f>[12]Janeiro!$I$22</f>
        <v>N</v>
      </c>
      <c r="T16" s="19" t="str">
        <f>[12]Janeiro!$I$23</f>
        <v>N</v>
      </c>
      <c r="U16" s="19" t="str">
        <f>[12]Janeiro!$I$24</f>
        <v>N</v>
      </c>
      <c r="V16" s="19" t="str">
        <f>[12]Janeiro!$I$25</f>
        <v>N</v>
      </c>
      <c r="W16" s="19" t="str">
        <f>[12]Janeiro!$I$26</f>
        <v>N</v>
      </c>
      <c r="X16" s="19" t="str">
        <f>[12]Janeiro!$I$27</f>
        <v>N</v>
      </c>
      <c r="Y16" s="19" t="str">
        <f>[12]Janeiro!$I$28</f>
        <v>N</v>
      </c>
      <c r="Z16" s="19" t="str">
        <f>[12]Janeiro!$I$29</f>
        <v>N</v>
      </c>
      <c r="AA16" s="19" t="str">
        <f>[12]Janeiro!$I$30</f>
        <v>N</v>
      </c>
      <c r="AB16" s="19" t="str">
        <f>[12]Janeiro!$I$31</f>
        <v>N</v>
      </c>
      <c r="AC16" s="19" t="str">
        <f>[12]Janeiro!$I$32</f>
        <v>N</v>
      </c>
      <c r="AD16" s="19" t="str">
        <f>[12]Janeiro!$I$33</f>
        <v>N</v>
      </c>
      <c r="AE16" s="19" t="str">
        <f>[12]Janeiro!$I$34</f>
        <v>N</v>
      </c>
      <c r="AF16" s="19" t="str">
        <f>[12]Janeiro!$I$35</f>
        <v>N</v>
      </c>
      <c r="AG16" s="44" t="str">
        <f>[12]Janeiro!$I$36</f>
        <v>N</v>
      </c>
      <c r="AH16" s="2"/>
      <c r="AJ16" s="23" t="s">
        <v>54</v>
      </c>
    </row>
    <row r="17" spans="1:38" ht="12.75" customHeight="1" x14ac:dyDescent="0.2">
      <c r="A17" s="15" t="s">
        <v>8</v>
      </c>
      <c r="B17" s="20" t="str">
        <f>[13]Janeiro!$I$5</f>
        <v>N</v>
      </c>
      <c r="C17" s="20" t="str">
        <f>[13]Janeiro!$I$6</f>
        <v>NE</v>
      </c>
      <c r="D17" s="20" t="str">
        <f>[13]Janeiro!$I$7</f>
        <v>N</v>
      </c>
      <c r="E17" s="20" t="str">
        <f>[13]Janeiro!$I$8</f>
        <v>N</v>
      </c>
      <c r="F17" s="20" t="str">
        <f>[13]Janeiro!$I$9</f>
        <v>N</v>
      </c>
      <c r="G17" s="20" t="str">
        <f>[13]Janeiro!$I$10</f>
        <v>N</v>
      </c>
      <c r="H17" s="20" t="str">
        <f>[13]Janeiro!$I$11</f>
        <v>N</v>
      </c>
      <c r="I17" s="20" t="str">
        <f>[13]Janeiro!$I$12</f>
        <v>NO</v>
      </c>
      <c r="J17" s="20" t="str">
        <f>[13]Janeiro!$I$13</f>
        <v>NE</v>
      </c>
      <c r="K17" s="20" t="str">
        <f>[13]Janeiro!$I$14</f>
        <v>N</v>
      </c>
      <c r="L17" s="20" t="str">
        <f>[13]Janeiro!$I$15</f>
        <v>S</v>
      </c>
      <c r="M17" s="20" t="str">
        <f>[13]Janeiro!$I$16</f>
        <v>L</v>
      </c>
      <c r="N17" s="20" t="str">
        <f>[13]Janeiro!$I$17</f>
        <v>NE</v>
      </c>
      <c r="O17" s="20" t="str">
        <f>[13]Janeiro!$I$18</f>
        <v>SE</v>
      </c>
      <c r="P17" s="20" t="str">
        <f>[13]Janeiro!$I$19</f>
        <v>N</v>
      </c>
      <c r="Q17" s="19" t="str">
        <f>[13]Janeiro!$I$20</f>
        <v>NE</v>
      </c>
      <c r="R17" s="19" t="str">
        <f>[13]Janeiro!$I$21</f>
        <v>NO</v>
      </c>
      <c r="S17" s="19" t="str">
        <f>[13]Janeiro!$I$22</f>
        <v>S</v>
      </c>
      <c r="T17" s="19" t="str">
        <f>[13]Janeiro!$I$23</f>
        <v>L</v>
      </c>
      <c r="U17" s="19" t="str">
        <f>[13]Janeiro!$I$24</f>
        <v>L</v>
      </c>
      <c r="V17" s="19" t="str">
        <f>[13]Janeiro!$I$25</f>
        <v>L</v>
      </c>
      <c r="W17" s="19" t="str">
        <f>[13]Janeiro!$I$26</f>
        <v>NE</v>
      </c>
      <c r="X17" s="19" t="str">
        <f>[13]Janeiro!$I$27</f>
        <v>NE</v>
      </c>
      <c r="Y17" s="19" t="str">
        <f>[13]Janeiro!$I$28</f>
        <v>NE</v>
      </c>
      <c r="Z17" s="19" t="str">
        <f>[13]Janeiro!$I$29</f>
        <v>O</v>
      </c>
      <c r="AA17" s="19" t="str">
        <f>[13]Janeiro!$I$30</f>
        <v>NE</v>
      </c>
      <c r="AB17" s="19" t="str">
        <f>[13]Janeiro!$I$31</f>
        <v>S</v>
      </c>
      <c r="AC17" s="19" t="str">
        <f>[13]Janeiro!$I$32</f>
        <v>S</v>
      </c>
      <c r="AD17" s="19" t="str">
        <f>[13]Janeiro!$I$33</f>
        <v>NE</v>
      </c>
      <c r="AE17" s="19" t="str">
        <f>[13]Janeiro!$I$34</f>
        <v>NE</v>
      </c>
      <c r="AF17" s="19" t="str">
        <f>[13]Janeiro!$I$35</f>
        <v>NE</v>
      </c>
      <c r="AG17" s="44" t="str">
        <f>[13]Janeiro!$I$36</f>
        <v>NE</v>
      </c>
      <c r="AH17" s="2"/>
      <c r="AJ17" s="23" t="s">
        <v>54</v>
      </c>
    </row>
    <row r="18" spans="1:38" ht="13.5" customHeight="1" x14ac:dyDescent="0.2">
      <c r="A18" s="15" t="s">
        <v>9</v>
      </c>
      <c r="B18" s="20" t="str">
        <f>[14]Janeiro!$I$5</f>
        <v>N</v>
      </c>
      <c r="C18" s="20" t="str">
        <f>[14]Janeiro!$I$6</f>
        <v>N</v>
      </c>
      <c r="D18" s="20" t="str">
        <f>[14]Janeiro!$I$7</f>
        <v>NE</v>
      </c>
      <c r="E18" s="20" t="str">
        <f>[14]Janeiro!$I$8</f>
        <v>NE</v>
      </c>
      <c r="F18" s="20" t="str">
        <f>[14]Janeiro!$I$9</f>
        <v>N</v>
      </c>
      <c r="G18" s="20" t="str">
        <f>[14]Janeiro!$I$10</f>
        <v>SE</v>
      </c>
      <c r="H18" s="20" t="str">
        <f>[14]Janeiro!$I$11</f>
        <v>NE</v>
      </c>
      <c r="I18" s="20" t="str">
        <f>[14]Janeiro!$I$12</f>
        <v>N</v>
      </c>
      <c r="J18" s="20" t="str">
        <f>[14]Janeiro!$I$13</f>
        <v>N</v>
      </c>
      <c r="K18" s="20" t="str">
        <f>[14]Janeiro!$I$14</f>
        <v>NE</v>
      </c>
      <c r="L18" s="20" t="str">
        <f>[14]Janeiro!$I$15</f>
        <v>NE</v>
      </c>
      <c r="M18" s="20" t="str">
        <f>[14]Janeiro!$I$16</f>
        <v>S</v>
      </c>
      <c r="N18" s="20" t="str">
        <f>[14]Janeiro!$I$17</f>
        <v>SE</v>
      </c>
      <c r="O18" s="20" t="str">
        <f>[14]Janeiro!$I$18</f>
        <v>SE</v>
      </c>
      <c r="P18" s="20" t="str">
        <f>[14]Janeiro!$I$19</f>
        <v>NE</v>
      </c>
      <c r="Q18" s="20" t="str">
        <f>[14]Janeiro!$I$20</f>
        <v>NO</v>
      </c>
      <c r="R18" s="20" t="str">
        <f>[14]Janeiro!$I$21</f>
        <v>O</v>
      </c>
      <c r="S18" s="20" t="str">
        <f>[14]Janeiro!$I$22</f>
        <v>NE</v>
      </c>
      <c r="T18" s="19" t="str">
        <f>[14]Janeiro!$I$23</f>
        <v>NE</v>
      </c>
      <c r="U18" s="19" t="str">
        <f>[14]Janeiro!$I$24</f>
        <v>NE</v>
      </c>
      <c r="V18" s="19" t="str">
        <f>[14]Janeiro!$I$25</f>
        <v>L</v>
      </c>
      <c r="W18" s="19" t="str">
        <f>[14]Janeiro!$I$26</f>
        <v>L</v>
      </c>
      <c r="X18" s="19" t="str">
        <f>[14]Janeiro!$I$27</f>
        <v>NE</v>
      </c>
      <c r="Y18" s="19" t="str">
        <f>[14]Janeiro!$I$28</f>
        <v>N</v>
      </c>
      <c r="Z18" s="19" t="str">
        <f>[14]Janeiro!$I$29</f>
        <v>NE</v>
      </c>
      <c r="AA18" s="19" t="str">
        <f>[14]Janeiro!$I$30</f>
        <v>O</v>
      </c>
      <c r="AB18" s="19" t="str">
        <f>[14]Janeiro!$I$31</f>
        <v>S</v>
      </c>
      <c r="AC18" s="19" t="str">
        <f>[14]Janeiro!$I$32</f>
        <v>NE</v>
      </c>
      <c r="AD18" s="19" t="str">
        <f>[14]Janeiro!$I$33</f>
        <v>NE</v>
      </c>
      <c r="AE18" s="19" t="str">
        <f>[14]Janeiro!$I$34</f>
        <v>NE</v>
      </c>
      <c r="AF18" s="19" t="str">
        <f>[14]Janeiro!$I$35</f>
        <v>L</v>
      </c>
      <c r="AG18" s="44" t="str">
        <f>[14]Janeiro!$I$36</f>
        <v>NE</v>
      </c>
      <c r="AH18" s="2"/>
    </row>
    <row r="19" spans="1:38" ht="12.75" customHeight="1" x14ac:dyDescent="0.2">
      <c r="A19" s="15" t="s">
        <v>49</v>
      </c>
      <c r="B19" s="20" t="str">
        <f>[15]Janeiro!$I$5</f>
        <v>N</v>
      </c>
      <c r="C19" s="20" t="str">
        <f>[15]Janeiro!$I$6</f>
        <v>L</v>
      </c>
      <c r="D19" s="20" t="str">
        <f>[15]Janeiro!$I$7</f>
        <v>N</v>
      </c>
      <c r="E19" s="20" t="str">
        <f>[15]Janeiro!$I$8</f>
        <v>N</v>
      </c>
      <c r="F19" s="20" t="str">
        <f>[15]Janeiro!$I$9</f>
        <v>N</v>
      </c>
      <c r="G19" s="20" t="str">
        <f>[15]Janeiro!$I$10</f>
        <v>N</v>
      </c>
      <c r="H19" s="20" t="str">
        <f>[15]Janeiro!$I$11</f>
        <v>N</v>
      </c>
      <c r="I19" s="20" t="str">
        <f>[15]Janeiro!$I$12</f>
        <v>N</v>
      </c>
      <c r="J19" s="20" t="str">
        <f>[15]Janeiro!$I$13</f>
        <v>N</v>
      </c>
      <c r="K19" s="20" t="str">
        <f>[15]Janeiro!$I$14</f>
        <v>N</v>
      </c>
      <c r="L19" s="20" t="str">
        <f>[15]Janeiro!$I$15</f>
        <v>NO</v>
      </c>
      <c r="M19" s="20" t="str">
        <f>[15]Janeiro!$I$16</f>
        <v>L</v>
      </c>
      <c r="N19" s="20" t="str">
        <f>[15]Janeiro!$I$17</f>
        <v>NE</v>
      </c>
      <c r="O19" s="20" t="str">
        <f>[15]Janeiro!$I$18</f>
        <v>L</v>
      </c>
      <c r="P19" s="20" t="str">
        <f>[15]Janeiro!$I$19</f>
        <v>N</v>
      </c>
      <c r="Q19" s="20" t="str">
        <f>[15]Janeiro!$I$20</f>
        <v>SE</v>
      </c>
      <c r="R19" s="20" t="str">
        <f>[15]Janeiro!$I$21</f>
        <v>SO</v>
      </c>
      <c r="S19" s="20" t="str">
        <f>[15]Janeiro!$I$22</f>
        <v>S</v>
      </c>
      <c r="T19" s="19" t="str">
        <f>[15]Janeiro!$I$23</f>
        <v>S</v>
      </c>
      <c r="U19" s="19" t="str">
        <f>[15]Janeiro!$I$24</f>
        <v>L</v>
      </c>
      <c r="V19" s="19" t="str">
        <f>[15]Janeiro!$I$25</f>
        <v>NE</v>
      </c>
      <c r="W19" s="19" t="str">
        <f>[15]Janeiro!$I$26</f>
        <v>N</v>
      </c>
      <c r="X19" s="19" t="str">
        <f>[15]Janeiro!$I$27</f>
        <v>N</v>
      </c>
      <c r="Y19" s="19" t="str">
        <f>[15]Janeiro!$I$28</f>
        <v>N</v>
      </c>
      <c r="Z19" s="19" t="str">
        <f>[15]Janeiro!$I$29</f>
        <v>SE</v>
      </c>
      <c r="AA19" s="19" t="str">
        <f>[15]Janeiro!$I$30</f>
        <v>S</v>
      </c>
      <c r="AB19" s="19" t="str">
        <f>[15]Janeiro!$I$31</f>
        <v>SO</v>
      </c>
      <c r="AC19" s="19" t="str">
        <f>[15]Janeiro!$I$32</f>
        <v>S</v>
      </c>
      <c r="AD19" s="19" t="str">
        <f>[15]Janeiro!$I$33</f>
        <v>L</v>
      </c>
      <c r="AE19" s="19" t="str">
        <f>[15]Janeiro!$I$34</f>
        <v>NE</v>
      </c>
      <c r="AF19" s="19" t="str">
        <f>[15]Janeiro!$I$35</f>
        <v>L</v>
      </c>
      <c r="AG19" s="44" t="str">
        <f>[15]Janeiro!$I$36</f>
        <v>N</v>
      </c>
      <c r="AH19" s="2"/>
    </row>
    <row r="20" spans="1:38" ht="12.75" customHeight="1" x14ac:dyDescent="0.2">
      <c r="A20" s="15" t="s">
        <v>10</v>
      </c>
      <c r="B20" s="17" t="str">
        <f>[16]Janeiro!$I$5</f>
        <v>S</v>
      </c>
      <c r="C20" s="17" t="str">
        <f>[16]Janeiro!$I$6</f>
        <v>SO</v>
      </c>
      <c r="D20" s="17" t="str">
        <f>[16]Janeiro!$I$7</f>
        <v>S</v>
      </c>
      <c r="E20" s="17" t="str">
        <f>[16]Janeiro!$I$8</f>
        <v>SO</v>
      </c>
      <c r="F20" s="17" t="str">
        <f>[16]Janeiro!$I$9</f>
        <v>SO</v>
      </c>
      <c r="G20" s="17" t="str">
        <f>[16]Janeiro!$I$10</f>
        <v>L</v>
      </c>
      <c r="H20" s="17" t="str">
        <f>[16]Janeiro!$I$11</f>
        <v>SO</v>
      </c>
      <c r="I20" s="17" t="str">
        <f>[16]Janeiro!$I$12</f>
        <v>SO</v>
      </c>
      <c r="J20" s="17" t="str">
        <f>[16]Janeiro!$I$13</f>
        <v>SO</v>
      </c>
      <c r="K20" s="17" t="str">
        <f>[16]Janeiro!$I$14</f>
        <v>SO</v>
      </c>
      <c r="L20" s="17" t="str">
        <f>[16]Janeiro!$I$15</f>
        <v>NO</v>
      </c>
      <c r="M20" s="17" t="str">
        <f>[16]Janeiro!$I$16</f>
        <v>L</v>
      </c>
      <c r="N20" s="17" t="str">
        <f>[16]Janeiro!$I$17</f>
        <v>NO</v>
      </c>
      <c r="O20" s="17" t="str">
        <f>[16]Janeiro!$I$18</f>
        <v>NO</v>
      </c>
      <c r="P20" s="17" t="str">
        <f>[16]Janeiro!$I$19</f>
        <v>SO</v>
      </c>
      <c r="Q20" s="17" t="str">
        <f>[16]Janeiro!$I$20</f>
        <v>S</v>
      </c>
      <c r="R20" s="17" t="str">
        <f>[16]Janeiro!$I$21</f>
        <v>L</v>
      </c>
      <c r="S20" s="17" t="str">
        <f>[16]Janeiro!$I$22</f>
        <v>N</v>
      </c>
      <c r="T20" s="19" t="str">
        <f>[16]Janeiro!$I$23</f>
        <v>O</v>
      </c>
      <c r="U20" s="19" t="str">
        <f>[16]Janeiro!$I$24</f>
        <v>O</v>
      </c>
      <c r="V20" s="19" t="str">
        <f>[16]Janeiro!$I$25</f>
        <v>O</v>
      </c>
      <c r="W20" s="19" t="str">
        <f>[16]Janeiro!$I$26</f>
        <v>SO</v>
      </c>
      <c r="X20" s="19" t="str">
        <f>[16]Janeiro!$I$27</f>
        <v>NO</v>
      </c>
      <c r="Y20" s="19" t="str">
        <f>[16]Janeiro!$I$28</f>
        <v>S</v>
      </c>
      <c r="Z20" s="19" t="str">
        <f>[16]Janeiro!$I$29</f>
        <v>SO</v>
      </c>
      <c r="AA20" s="19" t="str">
        <f>[16]Janeiro!$I$30</f>
        <v>S</v>
      </c>
      <c r="AB20" s="19" t="str">
        <f>[16]Janeiro!$I$31</f>
        <v>NE</v>
      </c>
      <c r="AC20" s="19" t="str">
        <f>[16]Janeiro!$I$32</f>
        <v>O</v>
      </c>
      <c r="AD20" s="19" t="str">
        <f>[16]Janeiro!$I$33</f>
        <v>O</v>
      </c>
      <c r="AE20" s="19" t="str">
        <f>[16]Janeiro!$I$34</f>
        <v>SO</v>
      </c>
      <c r="AF20" s="19" t="str">
        <f>[16]Janeiro!$I$35</f>
        <v>O</v>
      </c>
      <c r="AG20" s="44" t="str">
        <f>[16]Janeiro!$I$36</f>
        <v>SO</v>
      </c>
      <c r="AH20" s="2"/>
    </row>
    <row r="21" spans="1:38" ht="13.5" customHeight="1" x14ac:dyDescent="0.2">
      <c r="A21" s="15" t="s">
        <v>11</v>
      </c>
      <c r="B21" s="20" t="str">
        <f>[17]Janeiro!$I$5</f>
        <v>NE</v>
      </c>
      <c r="C21" s="20" t="str">
        <f>[17]Janeiro!$I$6</f>
        <v>NE</v>
      </c>
      <c r="D21" s="20" t="str">
        <f>[17]Janeiro!$I$7</f>
        <v>NE</v>
      </c>
      <c r="E21" s="20" t="str">
        <f>[17]Janeiro!$I$8</f>
        <v>L</v>
      </c>
      <c r="F21" s="20" t="str">
        <f>[17]Janeiro!$I$9</f>
        <v>L</v>
      </c>
      <c r="G21" s="20" t="str">
        <f>[17]Janeiro!$I$10</f>
        <v>NE</v>
      </c>
      <c r="H21" s="20" t="str">
        <f>[17]Janeiro!$I$11</f>
        <v>NE</v>
      </c>
      <c r="I21" s="20" t="str">
        <f>[17]Janeiro!$I$12</f>
        <v>NE</v>
      </c>
      <c r="J21" s="20" t="str">
        <f>[17]Janeiro!$I$13</f>
        <v>L</v>
      </c>
      <c r="K21" s="20" t="str">
        <f>[17]Janeiro!$I$14</f>
        <v>L</v>
      </c>
      <c r="L21" s="20" t="str">
        <f>[17]Janeiro!$I$15</f>
        <v>NE</v>
      </c>
      <c r="M21" s="20" t="str">
        <f>[17]Janeiro!$I$16</f>
        <v>NE</v>
      </c>
      <c r="N21" s="20" t="str">
        <f>[17]Janeiro!$I$17</f>
        <v>SO</v>
      </c>
      <c r="O21" s="20" t="str">
        <f>[17]Janeiro!$I$18</f>
        <v>NE</v>
      </c>
      <c r="P21" s="20" t="str">
        <f>[17]Janeiro!$I$19</f>
        <v>SE</v>
      </c>
      <c r="Q21" s="20" t="str">
        <f>[17]Janeiro!$I$20</f>
        <v>NE</v>
      </c>
      <c r="R21" s="20" t="str">
        <f>[17]Janeiro!$I$21</f>
        <v>NE</v>
      </c>
      <c r="S21" s="20" t="str">
        <f>[17]Janeiro!$I$22</f>
        <v>NE</v>
      </c>
      <c r="T21" s="19" t="str">
        <f>[17]Janeiro!$I$23</f>
        <v>SO</v>
      </c>
      <c r="U21" s="19" t="str">
        <f>[17]Janeiro!$I$24</f>
        <v>SO</v>
      </c>
      <c r="V21" s="19" t="str">
        <f>[17]Janeiro!$I$25</f>
        <v>SO</v>
      </c>
      <c r="W21" s="19" t="str">
        <f>[17]Janeiro!$I$26</f>
        <v>NE</v>
      </c>
      <c r="X21" s="19" t="str">
        <f>[17]Janeiro!$I$27</f>
        <v>SO</v>
      </c>
      <c r="Y21" s="19" t="str">
        <f>[17]Janeiro!$I$28</f>
        <v>NE</v>
      </c>
      <c r="Z21" s="19" t="str">
        <f>[17]Janeiro!$I$29</f>
        <v>NE</v>
      </c>
      <c r="AA21" s="19" t="str">
        <f>[17]Janeiro!$I$30</f>
        <v>O</v>
      </c>
      <c r="AB21" s="19" t="str">
        <f>[17]Janeiro!$I$31</f>
        <v>NO</v>
      </c>
      <c r="AC21" s="19" t="str">
        <f>[17]Janeiro!$I$32</f>
        <v>NE</v>
      </c>
      <c r="AD21" s="19" t="str">
        <f>[17]Janeiro!$I$33</f>
        <v>SO</v>
      </c>
      <c r="AE21" s="19" t="str">
        <f>[17]Janeiro!$I$34</f>
        <v>SO</v>
      </c>
      <c r="AF21" s="19" t="str">
        <f>[17]Janeiro!$I$35</f>
        <v>SO</v>
      </c>
      <c r="AG21" s="44" t="str">
        <f>[17]Janeiro!$I$36</f>
        <v>NE</v>
      </c>
      <c r="AH21" s="2"/>
    </row>
    <row r="22" spans="1:38" ht="13.5" customHeight="1" x14ac:dyDescent="0.2">
      <c r="A22" s="15" t="s">
        <v>12</v>
      </c>
      <c r="B22" s="20" t="str">
        <f>[18]Janeiro!$I$5</f>
        <v>N</v>
      </c>
      <c r="C22" s="20" t="str">
        <f>[18]Janeiro!$I$6</f>
        <v>N</v>
      </c>
      <c r="D22" s="20" t="str">
        <f>[18]Janeiro!$I$7</f>
        <v>SE</v>
      </c>
      <c r="E22" s="20" t="str">
        <f>[18]Janeiro!$I$8</f>
        <v>N</v>
      </c>
      <c r="F22" s="20" t="str">
        <f>[18]Janeiro!$I$9</f>
        <v>NE</v>
      </c>
      <c r="G22" s="20" t="str">
        <f>[18]Janeiro!$I$10</f>
        <v>O</v>
      </c>
      <c r="H22" s="20" t="str">
        <f>[18]Janeiro!$I$11</f>
        <v>N</v>
      </c>
      <c r="I22" s="20" t="str">
        <f>[18]Janeiro!$I$12</f>
        <v>N</v>
      </c>
      <c r="J22" s="20" t="str">
        <f>[18]Janeiro!$I$13</f>
        <v>N</v>
      </c>
      <c r="K22" s="20" t="str">
        <f>[18]Janeiro!$I$14</f>
        <v>N</v>
      </c>
      <c r="L22" s="20" t="str">
        <f>[18]Janeiro!$I$15</f>
        <v>N</v>
      </c>
      <c r="M22" s="20" t="str">
        <f>[18]Janeiro!$I$16</f>
        <v>S</v>
      </c>
      <c r="N22" s="20" t="str">
        <f>[18]Janeiro!$I$17</f>
        <v>S</v>
      </c>
      <c r="O22" s="20" t="str">
        <f>[18]Janeiro!$I$18</f>
        <v>N</v>
      </c>
      <c r="P22" s="20" t="str">
        <f>[18]Janeiro!$I$19</f>
        <v>N</v>
      </c>
      <c r="Q22" s="20" t="str">
        <f>[18]Janeiro!$I$20</f>
        <v>O</v>
      </c>
      <c r="R22" s="20" t="str">
        <f>[18]Janeiro!$I$21</f>
        <v>S</v>
      </c>
      <c r="S22" s="20" t="str">
        <f>[18]Janeiro!$I$22</f>
        <v>SE</v>
      </c>
      <c r="T22" s="20" t="str">
        <f>[18]Janeiro!$I$23</f>
        <v>NE</v>
      </c>
      <c r="U22" s="20" t="str">
        <f>[18]Janeiro!$I$24</f>
        <v>NE</v>
      </c>
      <c r="V22" s="20" t="str">
        <f>[18]Janeiro!$I$25</f>
        <v>N</v>
      </c>
      <c r="W22" s="20" t="str">
        <f>[18]Janeiro!$I$26</f>
        <v>S</v>
      </c>
      <c r="X22" s="20" t="str">
        <f>[18]Janeiro!$I$27</f>
        <v>NE</v>
      </c>
      <c r="Y22" s="20" t="str">
        <f>[18]Janeiro!$I$28</f>
        <v>NE</v>
      </c>
      <c r="Z22" s="20" t="str">
        <f>[18]Janeiro!$I$29</f>
        <v>O</v>
      </c>
      <c r="AA22" s="20" t="str">
        <f>[18]Janeiro!$I$30</f>
        <v>S</v>
      </c>
      <c r="AB22" s="20" t="str">
        <f>[18]Janeiro!$I$31</f>
        <v>S</v>
      </c>
      <c r="AC22" s="20" t="str">
        <f>[18]Janeiro!$I$32</f>
        <v>S</v>
      </c>
      <c r="AD22" s="20" t="str">
        <f>[18]Janeiro!$I$33</f>
        <v>O</v>
      </c>
      <c r="AE22" s="20" t="str">
        <f>[18]Janeiro!$I$34</f>
        <v>S</v>
      </c>
      <c r="AF22" s="20" t="str">
        <f>[18]Janeiro!$I$35</f>
        <v>NE</v>
      </c>
      <c r="AG22" s="44" t="str">
        <f>[18]Janeiro!$I$36</f>
        <v>N</v>
      </c>
      <c r="AH22" s="2"/>
      <c r="AL22" s="23" t="s">
        <v>54</v>
      </c>
    </row>
    <row r="23" spans="1:38" ht="13.5" customHeight="1" x14ac:dyDescent="0.2">
      <c r="A23" s="15" t="s">
        <v>13</v>
      </c>
      <c r="B23" s="19" t="str">
        <f>[19]Janeiro!$I$5</f>
        <v>N</v>
      </c>
      <c r="C23" s="19" t="str">
        <f>[19]Janeiro!$I$6</f>
        <v>NO</v>
      </c>
      <c r="D23" s="19" t="str">
        <f>[19]Janeiro!$I$7</f>
        <v>NO</v>
      </c>
      <c r="E23" s="19" t="str">
        <f>[19]Janeiro!$I$8</f>
        <v>N</v>
      </c>
      <c r="F23" s="19" t="str">
        <f>[19]Janeiro!$I$9</f>
        <v>N</v>
      </c>
      <c r="G23" s="19" t="str">
        <f>[19]Janeiro!$I$10</f>
        <v>N</v>
      </c>
      <c r="H23" s="19" t="str">
        <f>[19]Janeiro!$I$11</f>
        <v>N</v>
      </c>
      <c r="I23" s="19" t="str">
        <f>[19]Janeiro!$I$12</f>
        <v>NO</v>
      </c>
      <c r="J23" s="19" t="str">
        <f>[19]Janeiro!$I$13</f>
        <v>NO</v>
      </c>
      <c r="K23" s="19" t="str">
        <f>[19]Janeiro!$I$14</f>
        <v>NO</v>
      </c>
      <c r="L23" s="19" t="str">
        <f>[19]Janeiro!$I$15</f>
        <v>NO</v>
      </c>
      <c r="M23" s="19" t="str">
        <f>[19]Janeiro!$I$16</f>
        <v>SO</v>
      </c>
      <c r="N23" s="19" t="str">
        <f>[19]Janeiro!$I$17</f>
        <v>O</v>
      </c>
      <c r="O23" s="19" t="str">
        <f>[19]Janeiro!$I$18</f>
        <v>NO</v>
      </c>
      <c r="P23" s="19" t="str">
        <f>[19]Janeiro!$I$19</f>
        <v>N</v>
      </c>
      <c r="Q23" s="19" t="str">
        <f>[19]Janeiro!$I$20</f>
        <v>NO</v>
      </c>
      <c r="R23" s="19" t="str">
        <f>[19]Janeiro!$I$21</f>
        <v>N</v>
      </c>
      <c r="S23" s="19" t="str">
        <f>[19]Janeiro!$I$22</f>
        <v>NO</v>
      </c>
      <c r="T23" s="19" t="str">
        <f>[19]Janeiro!$I$23</f>
        <v>NE</v>
      </c>
      <c r="U23" s="19" t="str">
        <f>[19]Janeiro!$I$24</f>
        <v>N</v>
      </c>
      <c r="V23" s="19" t="str">
        <f>[19]Janeiro!$I$25</f>
        <v>NE</v>
      </c>
      <c r="W23" s="19" t="str">
        <f>[19]Janeiro!$I$26</f>
        <v>NO</v>
      </c>
      <c r="X23" s="19" t="str">
        <f>[19]Janeiro!$I$27</f>
        <v>N</v>
      </c>
      <c r="Y23" s="19" t="str">
        <f>[19]Janeiro!$I$28</f>
        <v>N</v>
      </c>
      <c r="Z23" s="19" t="str">
        <f>[19]Janeiro!$I$29</f>
        <v>N</v>
      </c>
      <c r="AA23" s="19" t="str">
        <f>[19]Janeiro!$I$30</f>
        <v>SE</v>
      </c>
      <c r="AB23" s="19" t="str">
        <f>[19]Janeiro!$I$31</f>
        <v>S</v>
      </c>
      <c r="AC23" s="19" t="str">
        <f>[19]Janeiro!$I$32</f>
        <v>SO</v>
      </c>
      <c r="AD23" s="19" t="str">
        <f>[19]Janeiro!$I$33</f>
        <v>N</v>
      </c>
      <c r="AE23" s="19" t="str">
        <f>[19]Janeiro!$I$34</f>
        <v>N</v>
      </c>
      <c r="AF23" s="19" t="str">
        <f>[19]Janeiro!$I$35</f>
        <v>N</v>
      </c>
      <c r="AG23" s="44" t="str">
        <f>[19]Janeiro!$I$36</f>
        <v>N</v>
      </c>
      <c r="AH23" s="2"/>
    </row>
    <row r="24" spans="1:38" ht="13.5" customHeight="1" x14ac:dyDescent="0.2">
      <c r="A24" s="15" t="s">
        <v>14</v>
      </c>
      <c r="B24" s="20" t="str">
        <f>[20]Janeiro!$I$5</f>
        <v>L</v>
      </c>
      <c r="C24" s="20" t="str">
        <f>[20]Janeiro!$I$6</f>
        <v>SO</v>
      </c>
      <c r="D24" s="20" t="str">
        <f>[20]Janeiro!$I$7</f>
        <v>O</v>
      </c>
      <c r="E24" s="20" t="str">
        <f>[20]Janeiro!$I$8</f>
        <v>NE</v>
      </c>
      <c r="F24" s="20" t="str">
        <f>[20]Janeiro!$I$9</f>
        <v>L</v>
      </c>
      <c r="G24" s="20" t="str">
        <f>[20]Janeiro!$I$10</f>
        <v>O</v>
      </c>
      <c r="H24" s="20" t="str">
        <f>[20]Janeiro!$I$11</f>
        <v>SE</v>
      </c>
      <c r="I24" s="20" t="str">
        <f>[20]Janeiro!$I$12</f>
        <v>S</v>
      </c>
      <c r="J24" s="20" t="str">
        <f>[20]Janeiro!$I$13</f>
        <v>O</v>
      </c>
      <c r="K24" s="20" t="str">
        <f>[20]Janeiro!$I$14</f>
        <v>S</v>
      </c>
      <c r="L24" s="20" t="str">
        <f>[20]Janeiro!$I$15</f>
        <v>NE</v>
      </c>
      <c r="M24" s="20" t="str">
        <f>[20]Janeiro!$I$16</f>
        <v>NO</v>
      </c>
      <c r="N24" s="20" t="str">
        <f>[20]Janeiro!$I$17</f>
        <v>O</v>
      </c>
      <c r="O24" s="20" t="str">
        <f>[20]Janeiro!$I$18</f>
        <v>NE</v>
      </c>
      <c r="P24" s="20" t="str">
        <f>[20]Janeiro!$I$19</f>
        <v>NE</v>
      </c>
      <c r="Q24" s="20" t="str">
        <f>[20]Janeiro!$I$20</f>
        <v>NO</v>
      </c>
      <c r="R24" s="20" t="str">
        <f>[20]Janeiro!$I$21</f>
        <v>N</v>
      </c>
      <c r="S24" s="20" t="str">
        <f>[20]Janeiro!$I$22</f>
        <v>N</v>
      </c>
      <c r="T24" s="20" t="str">
        <f>[20]Janeiro!$I$23</f>
        <v>N</v>
      </c>
      <c r="U24" s="20" t="str">
        <f>[20]Janeiro!$I$24</f>
        <v>L</v>
      </c>
      <c r="V24" s="20" t="str">
        <f>[20]Janeiro!$I$25</f>
        <v>N</v>
      </c>
      <c r="W24" s="20" t="str">
        <f>[20]Janeiro!$I$26</f>
        <v>NE</v>
      </c>
      <c r="X24" s="20" t="str">
        <f>[20]Janeiro!$I$27</f>
        <v>NE</v>
      </c>
      <c r="Y24" s="20" t="str">
        <f>[20]Janeiro!$I$28</f>
        <v>NO</v>
      </c>
      <c r="Z24" s="20" t="str">
        <f>[20]Janeiro!$I$29</f>
        <v>NO</v>
      </c>
      <c r="AA24" s="20" t="str">
        <f>[20]Janeiro!$I$30</f>
        <v>S</v>
      </c>
      <c r="AB24" s="20" t="str">
        <f>[20]Janeiro!$I$31</f>
        <v>*</v>
      </c>
      <c r="AC24" s="20" t="str">
        <f>[20]Janeiro!$I$32</f>
        <v>SE</v>
      </c>
      <c r="AD24" s="20" t="str">
        <f>[20]Janeiro!$I$33</f>
        <v>O</v>
      </c>
      <c r="AE24" s="20" t="str">
        <f>[20]Janeiro!$I$34</f>
        <v>L</v>
      </c>
      <c r="AF24" s="20" t="str">
        <f>[20]Janeiro!$I$35</f>
        <v>SO</v>
      </c>
      <c r="AG24" s="44" t="str">
        <f>[20]Janeiro!$I$36</f>
        <v>NE</v>
      </c>
      <c r="AH24" s="2"/>
    </row>
    <row r="25" spans="1:38" ht="12.75" customHeight="1" x14ac:dyDescent="0.2">
      <c r="A25" s="15" t="s">
        <v>15</v>
      </c>
      <c r="B25" s="20" t="str">
        <f>[21]Janeiro!$I$5</f>
        <v>NO</v>
      </c>
      <c r="C25" s="20" t="str">
        <f>[21]Janeiro!$I$6</f>
        <v>NO</v>
      </c>
      <c r="D25" s="20" t="str">
        <f>[21]Janeiro!$I$7</f>
        <v>NE</v>
      </c>
      <c r="E25" s="20" t="str">
        <f>[21]Janeiro!$I$8</f>
        <v>NE</v>
      </c>
      <c r="F25" s="20" t="str">
        <f>[21]Janeiro!$I$9</f>
        <v>NE</v>
      </c>
      <c r="G25" s="20" t="str">
        <f>[21]Janeiro!$I$10</f>
        <v>NE</v>
      </c>
      <c r="H25" s="20" t="str">
        <f>[21]Janeiro!$I$11</f>
        <v>NO</v>
      </c>
      <c r="I25" s="20" t="str">
        <f>[21]Janeiro!$I$12</f>
        <v>NE</v>
      </c>
      <c r="J25" s="20" t="str">
        <f>[21]Janeiro!$I$13</f>
        <v>N</v>
      </c>
      <c r="K25" s="20" t="str">
        <f>[21]Janeiro!$I$14</f>
        <v>NE</v>
      </c>
      <c r="L25" s="20" t="str">
        <f>[21]Janeiro!$I$15</f>
        <v>NE</v>
      </c>
      <c r="M25" s="20" t="str">
        <f>[21]Janeiro!$I$16</f>
        <v>O</v>
      </c>
      <c r="N25" s="20" t="str">
        <f>[21]Janeiro!$I$17</f>
        <v>NO</v>
      </c>
      <c r="O25" s="20" t="str">
        <f>[21]Janeiro!$I$18</f>
        <v>NO</v>
      </c>
      <c r="P25" s="20" t="str">
        <f>[21]Janeiro!$I$19</f>
        <v>NO</v>
      </c>
      <c r="Q25" s="20" t="str">
        <f>[21]Janeiro!$I$20</f>
        <v>NO</v>
      </c>
      <c r="R25" s="20" t="str">
        <f>[21]Janeiro!$I$21</f>
        <v>O</v>
      </c>
      <c r="S25" s="20" t="str">
        <f>[21]Janeiro!$I$22</f>
        <v>SO</v>
      </c>
      <c r="T25" s="20" t="str">
        <f>[21]Janeiro!$I$23</f>
        <v>NO</v>
      </c>
      <c r="U25" s="20" t="str">
        <f>[21]Janeiro!$I$24</f>
        <v>NO</v>
      </c>
      <c r="V25" s="20" t="str">
        <f>[21]Janeiro!$I$25</f>
        <v>NO</v>
      </c>
      <c r="W25" s="20" t="str">
        <f>[21]Janeiro!$I$26</f>
        <v>NE</v>
      </c>
      <c r="X25" s="20" t="str">
        <f>[21]Janeiro!$I$27</f>
        <v>NE</v>
      </c>
      <c r="Y25" s="20" t="str">
        <f>[21]Janeiro!$I$28</f>
        <v>NE</v>
      </c>
      <c r="Z25" s="20" t="str">
        <f>[21]Janeiro!$I$29</f>
        <v>O</v>
      </c>
      <c r="AA25" s="20" t="str">
        <f>[21]Janeiro!$I$30</f>
        <v>SO</v>
      </c>
      <c r="AB25" s="20" t="str">
        <f>[21]Janeiro!$I$31</f>
        <v>S</v>
      </c>
      <c r="AC25" s="20" t="str">
        <f>[21]Janeiro!$I$32</f>
        <v>S</v>
      </c>
      <c r="AD25" s="20" t="str">
        <f>[21]Janeiro!$I$33</f>
        <v>NO</v>
      </c>
      <c r="AE25" s="20" t="str">
        <f>[21]Janeiro!$I$34</f>
        <v>NO</v>
      </c>
      <c r="AF25" s="20" t="str">
        <f>[21]Janeiro!$I$35</f>
        <v>NE</v>
      </c>
      <c r="AG25" s="44" t="str">
        <f>[21]Janeiro!$I$36</f>
        <v>NO</v>
      </c>
      <c r="AH25" s="2"/>
    </row>
    <row r="26" spans="1:38" ht="12.75" customHeight="1" x14ac:dyDescent="0.2">
      <c r="A26" s="15" t="s">
        <v>16</v>
      </c>
      <c r="B26" s="122" t="str">
        <f>[22]Janeiro!$I$5</f>
        <v>N</v>
      </c>
      <c r="C26" s="122" t="str">
        <f>[22]Janeiro!$I$6</f>
        <v>N</v>
      </c>
      <c r="D26" s="122" t="str">
        <f>[22]Janeiro!$I$7</f>
        <v>NO</v>
      </c>
      <c r="E26" s="122" t="str">
        <f>[22]Janeiro!$I$8</f>
        <v>N</v>
      </c>
      <c r="F26" s="122" t="str">
        <f>[22]Janeiro!$I$9</f>
        <v>N</v>
      </c>
      <c r="G26" s="122" t="str">
        <f>[22]Janeiro!$I$10</f>
        <v>N</v>
      </c>
      <c r="H26" s="122" t="str">
        <f>[22]Janeiro!$I$11</f>
        <v>NO</v>
      </c>
      <c r="I26" s="122" t="str">
        <f>[22]Janeiro!$I$12</f>
        <v>N</v>
      </c>
      <c r="J26" s="122" t="str">
        <f>[22]Janeiro!$I$13</f>
        <v>N</v>
      </c>
      <c r="K26" s="122" t="str">
        <f>[22]Janeiro!$I$14</f>
        <v>N</v>
      </c>
      <c r="L26" s="122" t="str">
        <f>[22]Janeiro!$I$15</f>
        <v>NO</v>
      </c>
      <c r="M26" s="122" t="str">
        <f>[22]Janeiro!$I$16</f>
        <v>SO</v>
      </c>
      <c r="N26" s="122" t="str">
        <f>[22]Janeiro!$I$17</f>
        <v>N</v>
      </c>
      <c r="O26" s="122" t="str">
        <f>[22]Janeiro!$I$18</f>
        <v>L</v>
      </c>
      <c r="P26" s="122" t="str">
        <f>[22]Janeiro!$I$19</f>
        <v>NO</v>
      </c>
      <c r="Q26" s="122" t="str">
        <f>[22]Janeiro!$I$20</f>
        <v>N</v>
      </c>
      <c r="R26" s="122" t="str">
        <f>[22]Janeiro!$I$21</f>
        <v>S</v>
      </c>
      <c r="S26" s="122" t="str">
        <f>[22]Janeiro!$I$22</f>
        <v>SE</v>
      </c>
      <c r="T26" s="122" t="str">
        <f>[22]Janeiro!$I$23</f>
        <v>S</v>
      </c>
      <c r="U26" s="122" t="str">
        <f>[22]Janeiro!$I$24</f>
        <v>NO</v>
      </c>
      <c r="V26" s="122" t="str">
        <f>[22]Janeiro!$I$25</f>
        <v>NO</v>
      </c>
      <c r="W26" s="122" t="str">
        <f>[22]Janeiro!$I$26</f>
        <v>N</v>
      </c>
      <c r="X26" s="122" t="str">
        <f>[22]Janeiro!$I$27</f>
        <v>NE</v>
      </c>
      <c r="Y26" s="122" t="str">
        <f>[22]Janeiro!$I$28</f>
        <v>NO</v>
      </c>
      <c r="Z26" s="122" t="str">
        <f>[22]Janeiro!$I$29</f>
        <v>S</v>
      </c>
      <c r="AA26" s="122" t="str">
        <f>[22]Janeiro!$I$30</f>
        <v>S</v>
      </c>
      <c r="AB26" s="122" t="str">
        <f>[22]Janeiro!$I$31</f>
        <v>S</v>
      </c>
      <c r="AC26" s="122" t="str">
        <f>[22]Janeiro!$I$32</f>
        <v>S</v>
      </c>
      <c r="AD26" s="122" t="str">
        <f>[22]Janeiro!$I$33</f>
        <v>N</v>
      </c>
      <c r="AE26" s="122" t="str">
        <f>[22]Janeiro!$I$34</f>
        <v>NE</v>
      </c>
      <c r="AF26" s="122" t="str">
        <f>[22]Janeiro!$I$35</f>
        <v>L</v>
      </c>
      <c r="AG26" s="44" t="str">
        <f>[22]Janeiro!$I$36</f>
        <v>N</v>
      </c>
      <c r="AH26" s="2"/>
    </row>
    <row r="27" spans="1:38" ht="12" customHeight="1" x14ac:dyDescent="0.2">
      <c r="A27" s="15" t="s">
        <v>17</v>
      </c>
      <c r="B27" s="20" t="str">
        <f>[23]Janeiro!$I$5</f>
        <v>NO</v>
      </c>
      <c r="C27" s="20" t="str">
        <f>[23]Janeiro!$I$6</f>
        <v>N</v>
      </c>
      <c r="D27" s="20" t="str">
        <f>[23]Janeiro!$I$7</f>
        <v>NO</v>
      </c>
      <c r="E27" s="20" t="str">
        <f>[23]Janeiro!$I$8</f>
        <v>NO</v>
      </c>
      <c r="F27" s="20" t="str">
        <f>[23]Janeiro!$I$9</f>
        <v>NO</v>
      </c>
      <c r="G27" s="20" t="str">
        <f>[23]Janeiro!$I$10</f>
        <v>NO</v>
      </c>
      <c r="H27" s="20" t="str">
        <f>[23]Janeiro!$I$11</f>
        <v>N</v>
      </c>
      <c r="I27" s="20" t="str">
        <f>[23]Janeiro!$I$12</f>
        <v>O</v>
      </c>
      <c r="J27" s="20" t="str">
        <f>[23]Janeiro!$I$13</f>
        <v>NO</v>
      </c>
      <c r="K27" s="20" t="str">
        <f>[23]Janeiro!$I$14</f>
        <v>O</v>
      </c>
      <c r="L27" s="20" t="str">
        <f>[23]Janeiro!$I$15</f>
        <v>N</v>
      </c>
      <c r="M27" s="20" t="str">
        <f>[23]Janeiro!$I$16</f>
        <v>L</v>
      </c>
      <c r="N27" s="20" t="str">
        <f>[23]Janeiro!$I$17</f>
        <v>L</v>
      </c>
      <c r="O27" s="20" t="str">
        <f>[23]Janeiro!$I$18</f>
        <v>O</v>
      </c>
      <c r="P27" s="20" t="str">
        <f>[23]Janeiro!$I$19</f>
        <v>N</v>
      </c>
      <c r="Q27" s="20" t="str">
        <f>[23]Janeiro!$I$20</f>
        <v>NO</v>
      </c>
      <c r="R27" s="20" t="str">
        <f>[23]Janeiro!$I$21</f>
        <v>O</v>
      </c>
      <c r="S27" s="20" t="str">
        <f>[23]Janeiro!$I$22</f>
        <v>O</v>
      </c>
      <c r="T27" s="20" t="str">
        <f>[23]Janeiro!$I$23</f>
        <v>N</v>
      </c>
      <c r="U27" s="20" t="str">
        <f>[23]Janeiro!$I$24</f>
        <v>N</v>
      </c>
      <c r="V27" s="20" t="str">
        <f>[23]Janeiro!$I$25</f>
        <v>N</v>
      </c>
      <c r="W27" s="20" t="str">
        <f>[23]Janeiro!$I$26</f>
        <v>O</v>
      </c>
      <c r="X27" s="20" t="str">
        <f>[23]Janeiro!$I$27</f>
        <v>L</v>
      </c>
      <c r="Y27" s="20" t="str">
        <f>[23]Janeiro!$I$28</f>
        <v>NO</v>
      </c>
      <c r="Z27" s="20" t="str">
        <f>[23]Janeiro!$I$29</f>
        <v>O</v>
      </c>
      <c r="AA27" s="20" t="str">
        <f>[23]Janeiro!$I$30</f>
        <v>O</v>
      </c>
      <c r="AB27" s="20" t="str">
        <f>[23]Janeiro!$I$31</f>
        <v>SE</v>
      </c>
      <c r="AC27" s="20" t="str">
        <f>[23]Janeiro!$I$32</f>
        <v>N</v>
      </c>
      <c r="AD27" s="20" t="str">
        <f>[23]Janeiro!$I$33</f>
        <v>N</v>
      </c>
      <c r="AE27" s="20" t="str">
        <f>[23]Janeiro!$I$34</f>
        <v>N</v>
      </c>
      <c r="AF27" s="20" t="str">
        <f>[23]Janeiro!$I$35</f>
        <v>NE</v>
      </c>
      <c r="AG27" s="44" t="str">
        <f>[23]Janeiro!$I$36</f>
        <v>N</v>
      </c>
      <c r="AH27" s="2"/>
    </row>
    <row r="28" spans="1:38" ht="12.75" customHeight="1" x14ac:dyDescent="0.2">
      <c r="A28" s="15" t="s">
        <v>18</v>
      </c>
      <c r="B28" s="20" t="str">
        <f>[24]Janeiro!$I$5</f>
        <v>N</v>
      </c>
      <c r="C28" s="20" t="str">
        <f>[24]Janeiro!$I$6</f>
        <v>O</v>
      </c>
      <c r="D28" s="20" t="str">
        <f>[24]Janeiro!$I$7</f>
        <v>L</v>
      </c>
      <c r="E28" s="20" t="str">
        <f>[24]Janeiro!$I$8</f>
        <v>N</v>
      </c>
      <c r="F28" s="20" t="str">
        <f>[24]Janeiro!$I$9</f>
        <v>NE</v>
      </c>
      <c r="G28" s="20" t="str">
        <f>[24]Janeiro!$I$10</f>
        <v>O</v>
      </c>
      <c r="H28" s="20" t="str">
        <f>[24]Janeiro!$I$11</f>
        <v>NE</v>
      </c>
      <c r="I28" s="20" t="str">
        <f>[24]Janeiro!$I$12</f>
        <v>NE</v>
      </c>
      <c r="J28" s="20" t="str">
        <f>[24]Janeiro!$I$13</f>
        <v>NO</v>
      </c>
      <c r="K28" s="20" t="str">
        <f>[24]Janeiro!$I$14</f>
        <v>NO</v>
      </c>
      <c r="L28" s="20" t="str">
        <f>[24]Janeiro!$I$15</f>
        <v>O</v>
      </c>
      <c r="M28" s="20" t="str">
        <f>[24]Janeiro!$I$16</f>
        <v>L</v>
      </c>
      <c r="N28" s="20" t="str">
        <f>[24]Janeiro!$I$17</f>
        <v>SO</v>
      </c>
      <c r="O28" s="20" t="str">
        <f>[24]Janeiro!$I$18</f>
        <v>O</v>
      </c>
      <c r="P28" s="20" t="str">
        <f>[24]Janeiro!$I$19</f>
        <v>NO</v>
      </c>
      <c r="Q28" s="20" t="str">
        <f>[24]Janeiro!$I$20</f>
        <v>NO</v>
      </c>
      <c r="R28" s="20" t="str">
        <f>[24]Janeiro!$I$21</f>
        <v>O</v>
      </c>
      <c r="S28" s="20" t="str">
        <f>[24]Janeiro!$I$22</f>
        <v>NO</v>
      </c>
      <c r="T28" s="20" t="str">
        <f>[24]Janeiro!$I$23</f>
        <v>N</v>
      </c>
      <c r="U28" s="20" t="str">
        <f>[24]Janeiro!$I$24</f>
        <v>L</v>
      </c>
      <c r="V28" s="20" t="str">
        <f>[24]Janeiro!$I$25</f>
        <v>NE</v>
      </c>
      <c r="W28" s="20" t="str">
        <f>[24]Janeiro!$I$26</f>
        <v>L</v>
      </c>
      <c r="X28" s="20" t="str">
        <f>[24]Janeiro!$I$27</f>
        <v>NO</v>
      </c>
      <c r="Y28" s="20" t="str">
        <f>[24]Janeiro!$I$28</f>
        <v>N</v>
      </c>
      <c r="Z28" s="20" t="str">
        <f>[24]Janeiro!$I$29</f>
        <v>O</v>
      </c>
      <c r="AA28" s="20" t="str">
        <f>[24]Janeiro!$I$30</f>
        <v>NE</v>
      </c>
      <c r="AB28" s="20" t="str">
        <f>[24]Janeiro!$I$31</f>
        <v>S</v>
      </c>
      <c r="AC28" s="20" t="str">
        <f>[24]Janeiro!$I$32</f>
        <v>L</v>
      </c>
      <c r="AD28" s="20" t="str">
        <f>[24]Janeiro!$I$33</f>
        <v>L</v>
      </c>
      <c r="AE28" s="20" t="str">
        <f>[24]Janeiro!$I$34</f>
        <v>L</v>
      </c>
      <c r="AF28" s="20" t="str">
        <f>[24]Janeiro!$I$35</f>
        <v>L</v>
      </c>
      <c r="AG28" s="44" t="str">
        <f>[24]Janeiro!$I$36</f>
        <v>L</v>
      </c>
      <c r="AH28" s="2"/>
    </row>
    <row r="29" spans="1:38" ht="13.5" customHeight="1" x14ac:dyDescent="0.2">
      <c r="A29" s="15" t="s">
        <v>19</v>
      </c>
      <c r="B29" s="20" t="str">
        <f>[25]Janeiro!$I$5</f>
        <v>N</v>
      </c>
      <c r="C29" s="20" t="str">
        <f>[25]Janeiro!$I$6</f>
        <v>N</v>
      </c>
      <c r="D29" s="20" t="str">
        <f>[25]Janeiro!$I$7</f>
        <v>N</v>
      </c>
      <c r="E29" s="20" t="str">
        <f>[25]Janeiro!$I$8</f>
        <v>NE</v>
      </c>
      <c r="F29" s="20" t="str">
        <f>[25]Janeiro!$I$9</f>
        <v>N</v>
      </c>
      <c r="G29" s="20" t="str">
        <f>[25]Janeiro!$I$10</f>
        <v>O</v>
      </c>
      <c r="H29" s="20" t="str">
        <f>[25]Janeiro!$I$11</f>
        <v>NE</v>
      </c>
      <c r="I29" s="20" t="str">
        <f>[25]Janeiro!$I$12</f>
        <v>NE</v>
      </c>
      <c r="J29" s="20" t="str">
        <f>[25]Janeiro!$I$13</f>
        <v>NE</v>
      </c>
      <c r="K29" s="20" t="str">
        <f>[25]Janeiro!$I$14</f>
        <v>NE</v>
      </c>
      <c r="L29" s="20" t="str">
        <f>[25]Janeiro!$I$15</f>
        <v>NE</v>
      </c>
      <c r="M29" s="20" t="str">
        <f>[25]Janeiro!$I$16</f>
        <v>S</v>
      </c>
      <c r="N29" s="20" t="str">
        <f>[25]Janeiro!$I$17</f>
        <v>NE</v>
      </c>
      <c r="O29" s="20" t="str">
        <f>[25]Janeiro!$I$18</f>
        <v>NE</v>
      </c>
      <c r="P29" s="20" t="str">
        <f>[25]Janeiro!$I$19</f>
        <v>NE</v>
      </c>
      <c r="Q29" s="20" t="str">
        <f>[25]Janeiro!$I$20</f>
        <v>N</v>
      </c>
      <c r="R29" s="20" t="str">
        <f>[25]Janeiro!$I$21</f>
        <v>N</v>
      </c>
      <c r="S29" s="20" t="str">
        <f>[25]Janeiro!$I$22</f>
        <v>S</v>
      </c>
      <c r="T29" s="20" t="str">
        <f>[25]Janeiro!$I$23</f>
        <v>S</v>
      </c>
      <c r="U29" s="20" t="str">
        <f>[25]Janeiro!$I$24</f>
        <v>L</v>
      </c>
      <c r="V29" s="20" t="str">
        <f>[25]Janeiro!$I$25</f>
        <v>NE</v>
      </c>
      <c r="W29" s="20" t="str">
        <f>[25]Janeiro!$I$26</f>
        <v>NE</v>
      </c>
      <c r="X29" s="20" t="str">
        <f>[25]Janeiro!$I$27</f>
        <v>NE</v>
      </c>
      <c r="Y29" s="20" t="str">
        <f>[25]Janeiro!$I$28</f>
        <v>N</v>
      </c>
      <c r="Z29" s="20" t="str">
        <f>[25]Janeiro!$I$29</f>
        <v>O</v>
      </c>
      <c r="AA29" s="20" t="str">
        <f>[25]Janeiro!$I$30</f>
        <v>SO</v>
      </c>
      <c r="AB29" s="20" t="str">
        <f>[25]Janeiro!$I$31</f>
        <v>S</v>
      </c>
      <c r="AC29" s="20" t="str">
        <f>[25]Janeiro!$I$32</f>
        <v>S</v>
      </c>
      <c r="AD29" s="20" t="str">
        <f>[25]Janeiro!$I$33</f>
        <v>NE</v>
      </c>
      <c r="AE29" s="20" t="str">
        <f>[25]Janeiro!$I$34</f>
        <v>NE</v>
      </c>
      <c r="AF29" s="20" t="str">
        <f>[25]Janeiro!$I$35</f>
        <v>NE</v>
      </c>
      <c r="AG29" s="44" t="str">
        <f>[25]Janeiro!$I$36</f>
        <v>NE</v>
      </c>
      <c r="AH29" s="2"/>
    </row>
    <row r="30" spans="1:38" ht="12.75" customHeight="1" x14ac:dyDescent="0.2">
      <c r="A30" s="15" t="s">
        <v>31</v>
      </c>
      <c r="B30" s="20" t="str">
        <f>[26]Janeiro!$I$5</f>
        <v>NO</v>
      </c>
      <c r="C30" s="20" t="str">
        <f>[26]Janeiro!$I$6</f>
        <v>NO</v>
      </c>
      <c r="D30" s="20" t="str">
        <f>[26]Janeiro!$I$7</f>
        <v>NO</v>
      </c>
      <c r="E30" s="20" t="str">
        <f>[26]Janeiro!$I$8</f>
        <v>N</v>
      </c>
      <c r="F30" s="20" t="str">
        <f>[26]Janeiro!$I$9</f>
        <v>NO</v>
      </c>
      <c r="G30" s="20" t="str">
        <f>[26]Janeiro!$I$10</f>
        <v>NO</v>
      </c>
      <c r="H30" s="20" t="str">
        <f>[26]Janeiro!$I$11</f>
        <v>NO</v>
      </c>
      <c r="I30" s="20" t="str">
        <f>[26]Janeiro!$I$12</f>
        <v>NO</v>
      </c>
      <c r="J30" s="20" t="str">
        <f>[26]Janeiro!$I$13</f>
        <v>NO</v>
      </c>
      <c r="K30" s="20" t="str">
        <f>[26]Janeiro!$I$14</f>
        <v>NO</v>
      </c>
      <c r="L30" s="20" t="str">
        <f>[26]Janeiro!$I$15</f>
        <v>NO</v>
      </c>
      <c r="M30" s="20" t="str">
        <f>[26]Janeiro!$I$16</f>
        <v>SE</v>
      </c>
      <c r="N30" s="20" t="str">
        <f>[26]Janeiro!$I$17</f>
        <v>SE</v>
      </c>
      <c r="O30" s="20" t="str">
        <f>[26]Janeiro!$I$18</f>
        <v>NO</v>
      </c>
      <c r="P30" s="20" t="str">
        <f>[26]Janeiro!$I$19</f>
        <v>NO</v>
      </c>
      <c r="Q30" s="20" t="str">
        <f>[26]Janeiro!$I$20</f>
        <v>NO</v>
      </c>
      <c r="R30" s="20" t="str">
        <f>[26]Janeiro!$I$21</f>
        <v>NO</v>
      </c>
      <c r="S30" s="20" t="str">
        <f>[26]Janeiro!$I$22</f>
        <v>NO</v>
      </c>
      <c r="T30" s="20" t="str">
        <f>[26]Janeiro!$I$23</f>
        <v>NE</v>
      </c>
      <c r="U30" s="20" t="str">
        <f>[26]Janeiro!$I$24</f>
        <v>NE</v>
      </c>
      <c r="V30" s="20" t="str">
        <f>[26]Janeiro!$I$25</f>
        <v>NO</v>
      </c>
      <c r="W30" s="20" t="str">
        <f>[26]Janeiro!$I$26</f>
        <v>NO</v>
      </c>
      <c r="X30" s="20" t="str">
        <f>[26]Janeiro!$I$27</f>
        <v>NO</v>
      </c>
      <c r="Y30" s="20" t="str">
        <f>[26]Janeiro!$I$28</f>
        <v>NO</v>
      </c>
      <c r="Z30" s="20" t="str">
        <f>[26]Janeiro!$I$29</f>
        <v>NO</v>
      </c>
      <c r="AA30" s="20" t="str">
        <f>[26]Janeiro!$I$30</f>
        <v>SE</v>
      </c>
      <c r="AB30" s="20" t="str">
        <f>[26]Janeiro!$I$31</f>
        <v>S</v>
      </c>
      <c r="AC30" s="20" t="str">
        <f>[26]Janeiro!$I$32</f>
        <v>SE</v>
      </c>
      <c r="AD30" s="20" t="str">
        <f>[26]Janeiro!$I$33</f>
        <v>NE</v>
      </c>
      <c r="AE30" s="20" t="str">
        <f>[26]Janeiro!$I$34</f>
        <v>NE</v>
      </c>
      <c r="AF30" s="20" t="str">
        <f>[26]Janeiro!$I$35</f>
        <v>NE</v>
      </c>
      <c r="AG30" s="44" t="str">
        <f>[26]Janeiro!$I$36</f>
        <v>NO</v>
      </c>
      <c r="AH30" s="2"/>
    </row>
    <row r="31" spans="1:38" ht="12.75" customHeight="1" x14ac:dyDescent="0.2">
      <c r="A31" s="15" t="s">
        <v>51</v>
      </c>
      <c r="B31" s="20" t="str">
        <f>[27]Janeiro!$I$5</f>
        <v>N</v>
      </c>
      <c r="C31" s="20" t="str">
        <f>[27]Janeiro!$I$6</f>
        <v>NO</v>
      </c>
      <c r="D31" s="20" t="str">
        <f>[27]Janeiro!$I$7</f>
        <v>L</v>
      </c>
      <c r="E31" s="20" t="str">
        <f>[27]Janeiro!$I$8</f>
        <v>L</v>
      </c>
      <c r="F31" s="20" t="str">
        <f>[27]Janeiro!$I$9</f>
        <v>NE</v>
      </c>
      <c r="G31" s="20" t="str">
        <f>[27]Janeiro!$I$10</f>
        <v>L</v>
      </c>
      <c r="H31" s="20" t="str">
        <f>[27]Janeiro!$I$11</f>
        <v>L</v>
      </c>
      <c r="I31" s="20" t="str">
        <f>[27]Janeiro!$I$12</f>
        <v>L</v>
      </c>
      <c r="J31" s="20" t="str">
        <f>[27]Janeiro!$I$13</f>
        <v>NO</v>
      </c>
      <c r="K31" s="20" t="str">
        <f>[27]Janeiro!$I$14</f>
        <v>L</v>
      </c>
      <c r="L31" s="20" t="str">
        <f>[27]Janeiro!$I$15</f>
        <v>NE</v>
      </c>
      <c r="M31" s="20" t="str">
        <f>[27]Janeiro!$I$16</f>
        <v>N</v>
      </c>
      <c r="N31" s="20" t="str">
        <f>[27]Janeiro!$I$17</f>
        <v>NO</v>
      </c>
      <c r="O31" s="20" t="str">
        <f>[27]Janeiro!$I$18</f>
        <v>NO</v>
      </c>
      <c r="P31" s="20" t="str">
        <f>[27]Janeiro!$I$19</f>
        <v>NO</v>
      </c>
      <c r="Q31" s="20" t="str">
        <f>[27]Janeiro!$I$20</f>
        <v>NE</v>
      </c>
      <c r="R31" s="20" t="str">
        <f>[27]Janeiro!$I$21</f>
        <v>N</v>
      </c>
      <c r="S31" s="20" t="str">
        <f>[27]Janeiro!$I$22</f>
        <v>NE</v>
      </c>
      <c r="T31" s="20" t="str">
        <f>[27]Janeiro!$I$23</f>
        <v>NE</v>
      </c>
      <c r="U31" s="20" t="str">
        <f>[27]Janeiro!$I$24</f>
        <v>NE</v>
      </c>
      <c r="V31" s="20" t="str">
        <f>[27]Janeiro!$I$25</f>
        <v>NE</v>
      </c>
      <c r="W31" s="20" t="str">
        <f>[27]Janeiro!$I$26</f>
        <v>N</v>
      </c>
      <c r="X31" s="20" t="str">
        <f>[27]Janeiro!$I$27</f>
        <v>NE</v>
      </c>
      <c r="Y31" s="20" t="str">
        <f>[27]Janeiro!$I$28</f>
        <v>NE</v>
      </c>
      <c r="Z31" s="20" t="str">
        <f>[27]Janeiro!$I$29</f>
        <v>NO</v>
      </c>
      <c r="AA31" s="20" t="str">
        <f>[27]Janeiro!$I$30</f>
        <v>L</v>
      </c>
      <c r="AB31" s="20" t="str">
        <f>[27]Janeiro!$I$31</f>
        <v>L</v>
      </c>
      <c r="AC31" s="20" t="str">
        <f>[27]Janeiro!$I$32</f>
        <v>SE</v>
      </c>
      <c r="AD31" s="20" t="str">
        <f>[27]Janeiro!$I$33</f>
        <v>SE</v>
      </c>
      <c r="AE31" s="20" t="str">
        <f>[27]Janeiro!$I$34</f>
        <v>L</v>
      </c>
      <c r="AF31" s="20" t="str">
        <f>[27]Janeiro!$I$35</f>
        <v>NE</v>
      </c>
      <c r="AG31" s="44" t="str">
        <f>[27]Janeiro!$I$36</f>
        <v>NE</v>
      </c>
      <c r="AH31" s="2"/>
    </row>
    <row r="32" spans="1:38" ht="12.75" customHeight="1" x14ac:dyDescent="0.2">
      <c r="A32" s="15" t="s">
        <v>20</v>
      </c>
      <c r="B32" s="19" t="str">
        <f>[28]Janeiro!$I$5</f>
        <v>NE</v>
      </c>
      <c r="C32" s="19" t="str">
        <f>[28]Janeiro!$I$6</f>
        <v>S</v>
      </c>
      <c r="D32" s="19" t="str">
        <f>[28]Janeiro!$I$7</f>
        <v>S</v>
      </c>
      <c r="E32" s="19" t="str">
        <f>[28]Janeiro!$I$8</f>
        <v>NE</v>
      </c>
      <c r="F32" s="19" t="str">
        <f>[28]Janeiro!$I$9</f>
        <v>N</v>
      </c>
      <c r="G32" s="19" t="str">
        <f>[28]Janeiro!$I$10</f>
        <v>O</v>
      </c>
      <c r="H32" s="19" t="str">
        <f>[28]Janeiro!$I$11</f>
        <v>S</v>
      </c>
      <c r="I32" s="19" t="str">
        <f>[28]Janeiro!$I$12</f>
        <v>S</v>
      </c>
      <c r="J32" s="19" t="str">
        <f>[28]Janeiro!$I$13</f>
        <v>N</v>
      </c>
      <c r="K32" s="19" t="str">
        <f>[28]Janeiro!$I$14</f>
        <v>N</v>
      </c>
      <c r="L32" s="19" t="str">
        <f>[28]Janeiro!$I$15</f>
        <v>N</v>
      </c>
      <c r="M32" s="19" t="str">
        <f>[28]Janeiro!$I$16</f>
        <v>S</v>
      </c>
      <c r="N32" s="19" t="str">
        <f>[28]Janeiro!$I$17</f>
        <v>SE</v>
      </c>
      <c r="O32" s="19" t="str">
        <f>[28]Janeiro!$I$18</f>
        <v>NE</v>
      </c>
      <c r="P32" s="19" t="str">
        <f>[28]Janeiro!$I$19</f>
        <v>SE</v>
      </c>
      <c r="Q32" s="19" t="str">
        <f>[28]Janeiro!$I$20</f>
        <v>O</v>
      </c>
      <c r="R32" s="19" t="str">
        <f>[28]Janeiro!$I$21</f>
        <v>N</v>
      </c>
      <c r="S32" s="19" t="str">
        <f>[28]Janeiro!$I$22</f>
        <v>N</v>
      </c>
      <c r="T32" s="19" t="str">
        <f>[28]Janeiro!$I$23</f>
        <v>NE</v>
      </c>
      <c r="U32" s="19" t="str">
        <f>[28]Janeiro!$I$24</f>
        <v>NE</v>
      </c>
      <c r="V32" s="19" t="str">
        <f>[28]Janeiro!$I$25</f>
        <v>N</v>
      </c>
      <c r="W32" s="19" t="str">
        <f>[28]Janeiro!$I$26</f>
        <v>N</v>
      </c>
      <c r="X32" s="19" t="str">
        <f>[28]Janeiro!$I$27</f>
        <v>N</v>
      </c>
      <c r="Y32" s="19" t="str">
        <f>[28]Janeiro!$I$28</f>
        <v>NO</v>
      </c>
      <c r="Z32" s="19" t="str">
        <f>[28]Janeiro!$I$29</f>
        <v>N</v>
      </c>
      <c r="AA32" s="19" t="str">
        <f>[28]Janeiro!$I$30</f>
        <v>NO</v>
      </c>
      <c r="AB32" s="19" t="str">
        <f>[28]Janeiro!$I$31</f>
        <v>NE</v>
      </c>
      <c r="AC32" s="19" t="str">
        <f>[28]Janeiro!$I$32</f>
        <v>S</v>
      </c>
      <c r="AD32" s="19" t="str">
        <f>[28]Janeiro!$I$33</f>
        <v>S</v>
      </c>
      <c r="AE32" s="19" t="str">
        <f>[28]Janeiro!$I$34</f>
        <v>S</v>
      </c>
      <c r="AF32" s="19" t="str">
        <f>[28]Janeiro!$I$35</f>
        <v>SE</v>
      </c>
      <c r="AG32" s="44" t="str">
        <f>[28]Janeiro!$I$36</f>
        <v>N</v>
      </c>
      <c r="AH32" s="2"/>
    </row>
    <row r="33" spans="1:35" s="5" customFormat="1" ht="17.100000000000001" customHeight="1" x14ac:dyDescent="0.2">
      <c r="A33" s="24" t="s">
        <v>38</v>
      </c>
      <c r="B33" s="25" t="s">
        <v>55</v>
      </c>
      <c r="C33" s="25" t="s">
        <v>55</v>
      </c>
      <c r="D33" s="25" t="s">
        <v>55</v>
      </c>
      <c r="E33" s="25" t="s">
        <v>55</v>
      </c>
      <c r="F33" s="25" t="s">
        <v>55</v>
      </c>
      <c r="G33" s="25" t="s">
        <v>55</v>
      </c>
      <c r="H33" s="25" t="s">
        <v>55</v>
      </c>
      <c r="I33" s="25" t="s">
        <v>141</v>
      </c>
      <c r="J33" s="25" t="s">
        <v>55</v>
      </c>
      <c r="K33" s="25" t="s">
        <v>55</v>
      </c>
      <c r="L33" s="25" t="s">
        <v>141</v>
      </c>
      <c r="M33" s="25" t="s">
        <v>142</v>
      </c>
      <c r="N33" s="25" t="s">
        <v>143</v>
      </c>
      <c r="O33" s="25" t="s">
        <v>141</v>
      </c>
      <c r="P33" s="36" t="s">
        <v>55</v>
      </c>
      <c r="Q33" s="36" t="s">
        <v>144</v>
      </c>
      <c r="R33" s="36" t="s">
        <v>55</v>
      </c>
      <c r="S33" s="36" t="s">
        <v>55</v>
      </c>
      <c r="T33" s="36" t="s">
        <v>141</v>
      </c>
      <c r="U33" s="36" t="s">
        <v>141</v>
      </c>
      <c r="V33" s="36" t="s">
        <v>55</v>
      </c>
      <c r="W33" s="36" t="s">
        <v>141</v>
      </c>
      <c r="X33" s="36" t="s">
        <v>141</v>
      </c>
      <c r="Y33" s="36" t="s">
        <v>55</v>
      </c>
      <c r="Z33" s="36" t="s">
        <v>145</v>
      </c>
      <c r="AA33" s="36" t="s">
        <v>146</v>
      </c>
      <c r="AB33" s="36" t="s">
        <v>146</v>
      </c>
      <c r="AC33" s="36" t="s">
        <v>146</v>
      </c>
      <c r="AD33" s="36" t="s">
        <v>55</v>
      </c>
      <c r="AE33" s="36" t="s">
        <v>141</v>
      </c>
      <c r="AF33" s="36" t="s">
        <v>141</v>
      </c>
      <c r="AG33" s="46"/>
      <c r="AH33" s="10"/>
    </row>
    <row r="34" spans="1:35" ht="13.5" thickBot="1" x14ac:dyDescent="0.25">
      <c r="A34" s="132" t="s">
        <v>37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37"/>
      <c r="AG34" s="38" t="s">
        <v>141</v>
      </c>
      <c r="AH34" s="2"/>
    </row>
    <row r="35" spans="1:35" s="57" customFormat="1" x14ac:dyDescent="0.2">
      <c r="A35" s="108"/>
      <c r="B35" s="109"/>
      <c r="C35" s="109"/>
      <c r="D35" s="109" t="s">
        <v>132</v>
      </c>
      <c r="E35" s="109"/>
      <c r="F35" s="109"/>
      <c r="G35" s="109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1"/>
      <c r="AE35" s="112"/>
      <c r="AF35" s="113"/>
      <c r="AG35" s="114"/>
    </row>
    <row r="36" spans="1:35" s="57" customFormat="1" x14ac:dyDescent="0.2">
      <c r="A36" s="82"/>
      <c r="B36" s="89" t="s">
        <v>140</v>
      </c>
      <c r="C36" s="89"/>
      <c r="D36" s="89"/>
      <c r="E36" s="89"/>
      <c r="F36" s="89"/>
      <c r="G36" s="89"/>
      <c r="H36" s="89"/>
      <c r="I36" s="89"/>
      <c r="J36" s="90"/>
      <c r="K36" s="90"/>
      <c r="L36" s="90"/>
      <c r="M36" s="90"/>
      <c r="N36" s="90"/>
      <c r="O36" s="90"/>
      <c r="P36" s="90"/>
      <c r="Q36" s="90"/>
      <c r="R36" s="90" t="s">
        <v>52</v>
      </c>
      <c r="S36" s="90"/>
      <c r="T36" s="90"/>
      <c r="U36" s="90"/>
      <c r="V36" s="90"/>
      <c r="W36" s="90"/>
      <c r="X36" s="123"/>
      <c r="Y36" s="123"/>
      <c r="Z36" s="123"/>
      <c r="AA36" s="123"/>
      <c r="AB36" s="123"/>
      <c r="AC36" s="90"/>
      <c r="AD36" s="90"/>
      <c r="AE36" s="90"/>
      <c r="AF36" s="90"/>
      <c r="AG36" s="115"/>
      <c r="AH36" s="77"/>
    </row>
    <row r="37" spans="1:35" s="57" customFormat="1" ht="13.5" thickBot="1" x14ac:dyDescent="0.25">
      <c r="A37" s="96"/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103"/>
      <c r="P37" s="103"/>
      <c r="Q37" s="103"/>
      <c r="R37" s="103" t="s">
        <v>53</v>
      </c>
      <c r="S37" s="103"/>
      <c r="T37" s="103"/>
      <c r="U37" s="103"/>
      <c r="V37" s="98"/>
      <c r="W37" s="98"/>
      <c r="X37" s="131"/>
      <c r="Y37" s="131"/>
      <c r="Z37" s="131"/>
      <c r="AA37" s="131"/>
      <c r="AB37" s="131"/>
      <c r="AC37" s="103"/>
      <c r="AD37" s="103"/>
      <c r="AE37" s="103"/>
      <c r="AF37" s="103"/>
      <c r="AG37" s="116"/>
      <c r="AH37" s="77"/>
      <c r="AI37" s="77"/>
    </row>
    <row r="38" spans="1:35" s="57" customFormat="1" x14ac:dyDescent="0.2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80"/>
      <c r="R38" s="80"/>
      <c r="S38" s="80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8"/>
      <c r="AG38" s="79"/>
      <c r="AH38" s="81"/>
    </row>
    <row r="41" spans="1:35" x14ac:dyDescent="0.2">
      <c r="AG41" s="6" t="s">
        <v>54</v>
      </c>
    </row>
    <row r="48" spans="1:35" x14ac:dyDescent="0.2">
      <c r="O48" s="2" t="s">
        <v>54</v>
      </c>
    </row>
  </sheetData>
  <sheetProtection password="C6EC" sheet="1" objects="1" scenarios="1"/>
  <mergeCells count="37">
    <mergeCell ref="AE3:AE4"/>
    <mergeCell ref="AA3:AA4"/>
    <mergeCell ref="AB3:AB4"/>
    <mergeCell ref="AC3:AC4"/>
    <mergeCell ref="AD3:AD4"/>
    <mergeCell ref="A1:AG1"/>
    <mergeCell ref="A34:AE34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X3:X4"/>
    <mergeCell ref="M3:M4"/>
    <mergeCell ref="N3:N4"/>
    <mergeCell ref="X36:AB36"/>
    <mergeCell ref="X37:AB37"/>
    <mergeCell ref="L3:L4"/>
    <mergeCell ref="AF3:AF4"/>
    <mergeCell ref="B2:AG2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Y3:Y4"/>
    <mergeCell ref="Z3:Z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2"/>
  <sheetViews>
    <sheetView topLeftCell="A19" zoomScale="90" zoomScaleNormal="90" workbookViewId="0">
      <selection activeCell="I51" sqref="I51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5" width="6" style="2" customWidth="1"/>
    <col min="6" max="27" width="5.42578125" style="2" bestFit="1" customWidth="1"/>
    <col min="28" max="29" width="6.140625" style="2" bestFit="1" customWidth="1"/>
    <col min="30" max="31" width="5.42578125" style="2" bestFit="1" customWidth="1"/>
    <col min="32" max="32" width="5.42578125" style="2" customWidth="1"/>
    <col min="33" max="33" width="7.42578125" style="6" bestFit="1" customWidth="1"/>
    <col min="34" max="34" width="9.140625" style="1"/>
  </cols>
  <sheetData>
    <row r="1" spans="1:37" ht="20.100000000000001" customHeight="1" x14ac:dyDescent="0.2">
      <c r="A1" s="126" t="s">
        <v>32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</row>
    <row r="2" spans="1:37" s="4" customFormat="1" ht="20.100000000000001" customHeight="1" x14ac:dyDescent="0.2">
      <c r="A2" s="127" t="s">
        <v>21</v>
      </c>
      <c r="B2" s="128" t="s">
        <v>133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7"/>
    </row>
    <row r="3" spans="1:37" s="5" customFormat="1" ht="20.100000000000001" customHeight="1" x14ac:dyDescent="0.2">
      <c r="A3" s="127"/>
      <c r="B3" s="125">
        <v>1</v>
      </c>
      <c r="C3" s="125">
        <f>SUM(B3+1)</f>
        <v>2</v>
      </c>
      <c r="D3" s="125">
        <f t="shared" ref="D3:AD3" si="0">SUM(C3+1)</f>
        <v>3</v>
      </c>
      <c r="E3" s="125">
        <f t="shared" si="0"/>
        <v>4</v>
      </c>
      <c r="F3" s="125">
        <f t="shared" si="0"/>
        <v>5</v>
      </c>
      <c r="G3" s="125">
        <f t="shared" si="0"/>
        <v>6</v>
      </c>
      <c r="H3" s="125">
        <f t="shared" si="0"/>
        <v>7</v>
      </c>
      <c r="I3" s="125">
        <f t="shared" si="0"/>
        <v>8</v>
      </c>
      <c r="J3" s="125">
        <f t="shared" si="0"/>
        <v>9</v>
      </c>
      <c r="K3" s="125">
        <f t="shared" si="0"/>
        <v>10</v>
      </c>
      <c r="L3" s="125">
        <f t="shared" si="0"/>
        <v>11</v>
      </c>
      <c r="M3" s="125">
        <f t="shared" si="0"/>
        <v>12</v>
      </c>
      <c r="N3" s="125">
        <f t="shared" si="0"/>
        <v>13</v>
      </c>
      <c r="O3" s="125">
        <f t="shared" si="0"/>
        <v>14</v>
      </c>
      <c r="P3" s="125">
        <f t="shared" si="0"/>
        <v>15</v>
      </c>
      <c r="Q3" s="125">
        <f t="shared" si="0"/>
        <v>16</v>
      </c>
      <c r="R3" s="125">
        <f t="shared" si="0"/>
        <v>17</v>
      </c>
      <c r="S3" s="125">
        <f t="shared" si="0"/>
        <v>18</v>
      </c>
      <c r="T3" s="125">
        <f t="shared" si="0"/>
        <v>19</v>
      </c>
      <c r="U3" s="125">
        <f t="shared" si="0"/>
        <v>20</v>
      </c>
      <c r="V3" s="125">
        <f t="shared" si="0"/>
        <v>21</v>
      </c>
      <c r="W3" s="125">
        <f t="shared" si="0"/>
        <v>22</v>
      </c>
      <c r="X3" s="125">
        <f t="shared" si="0"/>
        <v>23</v>
      </c>
      <c r="Y3" s="125">
        <f t="shared" si="0"/>
        <v>24</v>
      </c>
      <c r="Z3" s="125">
        <f t="shared" si="0"/>
        <v>25</v>
      </c>
      <c r="AA3" s="125">
        <f t="shared" si="0"/>
        <v>26</v>
      </c>
      <c r="AB3" s="125">
        <f t="shared" si="0"/>
        <v>27</v>
      </c>
      <c r="AC3" s="125">
        <f t="shared" si="0"/>
        <v>28</v>
      </c>
      <c r="AD3" s="125">
        <f t="shared" si="0"/>
        <v>29</v>
      </c>
      <c r="AE3" s="125">
        <v>30</v>
      </c>
      <c r="AF3" s="125">
        <v>31</v>
      </c>
      <c r="AG3" s="26" t="s">
        <v>41</v>
      </c>
      <c r="AH3" s="10"/>
    </row>
    <row r="4" spans="1:37" s="5" customFormat="1" ht="20.100000000000001" customHeight="1" x14ac:dyDescent="0.2">
      <c r="A4" s="127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26" t="s">
        <v>39</v>
      </c>
      <c r="AH4" s="10"/>
    </row>
    <row r="5" spans="1:37" s="5" customFormat="1" ht="20.100000000000001" customHeight="1" x14ac:dyDescent="0.2">
      <c r="A5" s="15" t="s">
        <v>47</v>
      </c>
      <c r="B5" s="16">
        <f>[1]Janeiro!$J$5</f>
        <v>55.800000000000004</v>
      </c>
      <c r="C5" s="16">
        <f>[1]Janeiro!$J$6</f>
        <v>32.4</v>
      </c>
      <c r="D5" s="16">
        <f>[1]Janeiro!$J$7</f>
        <v>40.680000000000007</v>
      </c>
      <c r="E5" s="16">
        <f>[1]Janeiro!$J$8</f>
        <v>46.440000000000005</v>
      </c>
      <c r="F5" s="16">
        <f>[1]Janeiro!$J$9</f>
        <v>18</v>
      </c>
      <c r="G5" s="16">
        <f>[1]Janeiro!$J$10</f>
        <v>41.04</v>
      </c>
      <c r="H5" s="16">
        <f>[1]Janeiro!$J$11</f>
        <v>28.44</v>
      </c>
      <c r="I5" s="16">
        <f>[1]Janeiro!$J$12</f>
        <v>27.720000000000002</v>
      </c>
      <c r="J5" s="16">
        <f>[1]Janeiro!$J$13</f>
        <v>52.2</v>
      </c>
      <c r="K5" s="16">
        <f>[1]Janeiro!$J$14</f>
        <v>26.64</v>
      </c>
      <c r="L5" s="16">
        <f>[1]Janeiro!$J$15</f>
        <v>28.08</v>
      </c>
      <c r="M5" s="16">
        <f>[1]Janeiro!$J$16</f>
        <v>24.12</v>
      </c>
      <c r="N5" s="16">
        <f>[1]Janeiro!$J$17</f>
        <v>22.32</v>
      </c>
      <c r="O5" s="16">
        <f>[1]Janeiro!$J$18</f>
        <v>23.400000000000002</v>
      </c>
      <c r="P5" s="16">
        <f>[1]Janeiro!$J$19</f>
        <v>39.24</v>
      </c>
      <c r="Q5" s="16">
        <f>[1]Janeiro!$J$20</f>
        <v>37.440000000000005</v>
      </c>
      <c r="R5" s="16">
        <f>[1]Janeiro!$J$21</f>
        <v>35.28</v>
      </c>
      <c r="S5" s="16">
        <f>[1]Janeiro!$J$22</f>
        <v>32.04</v>
      </c>
      <c r="T5" s="16">
        <f>[1]Janeiro!$J$23</f>
        <v>46.440000000000005</v>
      </c>
      <c r="U5" s="16">
        <f>[1]Janeiro!$J$24</f>
        <v>29.16</v>
      </c>
      <c r="V5" s="16">
        <f>[1]Janeiro!$J$25</f>
        <v>42.84</v>
      </c>
      <c r="W5" s="16">
        <f>[1]Janeiro!$J$26</f>
        <v>34.56</v>
      </c>
      <c r="X5" s="16">
        <f>[1]Janeiro!$J$27</f>
        <v>31.680000000000003</v>
      </c>
      <c r="Y5" s="16">
        <f>[1]Janeiro!$J$28</f>
        <v>30.96</v>
      </c>
      <c r="Z5" s="16">
        <f>[1]Janeiro!$J$29</f>
        <v>48.24</v>
      </c>
      <c r="AA5" s="16">
        <f>[1]Janeiro!$J$30</f>
        <v>24.840000000000003</v>
      </c>
      <c r="AB5" s="16">
        <f>[1]Janeiro!$J$31</f>
        <v>19.440000000000001</v>
      </c>
      <c r="AC5" s="16">
        <f>[1]Janeiro!$J$32</f>
        <v>51.12</v>
      </c>
      <c r="AD5" s="16">
        <f>[1]Janeiro!$J$33</f>
        <v>21.240000000000002</v>
      </c>
      <c r="AE5" s="16">
        <f>[1]Janeiro!$J$34</f>
        <v>40.680000000000007</v>
      </c>
      <c r="AF5" s="16">
        <f>[1]Janeiro!$J$35</f>
        <v>32.04</v>
      </c>
      <c r="AG5" s="27">
        <f>MAX(B5:AF5)</f>
        <v>55.800000000000004</v>
      </c>
      <c r="AH5" s="10"/>
    </row>
    <row r="6" spans="1:37" s="1" customFormat="1" ht="17.100000000000001" customHeight="1" x14ac:dyDescent="0.2">
      <c r="A6" s="15" t="s">
        <v>0</v>
      </c>
      <c r="B6" s="17">
        <f>[2]Janeiro!$J$5</f>
        <v>33.119999999999997</v>
      </c>
      <c r="C6" s="17">
        <f>[2]Janeiro!$J$6</f>
        <v>53.28</v>
      </c>
      <c r="D6" s="17">
        <f>[2]Janeiro!$J$7</f>
        <v>38.159999999999997</v>
      </c>
      <c r="E6" s="17">
        <f>[2]Janeiro!$J$8</f>
        <v>29.52</v>
      </c>
      <c r="F6" s="17">
        <f>[2]Janeiro!$J$9</f>
        <v>34.200000000000003</v>
      </c>
      <c r="G6" s="17">
        <f>[2]Janeiro!$J$10</f>
        <v>42.12</v>
      </c>
      <c r="H6" s="17">
        <f>[2]Janeiro!$J$11</f>
        <v>30.6</v>
      </c>
      <c r="I6" s="17">
        <f>[2]Janeiro!$J$12</f>
        <v>26.28</v>
      </c>
      <c r="J6" s="17">
        <f>[2]Janeiro!$J$13</f>
        <v>33.840000000000003</v>
      </c>
      <c r="K6" s="17">
        <f>[2]Janeiro!$J$14</f>
        <v>30.240000000000002</v>
      </c>
      <c r="L6" s="17">
        <f>[2]Janeiro!$J$15</f>
        <v>53.64</v>
      </c>
      <c r="M6" s="17">
        <f>[2]Janeiro!$J$16</f>
        <v>51.12</v>
      </c>
      <c r="N6" s="17">
        <f>[2]Janeiro!$J$17</f>
        <v>30.96</v>
      </c>
      <c r="O6" s="17">
        <f>[2]Janeiro!$J$18</f>
        <v>16.920000000000002</v>
      </c>
      <c r="P6" s="17">
        <f>[2]Janeiro!$J$19</f>
        <v>22.32</v>
      </c>
      <c r="Q6" s="17">
        <f>[2]Janeiro!$J$20</f>
        <v>29.52</v>
      </c>
      <c r="R6" s="17">
        <f>[2]Janeiro!$J$21</f>
        <v>35.28</v>
      </c>
      <c r="S6" s="17">
        <f>[2]Janeiro!$J$22</f>
        <v>26.64</v>
      </c>
      <c r="T6" s="17">
        <f>[2]Janeiro!$J$23</f>
        <v>35.64</v>
      </c>
      <c r="U6" s="17">
        <f>[2]Janeiro!$J$24</f>
        <v>43.92</v>
      </c>
      <c r="V6" s="17">
        <f>[2]Janeiro!$J$25</f>
        <v>25.92</v>
      </c>
      <c r="W6" s="17">
        <f>[2]Janeiro!$J$26</f>
        <v>45</v>
      </c>
      <c r="X6" s="17">
        <f>[2]Janeiro!$J$27</f>
        <v>45</v>
      </c>
      <c r="Y6" s="17">
        <f>[2]Janeiro!$J$28</f>
        <v>45.72</v>
      </c>
      <c r="Z6" s="17">
        <f>[2]Janeiro!$J$29</f>
        <v>21.6</v>
      </c>
      <c r="AA6" s="17">
        <f>[2]Janeiro!$J$30</f>
        <v>42.480000000000004</v>
      </c>
      <c r="AB6" s="17">
        <f>[2]Janeiro!$J$31</f>
        <v>24.840000000000003</v>
      </c>
      <c r="AC6" s="17">
        <f>[2]Janeiro!$J$32</f>
        <v>26.28</v>
      </c>
      <c r="AD6" s="17">
        <f>[2]Janeiro!$J$33</f>
        <v>33.119999999999997</v>
      </c>
      <c r="AE6" s="17">
        <f>[2]Janeiro!$J$34</f>
        <v>36</v>
      </c>
      <c r="AF6" s="17">
        <f>[2]Janeiro!$J$35</f>
        <v>37.440000000000005</v>
      </c>
      <c r="AG6" s="28">
        <f>MAX(B6:AF6)</f>
        <v>53.64</v>
      </c>
      <c r="AH6" s="2"/>
    </row>
    <row r="7" spans="1:37" ht="17.100000000000001" customHeight="1" x14ac:dyDescent="0.2">
      <c r="A7" s="15" t="s">
        <v>1</v>
      </c>
      <c r="B7" s="17">
        <f>[3]Janeiro!$J$5</f>
        <v>31.680000000000003</v>
      </c>
      <c r="C7" s="17">
        <f>[3]Janeiro!$J$6</f>
        <v>37.080000000000005</v>
      </c>
      <c r="D7" s="17">
        <f>[3]Janeiro!$J$7</f>
        <v>51.84</v>
      </c>
      <c r="E7" s="17">
        <f>[3]Janeiro!$J$8</f>
        <v>63</v>
      </c>
      <c r="F7" s="17">
        <f>[3]Janeiro!$J$9</f>
        <v>36.72</v>
      </c>
      <c r="G7" s="17">
        <f>[3]Janeiro!$J$10</f>
        <v>32.04</v>
      </c>
      <c r="H7" s="17">
        <f>[3]Janeiro!$J$11</f>
        <v>33.840000000000003</v>
      </c>
      <c r="I7" s="17">
        <f>[3]Janeiro!$J$12</f>
        <v>27</v>
      </c>
      <c r="J7" s="17">
        <f>[3]Janeiro!$J$13</f>
        <v>34.56</v>
      </c>
      <c r="K7" s="17">
        <f>[3]Janeiro!$J$14</f>
        <v>35.28</v>
      </c>
      <c r="L7" s="17">
        <f>[3]Janeiro!$J$15</f>
        <v>28.8</v>
      </c>
      <c r="M7" s="17">
        <f>[3]Janeiro!$J$16</f>
        <v>39.24</v>
      </c>
      <c r="N7" s="17">
        <f>[3]Janeiro!$J$17</f>
        <v>20.88</v>
      </c>
      <c r="O7" s="17">
        <f>[3]Janeiro!$J$18</f>
        <v>38.519999999999996</v>
      </c>
      <c r="P7" s="17">
        <f>[3]Janeiro!$J$19</f>
        <v>36</v>
      </c>
      <c r="Q7" s="17">
        <f>[3]Janeiro!$J$20</f>
        <v>33.840000000000003</v>
      </c>
      <c r="R7" s="17">
        <f>[3]Janeiro!$J$21</f>
        <v>24.840000000000003</v>
      </c>
      <c r="S7" s="17">
        <f>[3]Janeiro!$J$22</f>
        <v>26.28</v>
      </c>
      <c r="T7" s="17">
        <f>[3]Janeiro!$J$23</f>
        <v>37.800000000000004</v>
      </c>
      <c r="U7" s="17">
        <f>[3]Janeiro!$J$24</f>
        <v>36</v>
      </c>
      <c r="V7" s="17">
        <f>[3]Janeiro!$J$25</f>
        <v>38.159999999999997</v>
      </c>
      <c r="W7" s="17">
        <f>[3]Janeiro!$J$26</f>
        <v>27</v>
      </c>
      <c r="X7" s="17">
        <f>[3]Janeiro!$J$27</f>
        <v>45.36</v>
      </c>
      <c r="Y7" s="17">
        <f>[3]Janeiro!$J$28</f>
        <v>35.28</v>
      </c>
      <c r="Z7" s="17">
        <f>[3]Janeiro!$J$29</f>
        <v>48.6</v>
      </c>
      <c r="AA7" s="17">
        <f>[3]Janeiro!$J$30</f>
        <v>31.680000000000003</v>
      </c>
      <c r="AB7" s="17">
        <f>[3]Janeiro!$J$31</f>
        <v>21.6</v>
      </c>
      <c r="AC7" s="17">
        <f>[3]Janeiro!$J$32</f>
        <v>34.56</v>
      </c>
      <c r="AD7" s="17">
        <f>[3]Janeiro!$J$33</f>
        <v>23.400000000000002</v>
      </c>
      <c r="AE7" s="17">
        <f>[3]Janeiro!$J$34</f>
        <v>25.2</v>
      </c>
      <c r="AF7" s="17">
        <f>[3]Janeiro!$J$35</f>
        <v>69.84</v>
      </c>
      <c r="AG7" s="28">
        <f t="shared" ref="AG7:AG18" si="1">MAX(B7:AF7)</f>
        <v>69.84</v>
      </c>
      <c r="AH7" s="2"/>
    </row>
    <row r="8" spans="1:37" ht="17.100000000000001" customHeight="1" x14ac:dyDescent="0.2">
      <c r="A8" s="15" t="s">
        <v>56</v>
      </c>
      <c r="B8" s="17">
        <f>[4]Janeiro!$J$5</f>
        <v>29.16</v>
      </c>
      <c r="C8" s="17">
        <f>[4]Janeiro!$J$6</f>
        <v>45.72</v>
      </c>
      <c r="D8" s="17">
        <f>[4]Janeiro!$J$7</f>
        <v>43.92</v>
      </c>
      <c r="E8" s="17">
        <f>[4]Janeiro!$J$8</f>
        <v>46.800000000000004</v>
      </c>
      <c r="F8" s="17">
        <f>[4]Janeiro!$J$9</f>
        <v>33.119999999999997</v>
      </c>
      <c r="G8" s="17">
        <f>[4]Janeiro!$J$10</f>
        <v>38.880000000000003</v>
      </c>
      <c r="H8" s="17">
        <f>[4]Janeiro!$J$11</f>
        <v>31.680000000000003</v>
      </c>
      <c r="I8" s="17">
        <f>[4]Janeiro!$J$12</f>
        <v>23.759999999999998</v>
      </c>
      <c r="J8" s="17">
        <f>[4]Janeiro!$J$13</f>
        <v>59.760000000000005</v>
      </c>
      <c r="K8" s="17">
        <f>[4]Janeiro!$J$14</f>
        <v>42.480000000000004</v>
      </c>
      <c r="L8" s="17">
        <f>[4]Janeiro!$J$15</f>
        <v>27</v>
      </c>
      <c r="M8" s="17">
        <f>[4]Janeiro!$J$16</f>
        <v>28.44</v>
      </c>
      <c r="N8" s="17">
        <f>[4]Janeiro!$J$17</f>
        <v>50.04</v>
      </c>
      <c r="O8" s="17">
        <f>[4]Janeiro!$J$18</f>
        <v>24.12</v>
      </c>
      <c r="P8" s="17">
        <f>[4]Janeiro!$J$19</f>
        <v>46.800000000000004</v>
      </c>
      <c r="Q8" s="17">
        <f>[4]Janeiro!$J$20</f>
        <v>37.080000000000005</v>
      </c>
      <c r="R8" s="17">
        <f>[4]Janeiro!$J$21</f>
        <v>57.24</v>
      </c>
      <c r="S8" s="17">
        <f>[4]Janeiro!$J$22</f>
        <v>48.6</v>
      </c>
      <c r="T8" s="17">
        <f>[4]Janeiro!$J$23</f>
        <v>32.76</v>
      </c>
      <c r="U8" s="17">
        <f>[4]Janeiro!$J$24</f>
        <v>28.44</v>
      </c>
      <c r="V8" s="17">
        <f>[4]Janeiro!$J$25</f>
        <v>36.72</v>
      </c>
      <c r="W8" s="17">
        <f>[4]Janeiro!$J$26</f>
        <v>43.92</v>
      </c>
      <c r="X8" s="17">
        <f>[4]Janeiro!$J$27</f>
        <v>21.6</v>
      </c>
      <c r="Y8" s="17">
        <f>[4]Janeiro!$J$28</f>
        <v>34.92</v>
      </c>
      <c r="Z8" s="17">
        <f>[4]Janeiro!$J$29</f>
        <v>86.76</v>
      </c>
      <c r="AA8" s="17">
        <f>[4]Janeiro!$J$30</f>
        <v>30.240000000000002</v>
      </c>
      <c r="AB8" s="17">
        <f>[4]Janeiro!$J$31</f>
        <v>30.96</v>
      </c>
      <c r="AC8" s="17">
        <f>[4]Janeiro!$J$32</f>
        <v>30.240000000000002</v>
      </c>
      <c r="AD8" s="17">
        <f>[4]Janeiro!$J$33</f>
        <v>57.960000000000008</v>
      </c>
      <c r="AE8" s="17">
        <f>[4]Janeiro!$J$34</f>
        <v>29.16</v>
      </c>
      <c r="AF8" s="17">
        <f>[4]Janeiro!$J$35</f>
        <v>33.480000000000004</v>
      </c>
      <c r="AG8" s="28">
        <f t="shared" si="1"/>
        <v>86.76</v>
      </c>
      <c r="AH8" s="2"/>
    </row>
    <row r="9" spans="1:37" ht="17.100000000000001" customHeight="1" x14ac:dyDescent="0.2">
      <c r="A9" s="15" t="s">
        <v>48</v>
      </c>
      <c r="B9" s="17">
        <f>[5]Janeiro!$J$5</f>
        <v>50.04</v>
      </c>
      <c r="C9" s="17">
        <f>[5]Janeiro!$J$6</f>
        <v>36.72</v>
      </c>
      <c r="D9" s="17">
        <f>[5]Janeiro!$J$7</f>
        <v>37.080000000000005</v>
      </c>
      <c r="E9" s="17">
        <f>[5]Janeiro!$J$8</f>
        <v>49.680000000000007</v>
      </c>
      <c r="F9" s="17">
        <f>[5]Janeiro!$J$9</f>
        <v>39.24</v>
      </c>
      <c r="G9" s="17">
        <f>[5]Janeiro!$J$10</f>
        <v>30.96</v>
      </c>
      <c r="H9" s="17">
        <f>[5]Janeiro!$J$11</f>
        <v>39.6</v>
      </c>
      <c r="I9" s="17">
        <f>[5]Janeiro!$J$12</f>
        <v>24.48</v>
      </c>
      <c r="J9" s="17">
        <f>[5]Janeiro!$J$13</f>
        <v>31.319999999999997</v>
      </c>
      <c r="K9" s="17">
        <f>[5]Janeiro!$J$14</f>
        <v>37.800000000000004</v>
      </c>
      <c r="L9" s="17">
        <f>[5]Janeiro!$J$15</f>
        <v>56.16</v>
      </c>
      <c r="M9" s="17">
        <f>[5]Janeiro!$J$16</f>
        <v>35.28</v>
      </c>
      <c r="N9" s="17">
        <f>[5]Janeiro!$J$17</f>
        <v>18</v>
      </c>
      <c r="O9" s="17">
        <f>[5]Janeiro!$J$18</f>
        <v>18.36</v>
      </c>
      <c r="P9" s="17">
        <f>[5]Janeiro!$J$19</f>
        <v>31.680000000000003</v>
      </c>
      <c r="Q9" s="17">
        <f>[5]Janeiro!$J$20</f>
        <v>43.56</v>
      </c>
      <c r="R9" s="17">
        <f>[5]Janeiro!$J$21</f>
        <v>33.480000000000004</v>
      </c>
      <c r="S9" s="17">
        <f>[5]Janeiro!$J$22</f>
        <v>22.32</v>
      </c>
      <c r="T9" s="17">
        <f>[5]Janeiro!$J$23</f>
        <v>17.28</v>
      </c>
      <c r="U9" s="17">
        <f>[5]Janeiro!$J$24</f>
        <v>39.24</v>
      </c>
      <c r="V9" s="17">
        <f>[5]Janeiro!$J$25</f>
        <v>33.840000000000003</v>
      </c>
      <c r="W9" s="17">
        <f>[5]Janeiro!$J$26</f>
        <v>29.880000000000003</v>
      </c>
      <c r="X9" s="17">
        <f>[5]Janeiro!$J$27</f>
        <v>24.48</v>
      </c>
      <c r="Y9" s="17">
        <f>[5]Janeiro!$J$28</f>
        <v>33.840000000000003</v>
      </c>
      <c r="Z9" s="17">
        <f>[5]Janeiro!$J$29</f>
        <v>23.759999999999998</v>
      </c>
      <c r="AA9" s="17">
        <f>[5]Janeiro!$J$30</f>
        <v>45.36</v>
      </c>
      <c r="AB9" s="17">
        <f>[5]Janeiro!$J$31</f>
        <v>29.880000000000003</v>
      </c>
      <c r="AC9" s="17">
        <f>[5]Janeiro!$J$32</f>
        <v>24.12</v>
      </c>
      <c r="AD9" s="17">
        <f>[5]Janeiro!$J$33</f>
        <v>31.319999999999997</v>
      </c>
      <c r="AE9" s="17">
        <f>[5]Janeiro!$J$34</f>
        <v>30.6</v>
      </c>
      <c r="AF9" s="17">
        <f>[5]Janeiro!$J$35</f>
        <v>32.04</v>
      </c>
      <c r="AG9" s="28">
        <f t="shared" si="1"/>
        <v>56.16</v>
      </c>
      <c r="AH9" s="2"/>
    </row>
    <row r="10" spans="1:37" ht="17.100000000000001" customHeight="1" x14ac:dyDescent="0.2">
      <c r="A10" s="15" t="s">
        <v>2</v>
      </c>
      <c r="B10" s="17">
        <f>[6]Janeiro!$J$5</f>
        <v>36.36</v>
      </c>
      <c r="C10" s="17">
        <f>[6]Janeiro!$J$6</f>
        <v>42.84</v>
      </c>
      <c r="D10" s="17">
        <f>[6]Janeiro!$J$7</f>
        <v>49.680000000000007</v>
      </c>
      <c r="E10" s="17">
        <f>[6]Janeiro!$J$8</f>
        <v>56.16</v>
      </c>
      <c r="F10" s="17">
        <f>[6]Janeiro!$J$9</f>
        <v>37.440000000000005</v>
      </c>
      <c r="G10" s="17">
        <f>[6]Janeiro!$J$10</f>
        <v>36.36</v>
      </c>
      <c r="H10" s="17">
        <f>[6]Janeiro!$J$11</f>
        <v>38.159999999999997</v>
      </c>
      <c r="I10" s="17">
        <f>[6]Janeiro!$J$12</f>
        <v>25.56</v>
      </c>
      <c r="J10" s="17">
        <f>[6]Janeiro!$J$13</f>
        <v>33.840000000000003</v>
      </c>
      <c r="K10" s="17">
        <f>[6]Janeiro!$J$14</f>
        <v>39.6</v>
      </c>
      <c r="L10" s="17">
        <f>[6]Janeiro!$J$15</f>
        <v>31.680000000000003</v>
      </c>
      <c r="M10" s="17">
        <f>[6]Janeiro!$J$16</f>
        <v>32.4</v>
      </c>
      <c r="N10" s="17">
        <f>[6]Janeiro!$J$17</f>
        <v>23.759999999999998</v>
      </c>
      <c r="O10" s="17">
        <f>[6]Janeiro!$J$18</f>
        <v>26.64</v>
      </c>
      <c r="P10" s="17">
        <f>[6]Janeiro!$J$19</f>
        <v>27.720000000000002</v>
      </c>
      <c r="Q10" s="17">
        <f>[6]Janeiro!$J$20</f>
        <v>42.480000000000004</v>
      </c>
      <c r="R10" s="17">
        <f>[6]Janeiro!$J$21</f>
        <v>82.44</v>
      </c>
      <c r="S10" s="17">
        <f>[6]Janeiro!$J$22</f>
        <v>50.4</v>
      </c>
      <c r="T10" s="17">
        <f>[6]Janeiro!$J$23</f>
        <v>52.56</v>
      </c>
      <c r="U10" s="17">
        <f>[6]Janeiro!$J$24</f>
        <v>32.76</v>
      </c>
      <c r="V10" s="17">
        <f>[6]Janeiro!$J$25</f>
        <v>37.080000000000005</v>
      </c>
      <c r="W10" s="17">
        <f>[6]Janeiro!$J$26</f>
        <v>28.44</v>
      </c>
      <c r="X10" s="17">
        <f>[6]Janeiro!$J$27</f>
        <v>37.080000000000005</v>
      </c>
      <c r="Y10" s="17">
        <f>[6]Janeiro!$J$28</f>
        <v>41.76</v>
      </c>
      <c r="Z10" s="17">
        <f>[6]Janeiro!$J$29</f>
        <v>45</v>
      </c>
      <c r="AA10" s="17">
        <f>[6]Janeiro!$J$30</f>
        <v>35.28</v>
      </c>
      <c r="AB10" s="17">
        <f>[6]Janeiro!$J$31</f>
        <v>51.12</v>
      </c>
      <c r="AC10" s="17">
        <f>[6]Janeiro!$J$32</f>
        <v>36</v>
      </c>
      <c r="AD10" s="17">
        <f>[6]Janeiro!$J$33</f>
        <v>43.2</v>
      </c>
      <c r="AE10" s="17">
        <f>[6]Janeiro!$J$34</f>
        <v>35.28</v>
      </c>
      <c r="AF10" s="17">
        <f>[6]Janeiro!$J$35</f>
        <v>40.680000000000007</v>
      </c>
      <c r="AG10" s="28">
        <f t="shared" si="1"/>
        <v>82.44</v>
      </c>
      <c r="AH10" s="2"/>
    </row>
    <row r="11" spans="1:37" ht="17.100000000000001" customHeight="1" x14ac:dyDescent="0.2">
      <c r="A11" s="15" t="s">
        <v>3</v>
      </c>
      <c r="B11" s="17">
        <f>[7]Janeiro!$J$5</f>
        <v>48.24</v>
      </c>
      <c r="C11" s="17">
        <f>[7]Janeiro!$J$6</f>
        <v>40.680000000000007</v>
      </c>
      <c r="D11" s="17">
        <f>[7]Janeiro!$J$7</f>
        <v>44.64</v>
      </c>
      <c r="E11" s="17">
        <f>[7]Janeiro!$J$8</f>
        <v>46.440000000000005</v>
      </c>
      <c r="F11" s="17">
        <f>[7]Janeiro!$J$9</f>
        <v>24.840000000000003</v>
      </c>
      <c r="G11" s="17">
        <f>[7]Janeiro!$J$10</f>
        <v>38.159999999999997</v>
      </c>
      <c r="H11" s="17">
        <f>[7]Janeiro!$J$11</f>
        <v>24.840000000000003</v>
      </c>
      <c r="I11" s="17">
        <f>[7]Janeiro!$J$12</f>
        <v>35.28</v>
      </c>
      <c r="J11" s="17">
        <f>[7]Janeiro!$J$13</f>
        <v>30.6</v>
      </c>
      <c r="K11" s="17">
        <f>[7]Janeiro!$J$14</f>
        <v>44.64</v>
      </c>
      <c r="L11" s="17">
        <f>[7]Janeiro!$J$15</f>
        <v>23.400000000000002</v>
      </c>
      <c r="M11" s="17">
        <f>[7]Janeiro!$J$16</f>
        <v>36</v>
      </c>
      <c r="N11" s="17">
        <f>[7]Janeiro!$J$17</f>
        <v>30.96</v>
      </c>
      <c r="O11" s="17">
        <f>[7]Janeiro!$J$18</f>
        <v>32.76</v>
      </c>
      <c r="P11" s="17">
        <f>[7]Janeiro!$J$19</f>
        <v>49.680000000000007</v>
      </c>
      <c r="Q11" s="17">
        <f>[7]Janeiro!$J$20</f>
        <v>32.04</v>
      </c>
      <c r="R11" s="17">
        <f>[7]Janeiro!$J$21</f>
        <v>28.44</v>
      </c>
      <c r="S11" s="17">
        <f>[7]Janeiro!$J$22</f>
        <v>33.840000000000003</v>
      </c>
      <c r="T11" s="17">
        <f>[7]Janeiro!$J$23</f>
        <v>30.6</v>
      </c>
      <c r="U11" s="17">
        <f>[7]Janeiro!$J$24</f>
        <v>55.440000000000005</v>
      </c>
      <c r="V11" s="17">
        <f>[7]Janeiro!$J$25</f>
        <v>20.88</v>
      </c>
      <c r="W11" s="17">
        <f>[7]Janeiro!$J$26</f>
        <v>26.28</v>
      </c>
      <c r="X11" s="17">
        <f>[7]Janeiro!$J$27</f>
        <v>36</v>
      </c>
      <c r="Y11" s="17">
        <f>[7]Janeiro!$J$28</f>
        <v>30.96</v>
      </c>
      <c r="Z11" s="17">
        <f>[7]Janeiro!$J$29</f>
        <v>41.4</v>
      </c>
      <c r="AA11" s="17">
        <f>[7]Janeiro!$J$30</f>
        <v>30.96</v>
      </c>
      <c r="AB11" s="17">
        <f>[7]Janeiro!$J$31</f>
        <v>20.88</v>
      </c>
      <c r="AC11" s="17">
        <f>[7]Janeiro!$J$32</f>
        <v>37.440000000000005</v>
      </c>
      <c r="AD11" s="17">
        <f>[7]Janeiro!$J$33</f>
        <v>31.680000000000003</v>
      </c>
      <c r="AE11" s="17">
        <f>[7]Janeiro!$J$34</f>
        <v>43.92</v>
      </c>
      <c r="AF11" s="17">
        <f>[7]Janeiro!$J$35</f>
        <v>27.720000000000002</v>
      </c>
      <c r="AG11" s="28">
        <f>MAX(B11:AF11)</f>
        <v>55.440000000000005</v>
      </c>
      <c r="AH11" s="2"/>
    </row>
    <row r="12" spans="1:37" ht="17.100000000000001" customHeight="1" x14ac:dyDescent="0.2">
      <c r="A12" s="15" t="s">
        <v>4</v>
      </c>
      <c r="B12" s="17">
        <f>[8]Janeiro!$J$5</f>
        <v>13.32</v>
      </c>
      <c r="C12" s="17" t="str">
        <f>[8]Janeiro!$J$6</f>
        <v>*</v>
      </c>
      <c r="D12" s="17">
        <f>[8]Janeiro!$J$7</f>
        <v>25.2</v>
      </c>
      <c r="E12" s="17" t="str">
        <f>[8]Janeiro!$J$8</f>
        <v>*</v>
      </c>
      <c r="F12" s="17" t="str">
        <f>[8]Janeiro!$J$9</f>
        <v>*</v>
      </c>
      <c r="G12" s="17" t="str">
        <f>[8]Janeiro!$J$10</f>
        <v>*</v>
      </c>
      <c r="H12" s="17" t="str">
        <f>[8]Janeiro!$J$11</f>
        <v>*</v>
      </c>
      <c r="I12" s="17" t="str">
        <f>[8]Janeiro!$J$12</f>
        <v>*</v>
      </c>
      <c r="J12" s="17" t="str">
        <f>[8]Janeiro!$J$13</f>
        <v>*</v>
      </c>
      <c r="K12" s="17" t="str">
        <f>[8]Janeiro!$J$14</f>
        <v>*</v>
      </c>
      <c r="L12" s="17">
        <f>[8]Janeiro!$J$15</f>
        <v>36.36</v>
      </c>
      <c r="M12" s="17" t="str">
        <f>[8]Janeiro!$J$16</f>
        <v>*</v>
      </c>
      <c r="N12" s="17" t="str">
        <f>[8]Janeiro!$J$17</f>
        <v>*</v>
      </c>
      <c r="O12" s="17" t="str">
        <f>[8]Janeiro!$J$18</f>
        <v>*</v>
      </c>
      <c r="P12" s="17">
        <f>[8]Janeiro!$J$19</f>
        <v>46.440000000000005</v>
      </c>
      <c r="Q12" s="17">
        <f>[8]Janeiro!$J$20</f>
        <v>33.119999999999997</v>
      </c>
      <c r="R12" s="17">
        <f>[8]Janeiro!$J$21</f>
        <v>57.6</v>
      </c>
      <c r="S12" s="17">
        <f>[8]Janeiro!$J$22</f>
        <v>43.2</v>
      </c>
      <c r="T12" s="17">
        <f>[8]Janeiro!$J$23</f>
        <v>28.44</v>
      </c>
      <c r="U12" s="17">
        <f>[8]Janeiro!$J$24</f>
        <v>48.96</v>
      </c>
      <c r="V12" s="17">
        <f>[8]Janeiro!$J$25</f>
        <v>29.16</v>
      </c>
      <c r="W12" s="17">
        <f>[8]Janeiro!$J$26</f>
        <v>37.080000000000005</v>
      </c>
      <c r="X12" s="17">
        <f>[8]Janeiro!$J$27</f>
        <v>33.480000000000004</v>
      </c>
      <c r="Y12" s="17">
        <f>[8]Janeiro!$J$28</f>
        <v>35.28</v>
      </c>
      <c r="Z12" s="17">
        <f>[8]Janeiro!$J$29</f>
        <v>41.04</v>
      </c>
      <c r="AA12" s="17">
        <f>[8]Janeiro!$J$30</f>
        <v>38.159999999999997</v>
      </c>
      <c r="AB12" s="17">
        <f>[8]Janeiro!$J$31</f>
        <v>26.28</v>
      </c>
      <c r="AC12" s="17">
        <f>[8]Janeiro!$J$32</f>
        <v>62.639999999999993</v>
      </c>
      <c r="AD12" s="17">
        <f>[8]Janeiro!$J$33</f>
        <v>37.800000000000004</v>
      </c>
      <c r="AE12" s="17">
        <f>[8]Janeiro!$J$34</f>
        <v>28.08</v>
      </c>
      <c r="AF12" s="17">
        <f>[8]Janeiro!$J$35</f>
        <v>27.36</v>
      </c>
      <c r="AG12" s="28">
        <f t="shared" si="1"/>
        <v>62.639999999999993</v>
      </c>
      <c r="AH12" s="2"/>
    </row>
    <row r="13" spans="1:37" ht="17.100000000000001" customHeight="1" x14ac:dyDescent="0.2">
      <c r="A13" s="15" t="s">
        <v>5</v>
      </c>
      <c r="B13" s="17">
        <f>[9]Janeiro!$J$5</f>
        <v>34.56</v>
      </c>
      <c r="C13" s="17">
        <f>[9]Janeiro!$J$6</f>
        <v>35.28</v>
      </c>
      <c r="D13" s="17">
        <f>[9]Janeiro!$J$7</f>
        <v>46.440000000000005</v>
      </c>
      <c r="E13" s="17">
        <f>[9]Janeiro!$J$8</f>
        <v>56.519999999999996</v>
      </c>
      <c r="F13" s="17">
        <f>[9]Janeiro!$J$9</f>
        <v>75.960000000000008</v>
      </c>
      <c r="G13" s="17">
        <f>[9]Janeiro!$J$10</f>
        <v>28.8</v>
      </c>
      <c r="H13" s="17">
        <f>[9]Janeiro!$J$11</f>
        <v>27.720000000000002</v>
      </c>
      <c r="I13" s="17">
        <f>[9]Janeiro!$J$12</f>
        <v>31.319999999999997</v>
      </c>
      <c r="J13" s="17">
        <f>[9]Janeiro!$J$13</f>
        <v>36.36</v>
      </c>
      <c r="K13" s="17">
        <f>[9]Janeiro!$J$14</f>
        <v>53.28</v>
      </c>
      <c r="L13" s="17">
        <f>[9]Janeiro!$J$15</f>
        <v>29.880000000000003</v>
      </c>
      <c r="M13" s="17">
        <f>[9]Janeiro!$J$16</f>
        <v>53.64</v>
      </c>
      <c r="N13" s="17">
        <f>[9]Janeiro!$J$17</f>
        <v>18.720000000000002</v>
      </c>
      <c r="O13" s="17">
        <f>[9]Janeiro!$J$18</f>
        <v>32.4</v>
      </c>
      <c r="P13" s="17">
        <f>[9]Janeiro!$J$19</f>
        <v>25.56</v>
      </c>
      <c r="Q13" s="17">
        <f>[9]Janeiro!$J$20</f>
        <v>34.56</v>
      </c>
      <c r="R13" s="17">
        <f>[9]Janeiro!$J$21</f>
        <v>73.8</v>
      </c>
      <c r="S13" s="17">
        <f>[9]Janeiro!$J$22</f>
        <v>48.24</v>
      </c>
      <c r="T13" s="17">
        <f>[9]Janeiro!$J$23</f>
        <v>40.680000000000007</v>
      </c>
      <c r="U13" s="17">
        <f>[9]Janeiro!$J$24</f>
        <v>46.800000000000004</v>
      </c>
      <c r="V13" s="17">
        <f>[9]Janeiro!$J$25</f>
        <v>50.4</v>
      </c>
      <c r="W13" s="17">
        <f>[9]Janeiro!$J$26</f>
        <v>21.96</v>
      </c>
      <c r="X13" s="17">
        <f>[9]Janeiro!$J$27</f>
        <v>29.880000000000003</v>
      </c>
      <c r="Y13" s="17">
        <f>[9]Janeiro!$J$28</f>
        <v>45</v>
      </c>
      <c r="Z13" s="17">
        <f>[9]Janeiro!$J$29</f>
        <v>23.400000000000002</v>
      </c>
      <c r="AA13" s="17">
        <f>[9]Janeiro!$J$30</f>
        <v>63</v>
      </c>
      <c r="AB13" s="17">
        <f>[9]Janeiro!$J$31</f>
        <v>41.76</v>
      </c>
      <c r="AC13" s="17">
        <f>[9]Janeiro!$J$32</f>
        <v>19.440000000000001</v>
      </c>
      <c r="AD13" s="17">
        <f>[9]Janeiro!$J$33</f>
        <v>52.2</v>
      </c>
      <c r="AE13" s="17">
        <f>[9]Janeiro!$J$34</f>
        <v>50.04</v>
      </c>
      <c r="AF13" s="17">
        <f>[9]Janeiro!$J$35</f>
        <v>38.519999999999996</v>
      </c>
      <c r="AG13" s="28">
        <f t="shared" si="1"/>
        <v>75.960000000000008</v>
      </c>
      <c r="AH13" s="2"/>
      <c r="AK13" s="23" t="s">
        <v>54</v>
      </c>
    </row>
    <row r="14" spans="1:37" ht="17.100000000000001" customHeight="1" x14ac:dyDescent="0.2">
      <c r="A14" s="15" t="s">
        <v>50</v>
      </c>
      <c r="B14" s="17">
        <f>[10]Janeiro!$J$5</f>
        <v>45</v>
      </c>
      <c r="C14" s="17">
        <f>[10]Janeiro!$J$6</f>
        <v>28.08</v>
      </c>
      <c r="D14" s="17">
        <f>[10]Janeiro!$J$7</f>
        <v>38.880000000000003</v>
      </c>
      <c r="E14" s="17">
        <f>[10]Janeiro!$J$8</f>
        <v>53.64</v>
      </c>
      <c r="F14" s="17">
        <f>[10]Janeiro!$J$9</f>
        <v>49.32</v>
      </c>
      <c r="G14" s="17">
        <f>[10]Janeiro!$J$10</f>
        <v>67.680000000000007</v>
      </c>
      <c r="H14" s="17">
        <f>[10]Janeiro!$J$11</f>
        <v>36.72</v>
      </c>
      <c r="I14" s="17">
        <f>[10]Janeiro!$J$12</f>
        <v>47.16</v>
      </c>
      <c r="J14" s="17">
        <f>[10]Janeiro!$J$13</f>
        <v>26.64</v>
      </c>
      <c r="K14" s="17">
        <f>[10]Janeiro!$J$14</f>
        <v>30.96</v>
      </c>
      <c r="L14" s="17">
        <f>[10]Janeiro!$J$15</f>
        <v>39.96</v>
      </c>
      <c r="M14" s="17">
        <f>[10]Janeiro!$J$16</f>
        <v>30.240000000000002</v>
      </c>
      <c r="N14" s="17">
        <f>[10]Janeiro!$J$17</f>
        <v>37.080000000000005</v>
      </c>
      <c r="O14" s="17">
        <f>[10]Janeiro!$J$18</f>
        <v>37.080000000000005</v>
      </c>
      <c r="P14" s="17">
        <f>[10]Janeiro!$J$19</f>
        <v>48.96</v>
      </c>
      <c r="Q14" s="17">
        <f>[10]Janeiro!$J$20</f>
        <v>29.880000000000003</v>
      </c>
      <c r="R14" s="17">
        <f>[10]Janeiro!$J$21</f>
        <v>38.159999999999997</v>
      </c>
      <c r="S14" s="17">
        <f>[10]Janeiro!$J$22</f>
        <v>45</v>
      </c>
      <c r="T14" s="17">
        <f>[10]Janeiro!$J$23</f>
        <v>32.76</v>
      </c>
      <c r="U14" s="17">
        <f>[10]Janeiro!$J$24</f>
        <v>32.4</v>
      </c>
      <c r="V14" s="17">
        <f>[10]Janeiro!$J$25</f>
        <v>31.319999999999997</v>
      </c>
      <c r="W14" s="17">
        <f>[10]Janeiro!$J$26</f>
        <v>32.04</v>
      </c>
      <c r="X14" s="17">
        <f>[10]Janeiro!$J$27</f>
        <v>36.36</v>
      </c>
      <c r="Y14" s="17">
        <f>[10]Janeiro!$J$28</f>
        <v>37.800000000000004</v>
      </c>
      <c r="Z14" s="17">
        <f>[10]Janeiro!$J$29</f>
        <v>39.6</v>
      </c>
      <c r="AA14" s="17">
        <f>[10]Janeiro!$J$30</f>
        <v>37.440000000000005</v>
      </c>
      <c r="AB14" s="17">
        <f>[10]Janeiro!$J$31</f>
        <v>29.880000000000003</v>
      </c>
      <c r="AC14" s="17">
        <f>[10]Janeiro!$J$32</f>
        <v>43.92</v>
      </c>
      <c r="AD14" s="17">
        <f>[10]Janeiro!$J$33</f>
        <v>40.680000000000007</v>
      </c>
      <c r="AE14" s="17">
        <f>[10]Janeiro!$J$34</f>
        <v>22.32</v>
      </c>
      <c r="AF14" s="17">
        <f>[10]Janeiro!$J$35</f>
        <v>48.96</v>
      </c>
      <c r="AG14" s="28">
        <f>MAX(B14:AF14)</f>
        <v>67.680000000000007</v>
      </c>
      <c r="AH14" s="2"/>
    </row>
    <row r="15" spans="1:37" ht="17.100000000000001" customHeight="1" x14ac:dyDescent="0.2">
      <c r="A15" s="15" t="s">
        <v>6</v>
      </c>
      <c r="B15" s="17">
        <f>[11]Janeiro!$J$5</f>
        <v>51.84</v>
      </c>
      <c r="C15" s="17">
        <f>[11]Janeiro!$J$6</f>
        <v>24.12</v>
      </c>
      <c r="D15" s="17">
        <f>[11]Janeiro!$J$7</f>
        <v>28.44</v>
      </c>
      <c r="E15" s="17">
        <f>[11]Janeiro!$J$8</f>
        <v>57.960000000000008</v>
      </c>
      <c r="F15" s="17">
        <f>[11]Janeiro!$J$9</f>
        <v>48.96</v>
      </c>
      <c r="G15" s="17">
        <f>[11]Janeiro!$J$10</f>
        <v>37.440000000000005</v>
      </c>
      <c r="H15" s="17">
        <f>[11]Janeiro!$J$11</f>
        <v>19.8</v>
      </c>
      <c r="I15" s="17">
        <f>[11]Janeiro!$J$12</f>
        <v>24.840000000000003</v>
      </c>
      <c r="J15" s="17">
        <f>[11]Janeiro!$J$13</f>
        <v>32.4</v>
      </c>
      <c r="K15" s="17">
        <f>[11]Janeiro!$J$14</f>
        <v>28.44</v>
      </c>
      <c r="L15" s="17">
        <f>[11]Janeiro!$J$15</f>
        <v>19.079999999999998</v>
      </c>
      <c r="M15" s="17">
        <f>[11]Janeiro!$J$16</f>
        <v>27</v>
      </c>
      <c r="N15" s="17">
        <f>[11]Janeiro!$J$17</f>
        <v>36</v>
      </c>
      <c r="O15" s="17">
        <f>[11]Janeiro!$J$18</f>
        <v>34.200000000000003</v>
      </c>
      <c r="P15" s="17">
        <f>[11]Janeiro!$J$19</f>
        <v>33.840000000000003</v>
      </c>
      <c r="Q15" s="17">
        <f>[11]Janeiro!$J$20</f>
        <v>30.96</v>
      </c>
      <c r="R15" s="17">
        <f>[11]Janeiro!$J$21</f>
        <v>24.48</v>
      </c>
      <c r="S15" s="17">
        <f>[11]Janeiro!$J$22</f>
        <v>23.400000000000002</v>
      </c>
      <c r="T15" s="17">
        <f>[11]Janeiro!$J$23</f>
        <v>27.720000000000002</v>
      </c>
      <c r="U15" s="17">
        <f>[11]Janeiro!$J$24</f>
        <v>41.76</v>
      </c>
      <c r="V15" s="17">
        <f>[11]Janeiro!$J$25</f>
        <v>19.079999999999998</v>
      </c>
      <c r="W15" s="17">
        <f>[11]Janeiro!$J$26</f>
        <v>34.92</v>
      </c>
      <c r="X15" s="17">
        <f>[11]Janeiro!$J$27</f>
        <v>55.800000000000004</v>
      </c>
      <c r="Y15" s="17">
        <f>[11]Janeiro!$J$28</f>
        <v>31.319999999999997</v>
      </c>
      <c r="Z15" s="17">
        <f>[11]Janeiro!$J$29</f>
        <v>34.56</v>
      </c>
      <c r="AA15" s="17">
        <f>[11]Janeiro!$J$30</f>
        <v>21.96</v>
      </c>
      <c r="AB15" s="17">
        <f>[11]Janeiro!$J$31</f>
        <v>23.400000000000002</v>
      </c>
      <c r="AC15" s="17">
        <f>[11]Janeiro!$J$32</f>
        <v>27.36</v>
      </c>
      <c r="AD15" s="17">
        <f>[11]Janeiro!$J$33</f>
        <v>22.68</v>
      </c>
      <c r="AE15" s="17">
        <f>[11]Janeiro!$J$34</f>
        <v>33.480000000000004</v>
      </c>
      <c r="AF15" s="17">
        <f>[11]Janeiro!$J$35</f>
        <v>25.92</v>
      </c>
      <c r="AG15" s="28">
        <f t="shared" si="1"/>
        <v>57.960000000000008</v>
      </c>
      <c r="AH15" s="2"/>
    </row>
    <row r="16" spans="1:37" ht="17.100000000000001" customHeight="1" x14ac:dyDescent="0.2">
      <c r="A16" s="15" t="s">
        <v>7</v>
      </c>
      <c r="B16" s="17">
        <f>[12]Janeiro!$J$5</f>
        <v>37.800000000000004</v>
      </c>
      <c r="C16" s="17">
        <f>[12]Janeiro!$J$6</f>
        <v>44.28</v>
      </c>
      <c r="D16" s="17">
        <f>[12]Janeiro!$J$7</f>
        <v>37.440000000000005</v>
      </c>
      <c r="E16" s="17">
        <f>[12]Janeiro!$J$8</f>
        <v>29.16</v>
      </c>
      <c r="F16" s="17">
        <f>[12]Janeiro!$J$9</f>
        <v>34.92</v>
      </c>
      <c r="G16" s="17">
        <f>[12]Janeiro!$J$10</f>
        <v>27</v>
      </c>
      <c r="H16" s="17">
        <f>[12]Janeiro!$J$11</f>
        <v>25.92</v>
      </c>
      <c r="I16" s="17">
        <f>[12]Janeiro!$J$12</f>
        <v>26.64</v>
      </c>
      <c r="J16" s="17">
        <f>[12]Janeiro!$J$13</f>
        <v>37.800000000000004</v>
      </c>
      <c r="K16" s="17">
        <f>[12]Janeiro!$J$14</f>
        <v>29.880000000000003</v>
      </c>
      <c r="L16" s="17">
        <f>[12]Janeiro!$J$15</f>
        <v>27.720000000000002</v>
      </c>
      <c r="M16" s="17">
        <f>[12]Janeiro!$J$16</f>
        <v>34.56</v>
      </c>
      <c r="N16" s="17">
        <f>[12]Janeiro!$J$17</f>
        <v>37.080000000000005</v>
      </c>
      <c r="O16" s="17">
        <f>[12]Janeiro!$J$18</f>
        <v>29.52</v>
      </c>
      <c r="P16" s="17">
        <f>[12]Janeiro!$J$19</f>
        <v>31.319999999999997</v>
      </c>
      <c r="Q16" s="17">
        <f>[12]Janeiro!$J$20</f>
        <v>37.800000000000004</v>
      </c>
      <c r="R16" s="17">
        <f>[12]Janeiro!$J$21</f>
        <v>44.28</v>
      </c>
      <c r="S16" s="17">
        <f>[12]Janeiro!$J$22</f>
        <v>25.2</v>
      </c>
      <c r="T16" s="17">
        <f>[12]Janeiro!$J$23</f>
        <v>33.840000000000003</v>
      </c>
      <c r="U16" s="17">
        <f>[12]Janeiro!$J$24</f>
        <v>33.480000000000004</v>
      </c>
      <c r="V16" s="17">
        <f>[12]Janeiro!$J$25</f>
        <v>56.88</v>
      </c>
      <c r="W16" s="17">
        <f>[12]Janeiro!$J$26</f>
        <v>35.28</v>
      </c>
      <c r="X16" s="17">
        <f>[12]Janeiro!$J$27</f>
        <v>27.36</v>
      </c>
      <c r="Y16" s="17">
        <f>[12]Janeiro!$J$28</f>
        <v>45.36</v>
      </c>
      <c r="Z16" s="17">
        <f>[12]Janeiro!$J$29</f>
        <v>29.880000000000003</v>
      </c>
      <c r="AA16" s="17">
        <f>[12]Janeiro!$J$30</f>
        <v>40.680000000000007</v>
      </c>
      <c r="AB16" s="17">
        <f>[12]Janeiro!$J$31</f>
        <v>29.880000000000003</v>
      </c>
      <c r="AC16" s="17">
        <f>[12]Janeiro!$J$32</f>
        <v>35.28</v>
      </c>
      <c r="AD16" s="17">
        <f>[12]Janeiro!$J$33</f>
        <v>34.200000000000003</v>
      </c>
      <c r="AE16" s="17">
        <f>[12]Janeiro!$J$34</f>
        <v>32.04</v>
      </c>
      <c r="AF16" s="17">
        <f>[12]Janeiro!$J$35</f>
        <v>39.6</v>
      </c>
      <c r="AG16" s="28">
        <f t="shared" si="1"/>
        <v>56.88</v>
      </c>
      <c r="AH16" s="2"/>
    </row>
    <row r="17" spans="1:35" ht="17.100000000000001" customHeight="1" x14ac:dyDescent="0.2">
      <c r="A17" s="15" t="s">
        <v>8</v>
      </c>
      <c r="B17" s="17">
        <f>[13]Janeiro!$J$5</f>
        <v>59.760000000000005</v>
      </c>
      <c r="C17" s="17">
        <f>[13]Janeiro!$J$6</f>
        <v>36.72</v>
      </c>
      <c r="D17" s="17">
        <f>[13]Janeiro!$J$7</f>
        <v>36.72</v>
      </c>
      <c r="E17" s="17">
        <f>[13]Janeiro!$J$8</f>
        <v>38.519999999999996</v>
      </c>
      <c r="F17" s="17">
        <f>[13]Janeiro!$J$9</f>
        <v>47.519999999999996</v>
      </c>
      <c r="G17" s="17">
        <f>[13]Janeiro!$J$10</f>
        <v>33.480000000000004</v>
      </c>
      <c r="H17" s="17">
        <f>[13]Janeiro!$J$11</f>
        <v>33.840000000000003</v>
      </c>
      <c r="I17" s="17">
        <f>[13]Janeiro!$J$12</f>
        <v>27.720000000000002</v>
      </c>
      <c r="J17" s="17">
        <f>[13]Janeiro!$J$13</f>
        <v>51.84</v>
      </c>
      <c r="K17" s="17">
        <f>[13]Janeiro!$J$14</f>
        <v>59.4</v>
      </c>
      <c r="L17" s="17">
        <f>[13]Janeiro!$J$15</f>
        <v>28.8</v>
      </c>
      <c r="M17" s="17">
        <f>[13]Janeiro!$J$16</f>
        <v>21.6</v>
      </c>
      <c r="N17" s="17">
        <f>[13]Janeiro!$J$17</f>
        <v>34.56</v>
      </c>
      <c r="O17" s="17">
        <f>[13]Janeiro!$J$18</f>
        <v>24.840000000000003</v>
      </c>
      <c r="P17" s="17">
        <f>[13]Janeiro!$J$19</f>
        <v>28.44</v>
      </c>
      <c r="Q17" s="17">
        <f>[13]Janeiro!$J$20</f>
        <v>59.4</v>
      </c>
      <c r="R17" s="17">
        <f>[13]Janeiro!$J$21</f>
        <v>29.880000000000003</v>
      </c>
      <c r="S17" s="17">
        <f>[13]Janeiro!$J$22</f>
        <v>26.28</v>
      </c>
      <c r="T17" s="17">
        <f>[13]Janeiro!$J$23</f>
        <v>26.64</v>
      </c>
      <c r="U17" s="17">
        <f>[13]Janeiro!$J$24</f>
        <v>32.76</v>
      </c>
      <c r="V17" s="17">
        <f>[13]Janeiro!$J$25</f>
        <v>38.519999999999996</v>
      </c>
      <c r="W17" s="17">
        <f>[13]Janeiro!$J$26</f>
        <v>48.24</v>
      </c>
      <c r="X17" s="17">
        <f>[13]Janeiro!$J$27</f>
        <v>34.56</v>
      </c>
      <c r="Y17" s="17">
        <f>[13]Janeiro!$J$28</f>
        <v>32.4</v>
      </c>
      <c r="Z17" s="17">
        <f>[13]Janeiro!$J$29</f>
        <v>29.52</v>
      </c>
      <c r="AA17" s="17">
        <f>[13]Janeiro!$J$30</f>
        <v>67.680000000000007</v>
      </c>
      <c r="AB17" s="17">
        <f>[13]Janeiro!$J$31</f>
        <v>31.680000000000003</v>
      </c>
      <c r="AC17" s="17">
        <f>[13]Janeiro!$J$32</f>
        <v>24.840000000000003</v>
      </c>
      <c r="AD17" s="17">
        <f>[13]Janeiro!$J$33</f>
        <v>36.36</v>
      </c>
      <c r="AE17" s="17">
        <f>[13]Janeiro!$J$34</f>
        <v>50.76</v>
      </c>
      <c r="AF17" s="17">
        <f>[13]Janeiro!$J$35</f>
        <v>46.080000000000005</v>
      </c>
      <c r="AG17" s="28">
        <f t="shared" si="1"/>
        <v>67.680000000000007</v>
      </c>
      <c r="AH17" s="2"/>
    </row>
    <row r="18" spans="1:35" ht="17.100000000000001" customHeight="1" x14ac:dyDescent="0.2">
      <c r="A18" s="15" t="s">
        <v>9</v>
      </c>
      <c r="B18" s="17">
        <f>[14]Janeiro!$J$5</f>
        <v>39.96</v>
      </c>
      <c r="C18" s="17">
        <f>[14]Janeiro!$J$6</f>
        <v>36.36</v>
      </c>
      <c r="D18" s="17">
        <f>[14]Janeiro!$J$7</f>
        <v>59.760000000000005</v>
      </c>
      <c r="E18" s="17">
        <f>[14]Janeiro!$J$8</f>
        <v>44.64</v>
      </c>
      <c r="F18" s="17">
        <f>[14]Janeiro!$J$9</f>
        <v>44.64</v>
      </c>
      <c r="G18" s="17">
        <f>[14]Janeiro!$J$10</f>
        <v>35.28</v>
      </c>
      <c r="H18" s="17">
        <f>[14]Janeiro!$J$11</f>
        <v>24.48</v>
      </c>
      <c r="I18" s="17">
        <f>[14]Janeiro!$J$12</f>
        <v>55.800000000000004</v>
      </c>
      <c r="J18" s="17">
        <f>[14]Janeiro!$J$13</f>
        <v>48.96</v>
      </c>
      <c r="K18" s="17">
        <f>[14]Janeiro!$J$14</f>
        <v>38.880000000000003</v>
      </c>
      <c r="L18" s="17">
        <f>[14]Janeiro!$J$15</f>
        <v>59.760000000000005</v>
      </c>
      <c r="M18" s="17">
        <f>[14]Janeiro!$J$16</f>
        <v>29.16</v>
      </c>
      <c r="N18" s="17">
        <f>[14]Janeiro!$J$17</f>
        <v>36</v>
      </c>
      <c r="O18" s="17">
        <f>[14]Janeiro!$J$18</f>
        <v>32.76</v>
      </c>
      <c r="P18" s="17">
        <f>[14]Janeiro!$J$19</f>
        <v>30.240000000000002</v>
      </c>
      <c r="Q18" s="17">
        <f>[14]Janeiro!$J$20</f>
        <v>39.24</v>
      </c>
      <c r="R18" s="17">
        <f>[14]Janeiro!$J$21</f>
        <v>38.159999999999997</v>
      </c>
      <c r="S18" s="17">
        <f>[14]Janeiro!$J$22</f>
        <v>28.08</v>
      </c>
      <c r="T18" s="17">
        <f>[14]Janeiro!$J$23</f>
        <v>34.200000000000003</v>
      </c>
      <c r="U18" s="17">
        <f>[14]Janeiro!$J$24</f>
        <v>27</v>
      </c>
      <c r="V18" s="17">
        <f>[14]Janeiro!$J$25</f>
        <v>42.84</v>
      </c>
      <c r="W18" s="17">
        <f>[14]Janeiro!$J$26</f>
        <v>29.52</v>
      </c>
      <c r="X18" s="17">
        <f>[14]Janeiro!$J$27</f>
        <v>18.36</v>
      </c>
      <c r="Y18" s="17">
        <f>[14]Janeiro!$J$28</f>
        <v>43.92</v>
      </c>
      <c r="Z18" s="17">
        <f>[14]Janeiro!$J$29</f>
        <v>20.16</v>
      </c>
      <c r="AA18" s="17">
        <f>[14]Janeiro!$J$30</f>
        <v>66.960000000000008</v>
      </c>
      <c r="AB18" s="17">
        <f>[14]Janeiro!$J$31</f>
        <v>29.52</v>
      </c>
      <c r="AC18" s="17">
        <f>[14]Janeiro!$J$32</f>
        <v>32.04</v>
      </c>
      <c r="AD18" s="17">
        <f>[14]Janeiro!$J$33</f>
        <v>39.6</v>
      </c>
      <c r="AE18" s="17">
        <f>[14]Janeiro!$J$34</f>
        <v>32.04</v>
      </c>
      <c r="AF18" s="17">
        <f>[14]Janeiro!$J$35</f>
        <v>42.12</v>
      </c>
      <c r="AG18" s="28">
        <f t="shared" si="1"/>
        <v>66.960000000000008</v>
      </c>
      <c r="AH18" s="2"/>
    </row>
    <row r="19" spans="1:35" ht="17.100000000000001" customHeight="1" x14ac:dyDescent="0.2">
      <c r="A19" s="15" t="s">
        <v>49</v>
      </c>
      <c r="B19" s="17">
        <f>[15]Janeiro!$J$5</f>
        <v>70.2</v>
      </c>
      <c r="C19" s="17">
        <f>[15]Janeiro!$J$6</f>
        <v>35.64</v>
      </c>
      <c r="D19" s="17">
        <f>[15]Janeiro!$J$7</f>
        <v>53.28</v>
      </c>
      <c r="E19" s="17">
        <f>[15]Janeiro!$J$8</f>
        <v>36.36</v>
      </c>
      <c r="F19" s="17">
        <f>[15]Janeiro!$J$9</f>
        <v>50.76</v>
      </c>
      <c r="G19" s="17">
        <f>[15]Janeiro!$J$10</f>
        <v>34.200000000000003</v>
      </c>
      <c r="H19" s="17">
        <f>[15]Janeiro!$J$11</f>
        <v>28.44</v>
      </c>
      <c r="I19" s="17">
        <f>[15]Janeiro!$J$12</f>
        <v>25.2</v>
      </c>
      <c r="J19" s="17">
        <f>[15]Janeiro!$J$13</f>
        <v>32.76</v>
      </c>
      <c r="K19" s="17">
        <f>[15]Janeiro!$J$14</f>
        <v>32.76</v>
      </c>
      <c r="L19" s="17">
        <f>[15]Janeiro!$J$15</f>
        <v>33.480000000000004</v>
      </c>
      <c r="M19" s="17">
        <f>[15]Janeiro!$J$16</f>
        <v>35.64</v>
      </c>
      <c r="N19" s="17">
        <f>[15]Janeiro!$J$17</f>
        <v>15.48</v>
      </c>
      <c r="O19" s="17">
        <f>[15]Janeiro!$J$18</f>
        <v>19.079999999999998</v>
      </c>
      <c r="P19" s="17">
        <f>[15]Janeiro!$J$19</f>
        <v>35.64</v>
      </c>
      <c r="Q19" s="17">
        <f>[15]Janeiro!$J$20</f>
        <v>31.319999999999997</v>
      </c>
      <c r="R19" s="17">
        <f>[15]Janeiro!$J$21</f>
        <v>39.6</v>
      </c>
      <c r="S19" s="17">
        <f>[15]Janeiro!$J$22</f>
        <v>29.16</v>
      </c>
      <c r="T19" s="17">
        <f>[15]Janeiro!$J$23</f>
        <v>19.440000000000001</v>
      </c>
      <c r="U19" s="17">
        <f>[15]Janeiro!$J$24</f>
        <v>34.200000000000003</v>
      </c>
      <c r="V19" s="17">
        <f>[15]Janeiro!$J$25</f>
        <v>29.16</v>
      </c>
      <c r="W19" s="17">
        <f>[15]Janeiro!$J$26</f>
        <v>27.720000000000002</v>
      </c>
      <c r="X19" s="17">
        <f>[15]Janeiro!$J$27</f>
        <v>27</v>
      </c>
      <c r="Y19" s="17">
        <f>[15]Janeiro!$J$28</f>
        <v>33.480000000000004</v>
      </c>
      <c r="Z19" s="17">
        <f>[15]Janeiro!$J$29</f>
        <v>25.2</v>
      </c>
      <c r="AA19" s="17">
        <f>[15]Janeiro!$J$30</f>
        <v>32.04</v>
      </c>
      <c r="AB19" s="17">
        <f>[15]Janeiro!$J$31</f>
        <v>28.44</v>
      </c>
      <c r="AC19" s="17">
        <f>[15]Janeiro!$J$32</f>
        <v>20.88</v>
      </c>
      <c r="AD19" s="17">
        <f>[15]Janeiro!$J$33</f>
        <v>47.16</v>
      </c>
      <c r="AE19" s="17">
        <f>[15]Janeiro!$J$34</f>
        <v>34.92</v>
      </c>
      <c r="AF19" s="17">
        <f>[15]Janeiro!$J$35</f>
        <v>31.680000000000003</v>
      </c>
      <c r="AG19" s="28">
        <f t="shared" ref="AG19:AG26" si="2">MAX(B19:AF19)</f>
        <v>70.2</v>
      </c>
      <c r="AH19" s="2"/>
    </row>
    <row r="20" spans="1:35" ht="17.100000000000001" customHeight="1" x14ac:dyDescent="0.2">
      <c r="A20" s="15" t="s">
        <v>10</v>
      </c>
      <c r="B20" s="17">
        <f>[16]Janeiro!$J$5</f>
        <v>41.04</v>
      </c>
      <c r="C20" s="17">
        <f>[16]Janeiro!$J$6</f>
        <v>39.24</v>
      </c>
      <c r="D20" s="17">
        <f>[16]Janeiro!$J$7</f>
        <v>40.32</v>
      </c>
      <c r="E20" s="17">
        <f>[16]Janeiro!$J$8</f>
        <v>32.4</v>
      </c>
      <c r="F20" s="17">
        <f>[16]Janeiro!$J$9</f>
        <v>39.6</v>
      </c>
      <c r="G20" s="17">
        <f>[16]Janeiro!$J$10</f>
        <v>37.080000000000005</v>
      </c>
      <c r="H20" s="17">
        <f>[16]Janeiro!$J$11</f>
        <v>21.96</v>
      </c>
      <c r="I20" s="17">
        <f>[16]Janeiro!$J$12</f>
        <v>27</v>
      </c>
      <c r="J20" s="17">
        <f>[16]Janeiro!$J$13</f>
        <v>41.04</v>
      </c>
      <c r="K20" s="17">
        <f>[16]Janeiro!$J$14</f>
        <v>28.44</v>
      </c>
      <c r="L20" s="17">
        <f>[16]Janeiro!$J$15</f>
        <v>27</v>
      </c>
      <c r="M20" s="17">
        <f>[16]Janeiro!$J$16</f>
        <v>23.400000000000002</v>
      </c>
      <c r="N20" s="17">
        <f>[16]Janeiro!$J$17</f>
        <v>36</v>
      </c>
      <c r="O20" s="17">
        <f>[16]Janeiro!$J$18</f>
        <v>34.56</v>
      </c>
      <c r="P20" s="17">
        <f>[16]Janeiro!$J$19</f>
        <v>58.32</v>
      </c>
      <c r="Q20" s="17">
        <f>[16]Janeiro!$J$20</f>
        <v>41.04</v>
      </c>
      <c r="R20" s="17">
        <f>[16]Janeiro!$J$21</f>
        <v>32.76</v>
      </c>
      <c r="S20" s="17">
        <f>[16]Janeiro!$J$22</f>
        <v>23.400000000000002</v>
      </c>
      <c r="T20" s="17">
        <f>[16]Janeiro!$J$23</f>
        <v>39.24</v>
      </c>
      <c r="U20" s="17">
        <f>[16]Janeiro!$J$24</f>
        <v>24.12</v>
      </c>
      <c r="V20" s="17">
        <f>[16]Janeiro!$J$25</f>
        <v>54</v>
      </c>
      <c r="W20" s="17">
        <f>[16]Janeiro!$J$26</f>
        <v>33.840000000000003</v>
      </c>
      <c r="X20" s="17">
        <f>[16]Janeiro!$J$27</f>
        <v>29.880000000000003</v>
      </c>
      <c r="Y20" s="17">
        <f>[16]Janeiro!$J$28</f>
        <v>29.16</v>
      </c>
      <c r="Z20" s="17">
        <f>[16]Janeiro!$J$29</f>
        <v>46.440000000000005</v>
      </c>
      <c r="AA20" s="17">
        <f>[16]Janeiro!$J$30</f>
        <v>46.440000000000005</v>
      </c>
      <c r="AB20" s="17">
        <f>[16]Janeiro!$J$31</f>
        <v>21.96</v>
      </c>
      <c r="AC20" s="17">
        <f>[16]Janeiro!$J$32</f>
        <v>41.76</v>
      </c>
      <c r="AD20" s="17">
        <f>[16]Janeiro!$J$33</f>
        <v>30.96</v>
      </c>
      <c r="AE20" s="17">
        <f>[16]Janeiro!$J$34</f>
        <v>34.56</v>
      </c>
      <c r="AF20" s="17">
        <f>[16]Janeiro!$J$35</f>
        <v>38.519999999999996</v>
      </c>
      <c r="AG20" s="28">
        <f t="shared" si="2"/>
        <v>58.32</v>
      </c>
      <c r="AH20" s="2"/>
    </row>
    <row r="21" spans="1:35" ht="17.100000000000001" customHeight="1" x14ac:dyDescent="0.2">
      <c r="A21" s="15" t="s">
        <v>11</v>
      </c>
      <c r="B21" s="17">
        <f>[17]Janeiro!$J$5</f>
        <v>29.52</v>
      </c>
      <c r="C21" s="17">
        <f>[17]Janeiro!$J$6</f>
        <v>54.36</v>
      </c>
      <c r="D21" s="17">
        <f>[17]Janeiro!$J$7</f>
        <v>28.08</v>
      </c>
      <c r="E21" s="17">
        <f>[17]Janeiro!$J$8</f>
        <v>48.24</v>
      </c>
      <c r="F21" s="17">
        <f>[17]Janeiro!$J$9</f>
        <v>16.920000000000002</v>
      </c>
      <c r="G21" s="17">
        <f>[17]Janeiro!$J$10</f>
        <v>25.2</v>
      </c>
      <c r="H21" s="17">
        <f>[17]Janeiro!$J$11</f>
        <v>25.56</v>
      </c>
      <c r="I21" s="17">
        <f>[17]Janeiro!$J$12</f>
        <v>21.6</v>
      </c>
      <c r="J21" s="17">
        <f>[17]Janeiro!$J$13</f>
        <v>25.92</v>
      </c>
      <c r="K21" s="17">
        <f>[17]Janeiro!$J$14</f>
        <v>28.8</v>
      </c>
      <c r="L21" s="17">
        <f>[17]Janeiro!$J$15</f>
        <v>32.04</v>
      </c>
      <c r="M21" s="17">
        <f>[17]Janeiro!$J$16</f>
        <v>53.64</v>
      </c>
      <c r="N21" s="17">
        <f>[17]Janeiro!$J$17</f>
        <v>22.32</v>
      </c>
      <c r="O21" s="17">
        <f>[17]Janeiro!$J$18</f>
        <v>20.16</v>
      </c>
      <c r="P21" s="17">
        <f>[17]Janeiro!$J$19</f>
        <v>21.6</v>
      </c>
      <c r="Q21" s="17">
        <f>[17]Janeiro!$J$20</f>
        <v>33.480000000000004</v>
      </c>
      <c r="R21" s="17">
        <f>[17]Janeiro!$J$21</f>
        <v>33.480000000000004</v>
      </c>
      <c r="S21" s="17">
        <f>[17]Janeiro!$J$22</f>
        <v>55.080000000000005</v>
      </c>
      <c r="T21" s="17">
        <f>[17]Janeiro!$J$23</f>
        <v>30.96</v>
      </c>
      <c r="U21" s="17">
        <f>[17]Janeiro!$J$24</f>
        <v>30.6</v>
      </c>
      <c r="V21" s="17">
        <f>[17]Janeiro!$J$25</f>
        <v>29.16</v>
      </c>
      <c r="W21" s="17">
        <f>[17]Janeiro!$J$26</f>
        <v>24.48</v>
      </c>
      <c r="X21" s="17">
        <f>[17]Janeiro!$J$27</f>
        <v>52.92</v>
      </c>
      <c r="Y21" s="17">
        <f>[17]Janeiro!$J$28</f>
        <v>18.720000000000002</v>
      </c>
      <c r="Z21" s="17">
        <f>[17]Janeiro!$J$29</f>
        <v>39.24</v>
      </c>
      <c r="AA21" s="17">
        <f>[17]Janeiro!$J$30</f>
        <v>32.4</v>
      </c>
      <c r="AB21" s="17">
        <f>[17]Janeiro!$J$31</f>
        <v>27.720000000000002</v>
      </c>
      <c r="AC21" s="17">
        <f>[17]Janeiro!$J$32</f>
        <v>41.04</v>
      </c>
      <c r="AD21" s="17">
        <f>[17]Janeiro!$J$33</f>
        <v>21.96</v>
      </c>
      <c r="AE21" s="17">
        <f>[17]Janeiro!$J$34</f>
        <v>19.8</v>
      </c>
      <c r="AF21" s="17">
        <f>[17]Janeiro!$J$35</f>
        <v>30.240000000000002</v>
      </c>
      <c r="AG21" s="28">
        <f t="shared" si="2"/>
        <v>55.080000000000005</v>
      </c>
      <c r="AH21" s="2"/>
    </row>
    <row r="22" spans="1:35" ht="17.100000000000001" customHeight="1" x14ac:dyDescent="0.2">
      <c r="A22" s="15" t="s">
        <v>12</v>
      </c>
      <c r="B22" s="17">
        <f>[18]Janeiro!$J$5</f>
        <v>26.28</v>
      </c>
      <c r="C22" s="17">
        <f>[18]Janeiro!$J$6</f>
        <v>40.32</v>
      </c>
      <c r="D22" s="17">
        <f>[18]Janeiro!$J$7</f>
        <v>61.92</v>
      </c>
      <c r="E22" s="17">
        <f>[18]Janeiro!$J$8</f>
        <v>32.4</v>
      </c>
      <c r="F22" s="17">
        <f>[18]Janeiro!$J$9</f>
        <v>43.56</v>
      </c>
      <c r="G22" s="17">
        <f>[18]Janeiro!$J$10</f>
        <v>21.6</v>
      </c>
      <c r="H22" s="17">
        <f>[18]Janeiro!$J$11</f>
        <v>26.28</v>
      </c>
      <c r="I22" s="17">
        <f>[18]Janeiro!$J$12</f>
        <v>23.400000000000002</v>
      </c>
      <c r="J22" s="17">
        <f>[18]Janeiro!$J$13</f>
        <v>35.28</v>
      </c>
      <c r="K22" s="17">
        <f>[18]Janeiro!$J$14</f>
        <v>29.16</v>
      </c>
      <c r="L22" s="17">
        <f>[18]Janeiro!$J$15</f>
        <v>26.64</v>
      </c>
      <c r="M22" s="17">
        <f>[18]Janeiro!$J$16</f>
        <v>39.96</v>
      </c>
      <c r="N22" s="17">
        <f>[18]Janeiro!$J$17</f>
        <v>25.92</v>
      </c>
      <c r="O22" s="17">
        <f>[18]Janeiro!$J$18</f>
        <v>20.16</v>
      </c>
      <c r="P22" s="17">
        <f>[18]Janeiro!$J$19</f>
        <v>30.6</v>
      </c>
      <c r="Q22" s="17">
        <f>[18]Janeiro!$J$20</f>
        <v>29.880000000000003</v>
      </c>
      <c r="R22" s="17">
        <f>[18]Janeiro!$J$21</f>
        <v>24.12</v>
      </c>
      <c r="S22" s="17">
        <f>[18]Janeiro!$J$22</f>
        <v>34.56</v>
      </c>
      <c r="T22" s="17">
        <f>[18]Janeiro!$J$23</f>
        <v>22.68</v>
      </c>
      <c r="U22" s="17">
        <f>[18]Janeiro!$J$24</f>
        <v>35.28</v>
      </c>
      <c r="V22" s="17">
        <f>[18]Janeiro!$J$25</f>
        <v>35.64</v>
      </c>
      <c r="W22" s="17">
        <f>[18]Janeiro!$J$26</f>
        <v>24.12</v>
      </c>
      <c r="X22" s="17">
        <f>[18]Janeiro!$J$27</f>
        <v>21.6</v>
      </c>
      <c r="Y22" s="17">
        <f>[18]Janeiro!$J$28</f>
        <v>38.519999999999996</v>
      </c>
      <c r="Z22" s="17">
        <f>[18]Janeiro!$J$29</f>
        <v>29.52</v>
      </c>
      <c r="AA22" s="17">
        <f>[18]Janeiro!$J$30</f>
        <v>16.559999999999999</v>
      </c>
      <c r="AB22" s="17">
        <f>[18]Janeiro!$J$31</f>
        <v>27</v>
      </c>
      <c r="AC22" s="17">
        <f>[18]Janeiro!$J$32</f>
        <v>17.64</v>
      </c>
      <c r="AD22" s="17">
        <f>[18]Janeiro!$J$33</f>
        <v>25.56</v>
      </c>
      <c r="AE22" s="17">
        <f>[18]Janeiro!$J$34</f>
        <v>28.8</v>
      </c>
      <c r="AF22" s="17">
        <f>[18]Janeiro!$J$35</f>
        <v>39.24</v>
      </c>
      <c r="AG22" s="28">
        <f t="shared" si="2"/>
        <v>61.92</v>
      </c>
      <c r="AH22" s="2"/>
    </row>
    <row r="23" spans="1:35" ht="17.100000000000001" customHeight="1" x14ac:dyDescent="0.2">
      <c r="A23" s="15" t="s">
        <v>13</v>
      </c>
      <c r="B23" s="17">
        <f>[19]Janeiro!$J$5</f>
        <v>33.840000000000003</v>
      </c>
      <c r="C23" s="17">
        <f>[19]Janeiro!$J$6</f>
        <v>30.240000000000002</v>
      </c>
      <c r="D23" s="17">
        <f>[19]Janeiro!$J$7</f>
        <v>33.480000000000004</v>
      </c>
      <c r="E23" s="17">
        <f>[19]Janeiro!$J$8</f>
        <v>37.080000000000005</v>
      </c>
      <c r="F23" s="17">
        <f>[19]Janeiro!$J$9</f>
        <v>86.4</v>
      </c>
      <c r="G23" s="17">
        <f>[19]Janeiro!$J$10</f>
        <v>20.16</v>
      </c>
      <c r="H23" s="17">
        <f>[19]Janeiro!$J$11</f>
        <v>47.88</v>
      </c>
      <c r="I23" s="17">
        <f>[19]Janeiro!$J$12</f>
        <v>27.36</v>
      </c>
      <c r="J23" s="17">
        <f>[19]Janeiro!$J$13</f>
        <v>38.880000000000003</v>
      </c>
      <c r="K23" s="17">
        <f>[19]Janeiro!$J$14</f>
        <v>36.36</v>
      </c>
      <c r="L23" s="17">
        <f>[19]Janeiro!$J$15</f>
        <v>44.64</v>
      </c>
      <c r="M23" s="17">
        <f>[19]Janeiro!$J$16</f>
        <v>63.360000000000007</v>
      </c>
      <c r="N23" s="17">
        <f>[19]Janeiro!$J$17</f>
        <v>24.840000000000003</v>
      </c>
      <c r="O23" s="17">
        <f>[19]Janeiro!$J$18</f>
        <v>60.839999999999996</v>
      </c>
      <c r="P23" s="17">
        <f>[19]Janeiro!$J$19</f>
        <v>32.4</v>
      </c>
      <c r="Q23" s="17">
        <f>[19]Janeiro!$J$20</f>
        <v>35.64</v>
      </c>
      <c r="R23" s="17">
        <f>[19]Janeiro!$J$21</f>
        <v>49.32</v>
      </c>
      <c r="S23" s="17">
        <f>[19]Janeiro!$J$22</f>
        <v>35.28</v>
      </c>
      <c r="T23" s="17">
        <f>[19]Janeiro!$J$23</f>
        <v>39.24</v>
      </c>
      <c r="U23" s="17">
        <f>[19]Janeiro!$J$24</f>
        <v>41.4</v>
      </c>
      <c r="V23" s="17">
        <f>[19]Janeiro!$J$25</f>
        <v>34.200000000000003</v>
      </c>
      <c r="W23" s="17">
        <f>[19]Janeiro!$J$26</f>
        <v>28.44</v>
      </c>
      <c r="X23" s="17">
        <f>[19]Janeiro!$J$27</f>
        <v>34.56</v>
      </c>
      <c r="Y23" s="17">
        <f>[19]Janeiro!$J$28</f>
        <v>43.56</v>
      </c>
      <c r="Z23" s="17">
        <f>[19]Janeiro!$J$29</f>
        <v>43.56</v>
      </c>
      <c r="AA23" s="17">
        <f>[19]Janeiro!$J$30</f>
        <v>50.04</v>
      </c>
      <c r="AB23" s="17">
        <f>[19]Janeiro!$J$31</f>
        <v>35.64</v>
      </c>
      <c r="AC23" s="17">
        <f>[19]Janeiro!$J$32</f>
        <v>22.32</v>
      </c>
      <c r="AD23" s="17">
        <f>[19]Janeiro!$J$33</f>
        <v>40.680000000000007</v>
      </c>
      <c r="AE23" s="17">
        <f>[19]Janeiro!$J$34</f>
        <v>36.72</v>
      </c>
      <c r="AF23" s="17">
        <f>[19]Janeiro!$J$35</f>
        <v>48.6</v>
      </c>
      <c r="AG23" s="28">
        <f t="shared" si="2"/>
        <v>86.4</v>
      </c>
      <c r="AH23" s="2"/>
    </row>
    <row r="24" spans="1:35" ht="17.100000000000001" customHeight="1" x14ac:dyDescent="0.2">
      <c r="A24" s="15" t="s">
        <v>14</v>
      </c>
      <c r="B24" s="17">
        <f>[20]Janeiro!$J$5</f>
        <v>29.16</v>
      </c>
      <c r="C24" s="17">
        <f>[20]Janeiro!$J$6</f>
        <v>44.64</v>
      </c>
      <c r="D24" s="17">
        <f>[20]Janeiro!$J$7</f>
        <v>20.52</v>
      </c>
      <c r="E24" s="17">
        <f>[20]Janeiro!$J$8</f>
        <v>45.36</v>
      </c>
      <c r="F24" s="17">
        <f>[20]Janeiro!$J$9</f>
        <v>26.28</v>
      </c>
      <c r="G24" s="17">
        <f>[20]Janeiro!$J$10</f>
        <v>38.159999999999997</v>
      </c>
      <c r="H24" s="17">
        <f>[20]Janeiro!$J$11</f>
        <v>38.519999999999996</v>
      </c>
      <c r="I24" s="17">
        <f>[20]Janeiro!$J$12</f>
        <v>34.92</v>
      </c>
      <c r="J24" s="17">
        <f>[20]Janeiro!$J$13</f>
        <v>39.6</v>
      </c>
      <c r="K24" s="17">
        <f>[20]Janeiro!$J$14</f>
        <v>39.96</v>
      </c>
      <c r="L24" s="17">
        <f>[20]Janeiro!$J$15</f>
        <v>28.44</v>
      </c>
      <c r="M24" s="17">
        <f>[20]Janeiro!$J$16</f>
        <v>55.800000000000004</v>
      </c>
      <c r="N24" s="17">
        <f>[20]Janeiro!$J$17</f>
        <v>33.840000000000003</v>
      </c>
      <c r="O24" s="17">
        <f>[20]Janeiro!$J$18</f>
        <v>37.080000000000005</v>
      </c>
      <c r="P24" s="17">
        <f>[20]Janeiro!$J$19</f>
        <v>28.08</v>
      </c>
      <c r="Q24" s="17">
        <f>[20]Janeiro!$J$20</f>
        <v>36</v>
      </c>
      <c r="R24" s="17">
        <f>[20]Janeiro!$J$21</f>
        <v>21.6</v>
      </c>
      <c r="S24" s="17">
        <f>[20]Janeiro!$J$22</f>
        <v>46.800000000000004</v>
      </c>
      <c r="T24" s="17">
        <f>[20]Janeiro!$J$23</f>
        <v>49.32</v>
      </c>
      <c r="U24" s="17">
        <f>[20]Janeiro!$J$24</f>
        <v>47.88</v>
      </c>
      <c r="V24" s="17">
        <f>[20]Janeiro!$J$25</f>
        <v>40.32</v>
      </c>
      <c r="W24" s="17">
        <f>[20]Janeiro!$J$26</f>
        <v>28.44</v>
      </c>
      <c r="X24" s="17">
        <f>[20]Janeiro!$J$27</f>
        <v>24.48</v>
      </c>
      <c r="Y24" s="17">
        <f>[20]Janeiro!$J$28</f>
        <v>33.480000000000004</v>
      </c>
      <c r="Z24" s="17">
        <f>[20]Janeiro!$J$29</f>
        <v>46.440000000000005</v>
      </c>
      <c r="AA24" s="17">
        <f>[20]Janeiro!$J$30</f>
        <v>17.28</v>
      </c>
      <c r="AB24" s="17" t="str">
        <f>[20]Janeiro!$J$31</f>
        <v>*</v>
      </c>
      <c r="AC24" s="17">
        <f>[20]Janeiro!$J$32</f>
        <v>55.800000000000004</v>
      </c>
      <c r="AD24" s="17">
        <f>[20]Janeiro!$J$33</f>
        <v>16.2</v>
      </c>
      <c r="AE24" s="17">
        <f>[20]Janeiro!$J$34</f>
        <v>39.6</v>
      </c>
      <c r="AF24" s="17">
        <f>[20]Janeiro!$J$35</f>
        <v>30.6</v>
      </c>
      <c r="AG24" s="28">
        <f t="shared" si="2"/>
        <v>55.800000000000004</v>
      </c>
      <c r="AH24" s="2"/>
    </row>
    <row r="25" spans="1:35" ht="17.100000000000001" customHeight="1" x14ac:dyDescent="0.2">
      <c r="A25" s="15" t="s">
        <v>15</v>
      </c>
      <c r="B25" s="17">
        <f>[21]Janeiro!$J$5</f>
        <v>48.96</v>
      </c>
      <c r="C25" s="17">
        <f>[21]Janeiro!$J$6</f>
        <v>42.12</v>
      </c>
      <c r="D25" s="17">
        <f>[21]Janeiro!$J$7</f>
        <v>39.96</v>
      </c>
      <c r="E25" s="17">
        <f>[21]Janeiro!$J$8</f>
        <v>41.4</v>
      </c>
      <c r="F25" s="17">
        <f>[21]Janeiro!$J$9</f>
        <v>56.16</v>
      </c>
      <c r="G25" s="17">
        <f>[21]Janeiro!$J$10</f>
        <v>45</v>
      </c>
      <c r="H25" s="17">
        <f>[21]Janeiro!$J$11</f>
        <v>48.96</v>
      </c>
      <c r="I25" s="17">
        <f>[21]Janeiro!$J$12</f>
        <v>32.4</v>
      </c>
      <c r="J25" s="17">
        <f>[21]Janeiro!$J$13</f>
        <v>38.519999999999996</v>
      </c>
      <c r="K25" s="17">
        <f>[21]Janeiro!$J$14</f>
        <v>41.04</v>
      </c>
      <c r="L25" s="17">
        <f>[21]Janeiro!$J$15</f>
        <v>33.840000000000003</v>
      </c>
      <c r="M25" s="17">
        <f>[21]Janeiro!$J$16</f>
        <v>51.12</v>
      </c>
      <c r="N25" s="17">
        <f>[21]Janeiro!$J$17</f>
        <v>30.240000000000002</v>
      </c>
      <c r="O25" s="17">
        <f>[21]Janeiro!$J$18</f>
        <v>24.48</v>
      </c>
      <c r="P25" s="17">
        <f>[21]Janeiro!$J$19</f>
        <v>45.72</v>
      </c>
      <c r="Q25" s="17">
        <f>[21]Janeiro!$J$20</f>
        <v>37.080000000000005</v>
      </c>
      <c r="R25" s="17">
        <f>[21]Janeiro!$J$21</f>
        <v>43.2</v>
      </c>
      <c r="S25" s="17">
        <f>[21]Janeiro!$J$22</f>
        <v>24.12</v>
      </c>
      <c r="T25" s="17">
        <f>[21]Janeiro!$J$23</f>
        <v>26.64</v>
      </c>
      <c r="U25" s="17">
        <f>[21]Janeiro!$J$24</f>
        <v>37.080000000000005</v>
      </c>
      <c r="V25" s="17">
        <f>[21]Janeiro!$J$25</f>
        <v>28.8</v>
      </c>
      <c r="W25" s="17">
        <f>[21]Janeiro!$J$26</f>
        <v>46.440000000000005</v>
      </c>
      <c r="X25" s="17">
        <f>[21]Janeiro!$J$27</f>
        <v>40.32</v>
      </c>
      <c r="Y25" s="17">
        <f>[21]Janeiro!$J$28</f>
        <v>34.56</v>
      </c>
      <c r="Z25" s="17">
        <f>[21]Janeiro!$J$29</f>
        <v>44.28</v>
      </c>
      <c r="AA25" s="17">
        <f>[21]Janeiro!$J$30</f>
        <v>41.4</v>
      </c>
      <c r="AB25" s="17">
        <f>[21]Janeiro!$J$31</f>
        <v>29.880000000000003</v>
      </c>
      <c r="AC25" s="17">
        <f>[21]Janeiro!$J$32</f>
        <v>21.6</v>
      </c>
      <c r="AD25" s="17">
        <f>[21]Janeiro!$J$33</f>
        <v>37.800000000000004</v>
      </c>
      <c r="AE25" s="17">
        <f>[21]Janeiro!$J$34</f>
        <v>39.96</v>
      </c>
      <c r="AF25" s="17">
        <f>[21]Janeiro!$J$35</f>
        <v>34.200000000000003</v>
      </c>
      <c r="AG25" s="28">
        <f t="shared" si="2"/>
        <v>56.16</v>
      </c>
      <c r="AH25" s="2"/>
      <c r="AI25" s="23" t="s">
        <v>54</v>
      </c>
    </row>
    <row r="26" spans="1:35" ht="17.100000000000001" customHeight="1" x14ac:dyDescent="0.2">
      <c r="A26" s="15" t="s">
        <v>16</v>
      </c>
      <c r="B26" s="17">
        <f>[22]Janeiro!$J$5</f>
        <v>38.159999999999997</v>
      </c>
      <c r="C26" s="17">
        <f>[22]Janeiro!$J$6</f>
        <v>54.36</v>
      </c>
      <c r="D26" s="17">
        <f>[22]Janeiro!$J$7</f>
        <v>33.840000000000003</v>
      </c>
      <c r="E26" s="17">
        <f>[22]Janeiro!$J$8</f>
        <v>36.36</v>
      </c>
      <c r="F26" s="17">
        <f>[22]Janeiro!$J$9</f>
        <v>46.080000000000005</v>
      </c>
      <c r="G26" s="17">
        <f>[22]Janeiro!$J$10</f>
        <v>31.319999999999997</v>
      </c>
      <c r="H26" s="17">
        <f>[22]Janeiro!$J$11</f>
        <v>40.680000000000007</v>
      </c>
      <c r="I26" s="17">
        <f>[22]Janeiro!$J$12</f>
        <v>33.480000000000004</v>
      </c>
      <c r="J26" s="17">
        <f>[22]Janeiro!$J$13</f>
        <v>44.64</v>
      </c>
      <c r="K26" s="17">
        <f>[22]Janeiro!$J$14</f>
        <v>40.680000000000007</v>
      </c>
      <c r="L26" s="17">
        <f>[22]Janeiro!$J$15</f>
        <v>30.96</v>
      </c>
      <c r="M26" s="17">
        <f>[22]Janeiro!$J$16</f>
        <v>43.92</v>
      </c>
      <c r="N26" s="17">
        <f>[22]Janeiro!$J$17</f>
        <v>21.96</v>
      </c>
      <c r="O26" s="17">
        <f>[22]Janeiro!$J$18</f>
        <v>29.16</v>
      </c>
      <c r="P26" s="17">
        <f>[22]Janeiro!$J$19</f>
        <v>39.96</v>
      </c>
      <c r="Q26" s="17">
        <f>[22]Janeiro!$J$20</f>
        <v>41.76</v>
      </c>
      <c r="R26" s="17">
        <f>[22]Janeiro!$J$21</f>
        <v>34.56</v>
      </c>
      <c r="S26" s="17">
        <f>[22]Janeiro!$J$22</f>
        <v>33.480000000000004</v>
      </c>
      <c r="T26" s="17">
        <f>[22]Janeiro!$J$23</f>
        <v>32.4</v>
      </c>
      <c r="U26" s="17">
        <f>[22]Janeiro!$J$24</f>
        <v>41.76</v>
      </c>
      <c r="V26" s="17">
        <f>[22]Janeiro!$J$25</f>
        <v>29.52</v>
      </c>
      <c r="W26" s="17">
        <f>[22]Janeiro!$J$26</f>
        <v>29.16</v>
      </c>
      <c r="X26" s="17">
        <f>[22]Janeiro!$J$27</f>
        <v>41.04</v>
      </c>
      <c r="Y26" s="17">
        <f>[22]Janeiro!$J$28</f>
        <v>37.800000000000004</v>
      </c>
      <c r="Z26" s="17">
        <f>[22]Janeiro!$J$29</f>
        <v>22.68</v>
      </c>
      <c r="AA26" s="17">
        <f>[22]Janeiro!$J$30</f>
        <v>45</v>
      </c>
      <c r="AB26" s="17">
        <f>[22]Janeiro!$J$31</f>
        <v>31.680000000000003</v>
      </c>
      <c r="AC26" s="17">
        <f>[22]Janeiro!$J$32</f>
        <v>24.48</v>
      </c>
      <c r="AD26" s="17">
        <f>[22]Janeiro!$J$33</f>
        <v>47.88</v>
      </c>
      <c r="AE26" s="17">
        <f>[22]Janeiro!$J$34</f>
        <v>52.2</v>
      </c>
      <c r="AF26" s="17">
        <f>[22]Janeiro!$J$35</f>
        <v>59.04</v>
      </c>
      <c r="AG26" s="28">
        <f t="shared" si="2"/>
        <v>59.04</v>
      </c>
      <c r="AH26" s="2"/>
    </row>
    <row r="27" spans="1:35" ht="17.100000000000001" customHeight="1" x14ac:dyDescent="0.2">
      <c r="A27" s="15" t="s">
        <v>17</v>
      </c>
      <c r="B27" s="17">
        <f>[23]Janeiro!$J$5</f>
        <v>33.480000000000004</v>
      </c>
      <c r="C27" s="17">
        <f>[23]Janeiro!$J$6</f>
        <v>47.519999999999996</v>
      </c>
      <c r="D27" s="17">
        <f>[23]Janeiro!$J$7</f>
        <v>54</v>
      </c>
      <c r="E27" s="17">
        <f>[23]Janeiro!$J$8</f>
        <v>40.32</v>
      </c>
      <c r="F27" s="17">
        <f>[23]Janeiro!$J$9</f>
        <v>33.119999999999997</v>
      </c>
      <c r="G27" s="17">
        <f>[23]Janeiro!$J$10</f>
        <v>30.240000000000002</v>
      </c>
      <c r="H27" s="17">
        <f>[23]Janeiro!$J$11</f>
        <v>26.64</v>
      </c>
      <c r="I27" s="17">
        <f>[23]Janeiro!$J$12</f>
        <v>19.8</v>
      </c>
      <c r="J27" s="17">
        <f>[23]Janeiro!$J$13</f>
        <v>60.12</v>
      </c>
      <c r="K27" s="17">
        <f>[23]Janeiro!$J$14</f>
        <v>26.64</v>
      </c>
      <c r="L27" s="17">
        <f>[23]Janeiro!$J$15</f>
        <v>32.76</v>
      </c>
      <c r="M27" s="17">
        <f>[23]Janeiro!$J$16</f>
        <v>42.480000000000004</v>
      </c>
      <c r="N27" s="17">
        <f>[23]Janeiro!$J$17</f>
        <v>37.080000000000005</v>
      </c>
      <c r="O27" s="17">
        <f>[23]Janeiro!$J$18</f>
        <v>24.48</v>
      </c>
      <c r="P27" s="17">
        <f>[23]Janeiro!$J$19</f>
        <v>47.88</v>
      </c>
      <c r="Q27" s="17">
        <f>[23]Janeiro!$J$20</f>
        <v>38.880000000000003</v>
      </c>
      <c r="R27" s="17">
        <f>[23]Janeiro!$J$21</f>
        <v>52.92</v>
      </c>
      <c r="S27" s="17">
        <f>[23]Janeiro!$J$22</f>
        <v>40.32</v>
      </c>
      <c r="T27" s="17">
        <f>[23]Janeiro!$J$23</f>
        <v>37.440000000000005</v>
      </c>
      <c r="U27" s="17">
        <f>[23]Janeiro!$J$24</f>
        <v>32.04</v>
      </c>
      <c r="V27" s="17">
        <f>[23]Janeiro!$J$25</f>
        <v>37.800000000000004</v>
      </c>
      <c r="W27" s="17">
        <f>[23]Janeiro!$J$26</f>
        <v>43.56</v>
      </c>
      <c r="X27" s="17">
        <f>[23]Janeiro!$J$27</f>
        <v>30.240000000000002</v>
      </c>
      <c r="Y27" s="17">
        <f>[23]Janeiro!$J$28</f>
        <v>37.440000000000005</v>
      </c>
      <c r="Z27" s="17">
        <f>[23]Janeiro!$J$29</f>
        <v>29.16</v>
      </c>
      <c r="AA27" s="17">
        <f>[23]Janeiro!$J$30</f>
        <v>49.680000000000007</v>
      </c>
      <c r="AB27" s="17">
        <f>[23]Janeiro!$J$31</f>
        <v>30.6</v>
      </c>
      <c r="AC27" s="17">
        <f>[23]Janeiro!$J$32</f>
        <v>26.28</v>
      </c>
      <c r="AD27" s="17">
        <f>[23]Janeiro!$J$33</f>
        <v>33.480000000000004</v>
      </c>
      <c r="AE27" s="17">
        <f>[23]Janeiro!$J$34</f>
        <v>30.6</v>
      </c>
      <c r="AF27" s="17">
        <f>[23]Janeiro!$J$35</f>
        <v>64.44</v>
      </c>
      <c r="AG27" s="28">
        <f t="shared" ref="AG27:AG32" si="3">MAX(B27:AF27)</f>
        <v>64.44</v>
      </c>
      <c r="AH27" s="2"/>
    </row>
    <row r="28" spans="1:35" ht="17.100000000000001" customHeight="1" x14ac:dyDescent="0.2">
      <c r="A28" s="15" t="s">
        <v>18</v>
      </c>
      <c r="B28" s="17">
        <f>[24]Janeiro!$J$5</f>
        <v>37.800000000000004</v>
      </c>
      <c r="C28" s="17">
        <f>[24]Janeiro!$J$6</f>
        <v>43.56</v>
      </c>
      <c r="D28" s="17">
        <f>[24]Janeiro!$J$7</f>
        <v>32.76</v>
      </c>
      <c r="E28" s="17">
        <f>[24]Janeiro!$J$8</f>
        <v>41.76</v>
      </c>
      <c r="F28" s="17">
        <f>[24]Janeiro!$J$9</f>
        <v>34.56</v>
      </c>
      <c r="G28" s="17">
        <f>[24]Janeiro!$J$10</f>
        <v>33.840000000000003</v>
      </c>
      <c r="H28" s="17">
        <f>[24]Janeiro!$J$11</f>
        <v>33.840000000000003</v>
      </c>
      <c r="I28" s="17">
        <f>[24]Janeiro!$J$12</f>
        <v>14.4</v>
      </c>
      <c r="J28" s="17">
        <f>[24]Janeiro!$J$13</f>
        <v>37.800000000000004</v>
      </c>
      <c r="K28" s="17">
        <f>[24]Janeiro!$J$14</f>
        <v>29.16</v>
      </c>
      <c r="L28" s="17">
        <f>[24]Janeiro!$J$15</f>
        <v>19.079999999999998</v>
      </c>
      <c r="M28" s="17">
        <f>[24]Janeiro!$J$16</f>
        <v>33.480000000000004</v>
      </c>
      <c r="N28" s="17">
        <f>[24]Janeiro!$J$17</f>
        <v>40.32</v>
      </c>
      <c r="O28" s="17">
        <f>[24]Janeiro!$J$18</f>
        <v>29.16</v>
      </c>
      <c r="P28" s="17">
        <f>[24]Janeiro!$J$19</f>
        <v>30.6</v>
      </c>
      <c r="Q28" s="17">
        <f>[24]Janeiro!$J$20</f>
        <v>36.36</v>
      </c>
      <c r="R28" s="17">
        <f>[24]Janeiro!$J$21</f>
        <v>33.840000000000003</v>
      </c>
      <c r="S28" s="17">
        <f>[24]Janeiro!$J$22</f>
        <v>54.36</v>
      </c>
      <c r="T28" s="17">
        <f>[24]Janeiro!$J$23</f>
        <v>29.16</v>
      </c>
      <c r="U28" s="17">
        <f>[24]Janeiro!$J$24</f>
        <v>42.12</v>
      </c>
      <c r="V28" s="17">
        <f>[24]Janeiro!$J$25</f>
        <v>36.36</v>
      </c>
      <c r="W28" s="17">
        <f>[24]Janeiro!$J$26</f>
        <v>38.880000000000003</v>
      </c>
      <c r="X28" s="17">
        <f>[24]Janeiro!$J$27</f>
        <v>45.72</v>
      </c>
      <c r="Y28" s="17">
        <f>[24]Janeiro!$J$28</f>
        <v>32.4</v>
      </c>
      <c r="Z28" s="17">
        <f>[24]Janeiro!$J$29</f>
        <v>41.4</v>
      </c>
      <c r="AA28" s="17">
        <f>[24]Janeiro!$J$30</f>
        <v>34.200000000000003</v>
      </c>
      <c r="AB28" s="17">
        <f>[24]Janeiro!$J$31</f>
        <v>34.56</v>
      </c>
      <c r="AC28" s="17">
        <f>[24]Janeiro!$J$32</f>
        <v>45.72</v>
      </c>
      <c r="AD28" s="17">
        <f>[24]Janeiro!$J$33</f>
        <v>28.08</v>
      </c>
      <c r="AE28" s="17">
        <f>[24]Janeiro!$J$34</f>
        <v>33.480000000000004</v>
      </c>
      <c r="AF28" s="17">
        <f>[24]Janeiro!$J$35</f>
        <v>34.200000000000003</v>
      </c>
      <c r="AG28" s="28">
        <f t="shared" si="3"/>
        <v>54.36</v>
      </c>
      <c r="AH28" s="2"/>
    </row>
    <row r="29" spans="1:35" ht="17.100000000000001" customHeight="1" x14ac:dyDescent="0.2">
      <c r="A29" s="15" t="s">
        <v>19</v>
      </c>
      <c r="B29" s="17">
        <f>[25]Janeiro!$J$5</f>
        <v>33.840000000000003</v>
      </c>
      <c r="C29" s="17">
        <f>[25]Janeiro!$J$6</f>
        <v>30.240000000000002</v>
      </c>
      <c r="D29" s="17">
        <f>[25]Janeiro!$J$7</f>
        <v>28.44</v>
      </c>
      <c r="E29" s="17">
        <f>[25]Janeiro!$J$8</f>
        <v>45.72</v>
      </c>
      <c r="F29" s="17">
        <f>[25]Janeiro!$J$9</f>
        <v>42.12</v>
      </c>
      <c r="G29" s="17">
        <f>[25]Janeiro!$J$10</f>
        <v>26.64</v>
      </c>
      <c r="H29" s="17">
        <f>[25]Janeiro!$J$11</f>
        <v>42.12</v>
      </c>
      <c r="I29" s="17">
        <f>[25]Janeiro!$J$12</f>
        <v>27</v>
      </c>
      <c r="J29" s="17">
        <f>[25]Janeiro!$J$13</f>
        <v>38.159999999999997</v>
      </c>
      <c r="K29" s="17">
        <f>[25]Janeiro!$J$14</f>
        <v>35.64</v>
      </c>
      <c r="L29" s="17">
        <f>[25]Janeiro!$J$15</f>
        <v>21.6</v>
      </c>
      <c r="M29" s="17">
        <f>[25]Janeiro!$J$16</f>
        <v>26.64</v>
      </c>
      <c r="N29" s="17">
        <f>[25]Janeiro!$J$17</f>
        <v>33.119999999999997</v>
      </c>
      <c r="O29" s="17">
        <f>[25]Janeiro!$J$18</f>
        <v>20.16</v>
      </c>
      <c r="P29" s="17">
        <f>[25]Janeiro!$J$19</f>
        <v>39.96</v>
      </c>
      <c r="Q29" s="17">
        <f>[25]Janeiro!$J$20</f>
        <v>42.84</v>
      </c>
      <c r="R29" s="17">
        <f>[25]Janeiro!$J$21</f>
        <v>32.04</v>
      </c>
      <c r="S29" s="17">
        <f>[25]Janeiro!$J$22</f>
        <v>26.28</v>
      </c>
      <c r="T29" s="17">
        <f>[25]Janeiro!$J$23</f>
        <v>28.8</v>
      </c>
      <c r="U29" s="17">
        <f>[25]Janeiro!$J$24</f>
        <v>29.16</v>
      </c>
      <c r="V29" s="17">
        <f>[25]Janeiro!$J$25</f>
        <v>51.12</v>
      </c>
      <c r="W29" s="17">
        <f>[25]Janeiro!$J$26</f>
        <v>29.16</v>
      </c>
      <c r="X29" s="17">
        <f>[25]Janeiro!$J$27</f>
        <v>33.480000000000004</v>
      </c>
      <c r="Y29" s="17">
        <f>[25]Janeiro!$J$28</f>
        <v>29.880000000000003</v>
      </c>
      <c r="Z29" s="17">
        <f>[25]Janeiro!$J$29</f>
        <v>27</v>
      </c>
      <c r="AA29" s="17">
        <f>[25]Janeiro!$J$30</f>
        <v>43.92</v>
      </c>
      <c r="AB29" s="17">
        <f>[25]Janeiro!$J$31</f>
        <v>29.880000000000003</v>
      </c>
      <c r="AC29" s="17">
        <f>[25]Janeiro!$J$32</f>
        <v>25.2</v>
      </c>
      <c r="AD29" s="17">
        <f>[25]Janeiro!$J$33</f>
        <v>36.36</v>
      </c>
      <c r="AE29" s="17">
        <f>[25]Janeiro!$J$34</f>
        <v>40.32</v>
      </c>
      <c r="AF29" s="17">
        <f>[25]Janeiro!$J$35</f>
        <v>59.760000000000005</v>
      </c>
      <c r="AG29" s="28">
        <f t="shared" si="3"/>
        <v>59.760000000000005</v>
      </c>
      <c r="AH29" s="2"/>
    </row>
    <row r="30" spans="1:35" ht="17.100000000000001" customHeight="1" x14ac:dyDescent="0.2">
      <c r="A30" s="15" t="s">
        <v>31</v>
      </c>
      <c r="B30" s="17">
        <f>[26]Janeiro!$J$5</f>
        <v>32.4</v>
      </c>
      <c r="C30" s="17">
        <f>[26]Janeiro!$J$6</f>
        <v>49.680000000000007</v>
      </c>
      <c r="D30" s="17">
        <f>[26]Janeiro!$J$7</f>
        <v>36.72</v>
      </c>
      <c r="E30" s="17">
        <f>[26]Janeiro!$J$8</f>
        <v>41.04</v>
      </c>
      <c r="F30" s="17">
        <f>[26]Janeiro!$J$9</f>
        <v>31.680000000000003</v>
      </c>
      <c r="G30" s="17">
        <f>[26]Janeiro!$J$10</f>
        <v>32.04</v>
      </c>
      <c r="H30" s="17">
        <f>[26]Janeiro!$J$11</f>
        <v>31.680000000000003</v>
      </c>
      <c r="I30" s="17">
        <f>[26]Janeiro!$J$12</f>
        <v>32.04</v>
      </c>
      <c r="J30" s="17">
        <f>[26]Janeiro!$J$13</f>
        <v>31.319999999999997</v>
      </c>
      <c r="K30" s="17">
        <f>[26]Janeiro!$J$14</f>
        <v>36.36</v>
      </c>
      <c r="L30" s="17">
        <f>[26]Janeiro!$J$15</f>
        <v>25.2</v>
      </c>
      <c r="M30" s="17">
        <f>[26]Janeiro!$J$16</f>
        <v>42.84</v>
      </c>
      <c r="N30" s="17">
        <f>[26]Janeiro!$J$17</f>
        <v>24.12</v>
      </c>
      <c r="O30" s="17">
        <f>[26]Janeiro!$J$18</f>
        <v>27.720000000000002</v>
      </c>
      <c r="P30" s="17">
        <f>[26]Janeiro!$J$19</f>
        <v>30.96</v>
      </c>
      <c r="Q30" s="17">
        <f>[26]Janeiro!$J$20</f>
        <v>41.76</v>
      </c>
      <c r="R30" s="17">
        <f>[26]Janeiro!$J$21</f>
        <v>38.159999999999997</v>
      </c>
      <c r="S30" s="17">
        <f>[26]Janeiro!$J$22</f>
        <v>33.119999999999997</v>
      </c>
      <c r="T30" s="17">
        <f>[26]Janeiro!$J$23</f>
        <v>40.32</v>
      </c>
      <c r="U30" s="17">
        <f>[26]Janeiro!$J$24</f>
        <v>24.840000000000003</v>
      </c>
      <c r="V30" s="17">
        <f>[26]Janeiro!$J$25</f>
        <v>29.880000000000003</v>
      </c>
      <c r="W30" s="17">
        <f>[26]Janeiro!$J$26</f>
        <v>30.240000000000002</v>
      </c>
      <c r="X30" s="17">
        <f>[26]Janeiro!$J$27</f>
        <v>28.8</v>
      </c>
      <c r="Y30" s="17">
        <f>[26]Janeiro!$J$28</f>
        <v>34.56</v>
      </c>
      <c r="Z30" s="17">
        <f>[26]Janeiro!$J$29</f>
        <v>38.519999999999996</v>
      </c>
      <c r="AA30" s="17">
        <f>[26]Janeiro!$J$30</f>
        <v>49.680000000000007</v>
      </c>
      <c r="AB30" s="17">
        <f>[26]Janeiro!$J$31</f>
        <v>28.44</v>
      </c>
      <c r="AC30" s="17">
        <f>[26]Janeiro!$J$32</f>
        <v>31.680000000000003</v>
      </c>
      <c r="AD30" s="17">
        <f>[26]Janeiro!$J$33</f>
        <v>41.4</v>
      </c>
      <c r="AE30" s="17">
        <f>[26]Janeiro!$J$34</f>
        <v>27.720000000000002</v>
      </c>
      <c r="AF30" s="17">
        <f>[26]Janeiro!$J$35</f>
        <v>62.28</v>
      </c>
      <c r="AG30" s="28">
        <f t="shared" si="3"/>
        <v>62.28</v>
      </c>
      <c r="AH30" s="2"/>
    </row>
    <row r="31" spans="1:35" ht="17.100000000000001" customHeight="1" x14ac:dyDescent="0.2">
      <c r="A31" s="15" t="s">
        <v>51</v>
      </c>
      <c r="B31" s="17">
        <f>[27]Janeiro!$J$5</f>
        <v>30.96</v>
      </c>
      <c r="C31" s="17">
        <f>[27]Janeiro!$J$6</f>
        <v>34.200000000000003</v>
      </c>
      <c r="D31" s="17">
        <f>[27]Janeiro!$J$7</f>
        <v>30.240000000000002</v>
      </c>
      <c r="E31" s="17">
        <f>[27]Janeiro!$J$8</f>
        <v>76.319999999999993</v>
      </c>
      <c r="F31" s="17">
        <f>[27]Janeiro!$J$9</f>
        <v>46.080000000000005</v>
      </c>
      <c r="G31" s="17">
        <f>[27]Janeiro!$J$10</f>
        <v>43.92</v>
      </c>
      <c r="H31" s="17">
        <f>[27]Janeiro!$J$11</f>
        <v>35.64</v>
      </c>
      <c r="I31" s="17">
        <f>[27]Janeiro!$J$12</f>
        <v>31.319999999999997</v>
      </c>
      <c r="J31" s="17">
        <f>[27]Janeiro!$J$13</f>
        <v>42.84</v>
      </c>
      <c r="K31" s="17">
        <f>[27]Janeiro!$J$14</f>
        <v>33.480000000000004</v>
      </c>
      <c r="L31" s="17">
        <f>[27]Janeiro!$J$15</f>
        <v>25.2</v>
      </c>
      <c r="M31" s="17">
        <f>[27]Janeiro!$J$16</f>
        <v>58.680000000000007</v>
      </c>
      <c r="N31" s="17">
        <f>[27]Janeiro!$J$17</f>
        <v>24.840000000000003</v>
      </c>
      <c r="O31" s="17">
        <f>[27]Janeiro!$J$18</f>
        <v>50.4</v>
      </c>
      <c r="P31" s="17">
        <f>[27]Janeiro!$J$19</f>
        <v>38.519999999999996</v>
      </c>
      <c r="Q31" s="17">
        <f>[27]Janeiro!$J$20</f>
        <v>42.12</v>
      </c>
      <c r="R31" s="17">
        <f>[27]Janeiro!$J$21</f>
        <v>32.04</v>
      </c>
      <c r="S31" s="17">
        <f>[27]Janeiro!$J$22</f>
        <v>30.6</v>
      </c>
      <c r="T31" s="17">
        <f>[27]Janeiro!$J$23</f>
        <v>38.880000000000003</v>
      </c>
      <c r="U31" s="17">
        <f>[27]Janeiro!$J$24</f>
        <v>41.04</v>
      </c>
      <c r="V31" s="17">
        <f>[27]Janeiro!$J$25</f>
        <v>33.840000000000003</v>
      </c>
      <c r="W31" s="17">
        <f>[27]Janeiro!$J$26</f>
        <v>36.36</v>
      </c>
      <c r="X31" s="17">
        <f>[27]Janeiro!$J$27</f>
        <v>51.480000000000004</v>
      </c>
      <c r="Y31" s="17">
        <f>[27]Janeiro!$J$28</f>
        <v>34.56</v>
      </c>
      <c r="Z31" s="17">
        <f>[27]Janeiro!$J$29</f>
        <v>34.92</v>
      </c>
      <c r="AA31" s="17">
        <f>[27]Janeiro!$J$30</f>
        <v>30.240000000000002</v>
      </c>
      <c r="AB31" s="17">
        <f>[27]Janeiro!$J$31</f>
        <v>31.319999999999997</v>
      </c>
      <c r="AC31" s="17">
        <f>[27]Janeiro!$J$32</f>
        <v>35.64</v>
      </c>
      <c r="AD31" s="17">
        <f>[27]Janeiro!$J$33</f>
        <v>38.519999999999996</v>
      </c>
      <c r="AE31" s="17">
        <f>[27]Janeiro!$J$34</f>
        <v>51.480000000000004</v>
      </c>
      <c r="AF31" s="17">
        <f>[27]Janeiro!$J$35</f>
        <v>29.52</v>
      </c>
      <c r="AG31" s="28">
        <f>MAX(B31:AF31)</f>
        <v>76.319999999999993</v>
      </c>
      <c r="AH31" s="2"/>
    </row>
    <row r="32" spans="1:35" ht="17.100000000000001" customHeight="1" x14ac:dyDescent="0.2">
      <c r="A32" s="15" t="s">
        <v>20</v>
      </c>
      <c r="B32" s="17">
        <f>[28]Janeiro!$J$5</f>
        <v>30.96</v>
      </c>
      <c r="C32" s="17">
        <f>[28]Janeiro!$J$6</f>
        <v>42.84</v>
      </c>
      <c r="D32" s="17">
        <f>[28]Janeiro!$J$7</f>
        <v>29.16</v>
      </c>
      <c r="E32" s="17">
        <f>[28]Janeiro!$J$8</f>
        <v>51.84</v>
      </c>
      <c r="F32" s="17">
        <f>[28]Janeiro!$J$9</f>
        <v>24.12</v>
      </c>
      <c r="G32" s="17">
        <f>[28]Janeiro!$J$10</f>
        <v>64.8</v>
      </c>
      <c r="H32" s="17">
        <f>[28]Janeiro!$J$11</f>
        <v>33.119999999999997</v>
      </c>
      <c r="I32" s="17">
        <f>[28]Janeiro!$J$12</f>
        <v>19.8</v>
      </c>
      <c r="J32" s="17">
        <f>[28]Janeiro!$J$13</f>
        <v>36.36</v>
      </c>
      <c r="K32" s="17">
        <f>[28]Janeiro!$J$14</f>
        <v>25.56</v>
      </c>
      <c r="L32" s="17">
        <f>[28]Janeiro!$J$15</f>
        <v>43.56</v>
      </c>
      <c r="M32" s="17">
        <f>[28]Janeiro!$J$16</f>
        <v>26.28</v>
      </c>
      <c r="N32" s="17">
        <f>[28]Janeiro!$J$17</f>
        <v>29.16</v>
      </c>
      <c r="O32" s="17">
        <f>[28]Janeiro!$J$18</f>
        <v>37.800000000000004</v>
      </c>
      <c r="P32" s="17">
        <f>[28]Janeiro!$J$19</f>
        <v>26.28</v>
      </c>
      <c r="Q32" s="17">
        <f>[28]Janeiro!$J$20</f>
        <v>26.28</v>
      </c>
      <c r="R32" s="17">
        <f>[28]Janeiro!$J$21</f>
        <v>36.72</v>
      </c>
      <c r="S32" s="17">
        <f>[28]Janeiro!$J$22</f>
        <v>37.440000000000005</v>
      </c>
      <c r="T32" s="17">
        <f>[28]Janeiro!$J$23</f>
        <v>30.6</v>
      </c>
      <c r="U32" s="17">
        <f>[28]Janeiro!$J$24</f>
        <v>45</v>
      </c>
      <c r="V32" s="17">
        <f>[28]Janeiro!$J$25</f>
        <v>23.759999999999998</v>
      </c>
      <c r="W32" s="17">
        <f>[28]Janeiro!$J$26</f>
        <v>23.040000000000003</v>
      </c>
      <c r="X32" s="17">
        <f>[28]Janeiro!$J$27</f>
        <v>27.720000000000002</v>
      </c>
      <c r="Y32" s="17">
        <f>[28]Janeiro!$J$28</f>
        <v>31.680000000000003</v>
      </c>
      <c r="Z32" s="17">
        <f>[28]Janeiro!$J$29</f>
        <v>60.839999999999996</v>
      </c>
      <c r="AA32" s="17">
        <f>[28]Janeiro!$J$30</f>
        <v>25.2</v>
      </c>
      <c r="AB32" s="17">
        <f>[28]Janeiro!$J$31</f>
        <v>19.079999999999998</v>
      </c>
      <c r="AC32" s="17">
        <f>[28]Janeiro!$J$32</f>
        <v>35.64</v>
      </c>
      <c r="AD32" s="17">
        <f>[28]Janeiro!$J$33</f>
        <v>39.6</v>
      </c>
      <c r="AE32" s="17">
        <f>[28]Janeiro!$J$34</f>
        <v>27</v>
      </c>
      <c r="AF32" s="17">
        <f>[28]Janeiro!$J$35</f>
        <v>47.16</v>
      </c>
      <c r="AG32" s="28">
        <f t="shared" si="3"/>
        <v>64.8</v>
      </c>
      <c r="AH32" s="2"/>
    </row>
    <row r="33" spans="1:35" s="5" customFormat="1" ht="17.100000000000001" customHeight="1" thickBot="1" x14ac:dyDescent="0.25">
      <c r="A33" s="24" t="s">
        <v>33</v>
      </c>
      <c r="B33" s="25">
        <f t="shared" ref="B33:AG33" si="4">MAX(B5:B32)</f>
        <v>70.2</v>
      </c>
      <c r="C33" s="25">
        <f t="shared" si="4"/>
        <v>54.36</v>
      </c>
      <c r="D33" s="25">
        <f t="shared" si="4"/>
        <v>61.92</v>
      </c>
      <c r="E33" s="25">
        <f t="shared" si="4"/>
        <v>76.319999999999993</v>
      </c>
      <c r="F33" s="25">
        <f t="shared" si="4"/>
        <v>86.4</v>
      </c>
      <c r="G33" s="25">
        <f t="shared" si="4"/>
        <v>67.680000000000007</v>
      </c>
      <c r="H33" s="25">
        <f t="shared" si="4"/>
        <v>48.96</v>
      </c>
      <c r="I33" s="25">
        <f t="shared" si="4"/>
        <v>55.800000000000004</v>
      </c>
      <c r="J33" s="25">
        <f t="shared" si="4"/>
        <v>60.12</v>
      </c>
      <c r="K33" s="25">
        <f t="shared" si="4"/>
        <v>59.4</v>
      </c>
      <c r="L33" s="25">
        <f t="shared" si="4"/>
        <v>59.760000000000005</v>
      </c>
      <c r="M33" s="25">
        <f t="shared" si="4"/>
        <v>63.360000000000007</v>
      </c>
      <c r="N33" s="25">
        <f t="shared" si="4"/>
        <v>50.04</v>
      </c>
      <c r="O33" s="25">
        <f t="shared" si="4"/>
        <v>60.839999999999996</v>
      </c>
      <c r="P33" s="25">
        <f t="shared" si="4"/>
        <v>58.32</v>
      </c>
      <c r="Q33" s="25">
        <f t="shared" si="4"/>
        <v>59.4</v>
      </c>
      <c r="R33" s="25">
        <f t="shared" si="4"/>
        <v>82.44</v>
      </c>
      <c r="S33" s="25">
        <f t="shared" si="4"/>
        <v>55.080000000000005</v>
      </c>
      <c r="T33" s="25">
        <f t="shared" si="4"/>
        <v>52.56</v>
      </c>
      <c r="U33" s="25">
        <f t="shared" si="4"/>
        <v>55.440000000000005</v>
      </c>
      <c r="V33" s="25">
        <f t="shared" si="4"/>
        <v>56.88</v>
      </c>
      <c r="W33" s="25">
        <f t="shared" si="4"/>
        <v>48.24</v>
      </c>
      <c r="X33" s="25">
        <f t="shared" si="4"/>
        <v>55.800000000000004</v>
      </c>
      <c r="Y33" s="25">
        <f t="shared" si="4"/>
        <v>45.72</v>
      </c>
      <c r="Z33" s="25">
        <f t="shared" si="4"/>
        <v>86.76</v>
      </c>
      <c r="AA33" s="25">
        <f t="shared" si="4"/>
        <v>67.680000000000007</v>
      </c>
      <c r="AB33" s="25">
        <f t="shared" si="4"/>
        <v>51.12</v>
      </c>
      <c r="AC33" s="25">
        <f t="shared" si="4"/>
        <v>62.639999999999993</v>
      </c>
      <c r="AD33" s="25">
        <f t="shared" si="4"/>
        <v>57.960000000000008</v>
      </c>
      <c r="AE33" s="25">
        <f t="shared" si="4"/>
        <v>52.2</v>
      </c>
      <c r="AF33" s="25">
        <f t="shared" si="4"/>
        <v>69.84</v>
      </c>
      <c r="AG33" s="27">
        <f t="shared" si="4"/>
        <v>86.76</v>
      </c>
      <c r="AH33" s="10"/>
    </row>
    <row r="34" spans="1:35" s="57" customFormat="1" x14ac:dyDescent="0.2">
      <c r="A34" s="108"/>
      <c r="B34" s="109"/>
      <c r="C34" s="109"/>
      <c r="D34" s="109" t="s">
        <v>132</v>
      </c>
      <c r="E34" s="109"/>
      <c r="F34" s="109"/>
      <c r="G34" s="109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1"/>
      <c r="AE34" s="112"/>
      <c r="AF34" s="113"/>
      <c r="AG34" s="114"/>
    </row>
    <row r="35" spans="1:35" s="57" customFormat="1" x14ac:dyDescent="0.2">
      <c r="A35" s="82"/>
      <c r="B35" s="82"/>
      <c r="C35" s="89" t="s">
        <v>140</v>
      </c>
      <c r="D35" s="89"/>
      <c r="E35" s="89"/>
      <c r="F35" s="89"/>
      <c r="G35" s="89"/>
      <c r="H35" s="89"/>
      <c r="I35" s="89"/>
      <c r="J35" s="90"/>
      <c r="K35" s="90"/>
      <c r="L35" s="90"/>
      <c r="M35" s="90" t="s">
        <v>52</v>
      </c>
      <c r="N35" s="90"/>
      <c r="O35" s="90"/>
      <c r="P35" s="90"/>
      <c r="Q35" s="90"/>
      <c r="R35" s="90"/>
      <c r="S35" s="90"/>
      <c r="T35" s="123" t="s">
        <v>137</v>
      </c>
      <c r="U35" s="123"/>
      <c r="V35" s="123"/>
      <c r="W35" s="123"/>
      <c r="X35" s="123"/>
      <c r="Y35" s="90"/>
      <c r="Z35" s="90"/>
      <c r="AA35" s="90"/>
      <c r="AB35" s="90"/>
      <c r="AC35" s="89"/>
      <c r="AD35" s="89"/>
      <c r="AE35" s="89"/>
      <c r="AF35" s="90"/>
      <c r="AG35" s="91"/>
      <c r="AH35" s="77"/>
    </row>
    <row r="36" spans="1:35" s="57" customFormat="1" ht="13.5" thickBot="1" x14ac:dyDescent="0.25">
      <c r="A36" s="96"/>
      <c r="B36" s="98"/>
      <c r="C36" s="98"/>
      <c r="D36" s="98"/>
      <c r="E36" s="98"/>
      <c r="F36" s="98"/>
      <c r="G36" s="98"/>
      <c r="H36" s="98"/>
      <c r="I36" s="98"/>
      <c r="J36" s="103"/>
      <c r="K36" s="103"/>
      <c r="L36" s="103"/>
      <c r="M36" s="103" t="s">
        <v>53</v>
      </c>
      <c r="N36" s="103"/>
      <c r="O36" s="103"/>
      <c r="P36" s="103"/>
      <c r="Q36" s="98"/>
      <c r="R36" s="98"/>
      <c r="S36" s="98"/>
      <c r="T36" s="131" t="s">
        <v>138</v>
      </c>
      <c r="U36" s="131"/>
      <c r="V36" s="131"/>
      <c r="W36" s="131"/>
      <c r="X36" s="131"/>
      <c r="Y36" s="103"/>
      <c r="Z36" s="103"/>
      <c r="AA36" s="103"/>
      <c r="AB36" s="103"/>
      <c r="AC36" s="98"/>
      <c r="AD36" s="98"/>
      <c r="AE36" s="98"/>
      <c r="AF36" s="98"/>
      <c r="AG36" s="100"/>
      <c r="AH36" s="77"/>
      <c r="AI36" s="77"/>
    </row>
    <row r="37" spans="1:35" s="57" customFormat="1" x14ac:dyDescent="0.2">
      <c r="A37" s="77"/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80"/>
      <c r="R37" s="80"/>
      <c r="S37" s="80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8"/>
      <c r="AG37" s="79"/>
      <c r="AH37" s="81"/>
    </row>
    <row r="38" spans="1:35" x14ac:dyDescent="0.2">
      <c r="AG38" s="9"/>
      <c r="AH38" s="2"/>
    </row>
    <row r="40" spans="1:35" x14ac:dyDescent="0.2">
      <c r="V40" s="2" t="s">
        <v>54</v>
      </c>
    </row>
    <row r="42" spans="1:35" x14ac:dyDescent="0.2">
      <c r="P42" s="2" t="s">
        <v>54</v>
      </c>
    </row>
  </sheetData>
  <sheetProtection password="C6EC" sheet="1" objects="1" scenarios="1"/>
  <mergeCells count="36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T35:X35"/>
    <mergeCell ref="T36:X36"/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cellWatches>
    <cellWatch r="AE33"/>
  </cellWatch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ESTAÇÕES METEOROLÓGICAS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Valesca Rodriguez Fernandes</cp:lastModifiedBy>
  <cp:lastPrinted>2017-02-04T02:55:59Z</cp:lastPrinted>
  <dcterms:created xsi:type="dcterms:W3CDTF">2008-08-15T13:32:29Z</dcterms:created>
  <dcterms:modified xsi:type="dcterms:W3CDTF">2022-03-10T19:17:48Z</dcterms:modified>
</cp:coreProperties>
</file>